
<file path=[Content_Types].xml><?xml version="1.0" encoding="utf-8"?>
<Types xmlns="http://schemas.openxmlformats.org/package/2006/content-types">
  <Override PartName="/xl/worksheets/sheet1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externalLinks/externalLink9.xml" ContentType="application/vnd.openxmlformats-officedocument.spreadsheetml.externalLink+xml"/>
  <Override PartName="/xl/externalLinks/externalLink29.xml" ContentType="application/vnd.openxmlformats-officedocument.spreadsheetml.externalLink+xml"/>
  <Override PartName="/xl/externalLinks/externalLink3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externalLinks/externalLink7.xml" ContentType="application/vnd.openxmlformats-officedocument.spreadsheetml.externalLink+xml"/>
  <Override PartName="/xl/externalLinks/externalLink18.xml" ContentType="application/vnd.openxmlformats-officedocument.spreadsheetml.externalLink+xml"/>
  <Override PartName="/xl/externalLinks/externalLink27.xml" ContentType="application/vnd.openxmlformats-officedocument.spreadsheetml.externalLink+xml"/>
  <Override PartName="/xl/externalLinks/externalLink36.xml" ContentType="application/vnd.openxmlformats-officedocument.spreadsheetml.externalLink+xml"/>
  <Default Extension="rels" ContentType="application/vnd.openxmlformats-package.relationships+xml"/>
  <Default Extension="xml" ContentType="application/xml"/>
  <Override PartName="/xl/worksheets/sheet5.xml" ContentType="application/vnd.openxmlformats-officedocument.spreadsheetml.worksheet+xml"/>
  <Override PartName="/xl/externalLinks/externalLink5.xml" ContentType="application/vnd.openxmlformats-officedocument.spreadsheetml.externalLink+xml"/>
  <Override PartName="/xl/externalLinks/externalLink16.xml" ContentType="application/vnd.openxmlformats-officedocument.spreadsheetml.externalLink+xml"/>
  <Override PartName="/xl/externalLinks/externalLink25.xml" ContentType="application/vnd.openxmlformats-officedocument.spreadsheetml.externalLink+xml"/>
  <Override PartName="/xl/externalLinks/externalLink34.xml" ContentType="application/vnd.openxmlformats-officedocument.spreadsheetml.externalLink+xml"/>
  <Override PartName="/xl/worksheets/sheet3.xml" ContentType="application/vnd.openxmlformats-officedocument.spreadsheetml.worksheet+xml"/>
  <Override PartName="/xl/externalLinks/externalLink3.xml" ContentType="application/vnd.openxmlformats-officedocument.spreadsheetml.externalLink+xml"/>
  <Override PartName="/xl/externalLinks/externalLink14.xml" ContentType="application/vnd.openxmlformats-officedocument.spreadsheetml.externalLink+xml"/>
  <Override PartName="/xl/externalLinks/externalLink23.xml" ContentType="application/vnd.openxmlformats-officedocument.spreadsheetml.externalLink+xml"/>
  <Override PartName="/xl/externalLinks/externalLink32.xml" ContentType="application/vnd.openxmlformats-officedocument.spreadsheetml.externalLink+xml"/>
  <Override PartName="/xl/externalLinks/externalLink41.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40.xml" ContentType="application/vnd.openxmlformats-officedocument.spreadsheetml.externalLink+xml"/>
  <Override PartName="/xl/calcChain.xml" ContentType="application/vnd.openxmlformats-officedocument.spreadsheetml.calcChain+xml"/>
  <Override PartName="/xl/worksheets/sheet19.xml" ContentType="application/vnd.openxmlformats-officedocument.spreadsheetml.worksheet+xml"/>
  <Override PartName="/xl/externalLinks/externalLink10.xml" ContentType="application/vnd.openxmlformats-officedocument.spreadsheetml.externalLink+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externalLinks/externalLink8.xml" ContentType="application/vnd.openxmlformats-officedocument.spreadsheetml.externalLink+xml"/>
  <Override PartName="/xl/externalLinks/externalLink19.xml" ContentType="application/vnd.openxmlformats-officedocument.spreadsheetml.externalLink+xml"/>
  <Override PartName="/xl/externalLinks/externalLink39.xml" ContentType="application/vnd.openxmlformats-officedocument.spreadsheetml.externalLink+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externalLinks/externalLink6.xml" ContentType="application/vnd.openxmlformats-officedocument.spreadsheetml.externalLink+xml"/>
  <Override PartName="/xl/externalLinks/externalLink17.xml" ContentType="application/vnd.openxmlformats-officedocument.spreadsheetml.externalLink+xml"/>
  <Override PartName="/xl/externalLinks/externalLink28.xml" ContentType="application/vnd.openxmlformats-officedocument.spreadsheetml.externalLink+xml"/>
  <Override PartName="/xl/externalLinks/externalLink37.xml" ContentType="application/vnd.openxmlformats-officedocument.spreadsheetml.externalLink+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15.xml" ContentType="application/vnd.openxmlformats-officedocument.spreadsheetml.externalLink+xml"/>
  <Override PartName="/xl/externalLinks/externalLink24.xml" ContentType="application/vnd.openxmlformats-officedocument.spreadsheetml.externalLink+xml"/>
  <Override PartName="/xl/externalLinks/externalLink26.xml" ContentType="application/vnd.openxmlformats-officedocument.spreadsheetml.externalLink+xml"/>
  <Override PartName="/xl/externalLinks/externalLink35.xml" ContentType="application/vnd.openxmlformats-officedocument.spreadsheetml.externalLink+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externalLinks/externalLink13.xml" ContentType="application/vnd.openxmlformats-officedocument.spreadsheetml.externalLink+xml"/>
  <Override PartName="/xl/externalLinks/externalLink22.xml" ContentType="application/vnd.openxmlformats-officedocument.spreadsheetml.externalLink+xml"/>
  <Override PartName="/xl/externalLinks/externalLink33.xml" ContentType="application/vnd.openxmlformats-officedocument.spreadsheetml.externalLink+xml"/>
  <Override PartName="/xl/drawings/drawing1.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0" yWindow="132" windowWidth="20736" windowHeight="11760" tabRatio="937" firstSheet="8" activeTab="9"/>
  </bookViews>
  <sheets>
    <sheet name="Π1 ΔΑΠΑΝΕΣ ΚΡΑΤΙΚΟΥ ΠΥ" sheetId="39" r:id="rId1"/>
    <sheet name="Π1α ΔΑΠΑΝΕΣ ΤΑΚΤΙΚΟΥ ΠΥ" sheetId="40" r:id="rId2"/>
    <sheet name="Π1β ΔΑΠΑΝΕΣ ΠΔΕ" sheetId="41" r:id="rId3"/>
    <sheet name="Π1γ ΑΓΟΡΕΣ-ΠΑΓΙΑ-ΤΙΜΑΛΦΗ" sheetId="42" r:id="rId4"/>
    <sheet name="Π2 ΠΔΕ" sheetId="32" r:id="rId5"/>
    <sheet name="Π3 ΠΡΟΣΩΠΙΚΟ ΚΕΝΤΡ ΔΙΟΙΚ" sheetId="13" r:id="rId6"/>
    <sheet name="Π4 ΠΡΟΣΩΠΙΚΟ ΓΕΝ ΚΥΒ" sheetId="14" r:id="rId7"/>
    <sheet name="Π5 ΠΡΟΣΩΠΙΚΟ ΙΔΟΧ" sheetId="15" r:id="rId8"/>
    <sheet name="Π6 ΝΠΔΔ" sheetId="16" r:id="rId9"/>
    <sheet name="Π7 ΔΕΚΟ - ΝΠΙΔ" sheetId="17" r:id="rId10"/>
    <sheet name="Π7α " sheetId="18" r:id="rId11"/>
    <sheet name="Π7β" sheetId="19" r:id="rId12"/>
    <sheet name="Π8 ΟΚΑ" sheetId="33" r:id="rId13"/>
    <sheet name="Π9 ΝΟΣΟΚΟΜΕΙΑ " sheetId="38" r:id="rId14"/>
    <sheet name="Π10 ΦΟΡΕΙΣ ΠΦΥ" sheetId="34" r:id="rId15"/>
    <sheet name="Π11 ΚΟΙΝΩΝΙΚΟΣ ΠΥ" sheetId="35" r:id="rId16"/>
    <sheet name="Π12 ΝΟΣΟΚΟΜΕΙΑ-ΠΦΥ" sheetId="36" r:id="rId17"/>
    <sheet name="Π13 ΟΚΑ ΑΣΦΑΛ ΕΙΣΦ" sheetId="37" r:id="rId18"/>
    <sheet name="Π14 ΟΤΑ" sheetId="8" r:id="rId19"/>
    <sheet name="Π14α ΔΗΜΟΙ" sheetId="9" r:id="rId20"/>
    <sheet name="Π14β ΠΕΡΙΦ" sheetId="10" r:id="rId21"/>
    <sheet name="Π14γ ΝΠ ΟΤΑ" sheetId="11" r:id="rId22"/>
  </sheets>
  <externalReferences>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s>
  <definedNames>
    <definedName name="_____x1" localSheetId="4" hidden="1">{"partial screen",#N/A,FALSE,"State_Gov't"}</definedName>
    <definedName name="_____x1" localSheetId="12" hidden="1">{"partial screen",#N/A,FALSE,"State_Gov't"}</definedName>
    <definedName name="_____x1" localSheetId="13" hidden="1">{"partial screen",#N/A,FALSE,"State_Gov't"}</definedName>
    <definedName name="_____x1" hidden="1">{"partial screen",#N/A,FALSE,"State_Gov't"}</definedName>
    <definedName name="_____x2" localSheetId="4" hidden="1">{"partial screen",#N/A,FALSE,"State_Gov't"}</definedName>
    <definedName name="_____x2" localSheetId="12" hidden="1">{"partial screen",#N/A,FALSE,"State_Gov't"}</definedName>
    <definedName name="_____x2" localSheetId="13" hidden="1">{"partial screen",#N/A,FALSE,"State_Gov't"}</definedName>
    <definedName name="_____x2" hidden="1">{"partial screen",#N/A,FALSE,"State_Gov't"}</definedName>
    <definedName name="___x1" localSheetId="4" hidden="1">{"partial screen",#N/A,FALSE,"State_Gov't"}</definedName>
    <definedName name="___x1" localSheetId="12" hidden="1">{"partial screen",#N/A,FALSE,"State_Gov't"}</definedName>
    <definedName name="___x1" localSheetId="13" hidden="1">{"partial screen",#N/A,FALSE,"State_Gov't"}</definedName>
    <definedName name="___x1" hidden="1">{"partial screen",#N/A,FALSE,"State_Gov't"}</definedName>
    <definedName name="___x2" localSheetId="4" hidden="1">{"partial screen",#N/A,FALSE,"State_Gov't"}</definedName>
    <definedName name="___x2" localSheetId="12" hidden="1">{"partial screen",#N/A,FALSE,"State_Gov't"}</definedName>
    <definedName name="___x2" localSheetId="13" hidden="1">{"partial screen",#N/A,FALSE,"State_Gov't"}</definedName>
    <definedName name="___x2" hidden="1">{"partial screen",#N/A,FALSE,"State_Gov't"}</definedName>
    <definedName name="__123Graph_A" hidden="1">'[1]Table 5'!$B$11:$B$11</definedName>
    <definedName name="__123Graph_AChart1" localSheetId="1" hidden="1">'[2]2'!#REF!</definedName>
    <definedName name="__123Graph_AChart1" localSheetId="2" hidden="1">'[2]2'!#REF!</definedName>
    <definedName name="__123Graph_AChart1" localSheetId="3" hidden="1">'[2]2'!#REF!</definedName>
    <definedName name="__123Graph_AChart1" localSheetId="4" hidden="1">'[2]2'!#REF!</definedName>
    <definedName name="__123Graph_AChart1" localSheetId="12" hidden="1">'[2]2'!#REF!</definedName>
    <definedName name="__123Graph_AChart1" localSheetId="13" hidden="1">'[2]2'!#REF!</definedName>
    <definedName name="__123Graph_AChart1" hidden="1">'[2]2'!#REF!</definedName>
    <definedName name="__123Graph_AChart2" localSheetId="1" hidden="1">'[2]2'!#REF!</definedName>
    <definedName name="__123Graph_AChart2" localSheetId="2" hidden="1">'[2]2'!#REF!</definedName>
    <definedName name="__123Graph_AChart2" localSheetId="3" hidden="1">'[2]2'!#REF!</definedName>
    <definedName name="__123Graph_AChart2" localSheetId="4" hidden="1">'[2]2'!#REF!</definedName>
    <definedName name="__123Graph_AChart2" hidden="1">'[2]2'!#REF!</definedName>
    <definedName name="__123Graph_AChart3" localSheetId="1" hidden="1">'[2]2'!#REF!</definedName>
    <definedName name="__123Graph_AChart3" localSheetId="2" hidden="1">'[2]2'!#REF!</definedName>
    <definedName name="__123Graph_AChart3" localSheetId="4" hidden="1">'[2]2'!#REF!</definedName>
    <definedName name="__123Graph_AChart3" hidden="1">'[2]2'!#REF!</definedName>
    <definedName name="__123Graph_ACurrent" hidden="1">[3]CPIINDEX!$O$263:$O$310</definedName>
    <definedName name="__123Graph_AERDOLLAR" hidden="1">'[4]ex rate'!$F$30:$AM$30</definedName>
    <definedName name="__123Graph_AERRUBLE" hidden="1">'[4]ex rate'!$F$31:$AM$31</definedName>
    <definedName name="__123Graph_AGDP" localSheetId="1" hidden="1">[5]AQ!#REF!</definedName>
    <definedName name="__123Graph_AGDP" localSheetId="2" hidden="1">[5]AQ!#REF!</definedName>
    <definedName name="__123Graph_AGDP" localSheetId="3" hidden="1">[5]AQ!#REF!</definedName>
    <definedName name="__123Graph_AGDP" localSheetId="4" hidden="1">[5]AQ!#REF!</definedName>
    <definedName name="__123Graph_AGDP" localSheetId="12" hidden="1">[5]AQ!#REF!</definedName>
    <definedName name="__123Graph_AGDP" localSheetId="13" hidden="1">[5]AQ!#REF!</definedName>
    <definedName name="__123Graph_AGDP" hidden="1">[5]AQ!#REF!</definedName>
    <definedName name="__123Graph_AMONEY" localSheetId="1" hidden="1">'[6]MonSurv-BC'!#REF!</definedName>
    <definedName name="__123Graph_AMONEY" localSheetId="2" hidden="1">'[6]MonSurv-BC'!#REF!</definedName>
    <definedName name="__123Graph_AMONEY" localSheetId="3" hidden="1">'[6]MonSurv-BC'!#REF!</definedName>
    <definedName name="__123Graph_AMONEY" localSheetId="4" hidden="1">'[6]MonSurv-BC'!#REF!</definedName>
    <definedName name="__123Graph_AMONEY" hidden="1">'[6]MonSurv-BC'!#REF!</definedName>
    <definedName name="__123Graph_AREALRATE" hidden="1">'[4]ex rate'!$F$36:$AU$36</definedName>
    <definedName name="__123Graph_ARUBRATE" hidden="1">'[4]ex rate'!$K$37:$AN$37</definedName>
    <definedName name="__123Graph_ASEASON_CASH" localSheetId="1" hidden="1">'[6]MonSurv-BC'!#REF!</definedName>
    <definedName name="__123Graph_ASEASON_CASH" localSheetId="2" hidden="1">'[6]MonSurv-BC'!#REF!</definedName>
    <definedName name="__123Graph_ASEASON_CASH" localSheetId="3" hidden="1">'[6]MonSurv-BC'!#REF!</definedName>
    <definedName name="__123Graph_ASEASON_CASH" localSheetId="4" hidden="1">'[6]MonSurv-BC'!#REF!</definedName>
    <definedName name="__123Graph_ASEASON_CASH" localSheetId="12" hidden="1">'[6]MonSurv-BC'!#REF!</definedName>
    <definedName name="__123Graph_ASEASON_CASH" localSheetId="13" hidden="1">'[6]MonSurv-BC'!#REF!</definedName>
    <definedName name="__123Graph_ASEASON_CASH" hidden="1">'[6]MonSurv-BC'!#REF!</definedName>
    <definedName name="__123Graph_ASEASON_MONEY" localSheetId="1" hidden="1">'[6]MonSurv-BC'!#REF!</definedName>
    <definedName name="__123Graph_ASEASON_MONEY" localSheetId="2" hidden="1">'[6]MonSurv-BC'!#REF!</definedName>
    <definedName name="__123Graph_ASEASON_MONEY" localSheetId="3" hidden="1">'[6]MonSurv-BC'!#REF!</definedName>
    <definedName name="__123Graph_ASEASON_MONEY" localSheetId="4" hidden="1">'[6]MonSurv-BC'!#REF!</definedName>
    <definedName name="__123Graph_ASEASON_MONEY" hidden="1">'[6]MonSurv-BC'!#REF!</definedName>
    <definedName name="__123Graph_ASEASON_SIGHT" localSheetId="1" hidden="1">'[6]MonSurv-BC'!#REF!</definedName>
    <definedName name="__123Graph_ASEASON_SIGHT" localSheetId="2" hidden="1">'[6]MonSurv-BC'!#REF!</definedName>
    <definedName name="__123Graph_ASEASON_SIGHT" localSheetId="4" hidden="1">'[6]MonSurv-BC'!#REF!</definedName>
    <definedName name="__123Graph_ASEASON_SIGHT" hidden="1">'[6]MonSurv-BC'!#REF!</definedName>
    <definedName name="__123Graph_ASEASON_TIME" localSheetId="1" hidden="1">'[6]MonSurv-BC'!#REF!</definedName>
    <definedName name="__123Graph_ASEASON_TIME" localSheetId="2" hidden="1">'[6]MonSurv-BC'!#REF!</definedName>
    <definedName name="__123Graph_ASEASON_TIME" localSheetId="4" hidden="1">'[6]MonSurv-BC'!#REF!</definedName>
    <definedName name="__123Graph_ASEASON_TIME" hidden="1">'[6]MonSurv-BC'!#REF!</definedName>
    <definedName name="__123Graph_AUSRATE" hidden="1">'[4]ex rate'!$K$36:$AN$36</definedName>
    <definedName name="__123Graph_B" localSheetId="1" hidden="1">[7]PlanTres!#REF!</definedName>
    <definedName name="__123Graph_B" localSheetId="2" hidden="1">[7]PlanTres!#REF!</definedName>
    <definedName name="__123Graph_B" localSheetId="3" hidden="1">[7]PlanTres!#REF!</definedName>
    <definedName name="__123Graph_B" localSheetId="4" hidden="1">[7]PlanTres!#REF!</definedName>
    <definedName name="__123Graph_B" localSheetId="12" hidden="1">[7]PlanTres!#REF!</definedName>
    <definedName name="__123Graph_B" localSheetId="13" hidden="1">[7]PlanTres!#REF!</definedName>
    <definedName name="__123Graph_B" hidden="1">[7]PlanTres!#REF!</definedName>
    <definedName name="__123Graph_BChart1" localSheetId="1" hidden="1">'[2]2'!#REF!</definedName>
    <definedName name="__123Graph_BChart1" localSheetId="2" hidden="1">'[2]2'!#REF!</definedName>
    <definedName name="__123Graph_BChart1" localSheetId="3" hidden="1">'[2]2'!#REF!</definedName>
    <definedName name="__123Graph_BChart1" localSheetId="4" hidden="1">'[2]2'!#REF!</definedName>
    <definedName name="__123Graph_BChart1" hidden="1">'[2]2'!#REF!</definedName>
    <definedName name="__123Graph_BChart2" localSheetId="1" hidden="1">'[2]2'!#REF!</definedName>
    <definedName name="__123Graph_BChart2" localSheetId="2" hidden="1">'[2]2'!#REF!</definedName>
    <definedName name="__123Graph_BChart2" localSheetId="4" hidden="1">'[2]2'!#REF!</definedName>
    <definedName name="__123Graph_BChart2" hidden="1">'[2]2'!#REF!</definedName>
    <definedName name="__123Graph_BChart3" localSheetId="1" hidden="1">'[2]2'!#REF!</definedName>
    <definedName name="__123Graph_BChart3" localSheetId="2" hidden="1">'[2]2'!#REF!</definedName>
    <definedName name="__123Graph_BChart3" localSheetId="4" hidden="1">'[2]2'!#REF!</definedName>
    <definedName name="__123Graph_BChart3" hidden="1">'[2]2'!#REF!</definedName>
    <definedName name="__123Graph_BCURRENT" localSheetId="1" hidden="1">'[8]Dep fonct'!#REF!</definedName>
    <definedName name="__123Graph_BCURRENT" localSheetId="2" hidden="1">'[8]Dep fonct'!#REF!</definedName>
    <definedName name="__123Graph_BCURRENT" hidden="1">'[8]Dep fonct'!#REF!</definedName>
    <definedName name="__123Graph_BERDOLLAR" hidden="1">'[4]ex rate'!$F$36:$AM$36</definedName>
    <definedName name="__123Graph_BERRUBLE" hidden="1">'[4]ex rate'!$F$37:$AM$37</definedName>
    <definedName name="__123Graph_BMONEY" localSheetId="1" hidden="1">'[6]MonSurv-BC'!#REF!</definedName>
    <definedName name="__123Graph_BMONEY" localSheetId="2" hidden="1">'[6]MonSurv-BC'!#REF!</definedName>
    <definedName name="__123Graph_BMONEY" localSheetId="3" hidden="1">'[6]MonSurv-BC'!#REF!</definedName>
    <definedName name="__123Graph_BMONEY" localSheetId="4" hidden="1">'[6]MonSurv-BC'!#REF!</definedName>
    <definedName name="__123Graph_BMONEY" localSheetId="12" hidden="1">'[6]MonSurv-BC'!#REF!</definedName>
    <definedName name="__123Graph_BMONEY" localSheetId="13" hidden="1">'[6]MonSurv-BC'!#REF!</definedName>
    <definedName name="__123Graph_BMONEY" hidden="1">'[6]MonSurv-BC'!#REF!</definedName>
    <definedName name="__123Graph_BREALRATE" hidden="1">'[4]ex rate'!$F$37:$AU$37</definedName>
    <definedName name="__123Graph_BRUBRATE" hidden="1">'[4]ex rate'!$K$31:$AN$31</definedName>
    <definedName name="__123Graph_BSEASON_CASH" localSheetId="1" hidden="1">'[6]MonSurv-BC'!#REF!</definedName>
    <definedName name="__123Graph_BSEASON_CASH" localSheetId="2" hidden="1">'[6]MonSurv-BC'!#REF!</definedName>
    <definedName name="__123Graph_BSEASON_CASH" localSheetId="3" hidden="1">'[6]MonSurv-BC'!#REF!</definedName>
    <definedName name="__123Graph_BSEASON_CASH" localSheetId="4" hidden="1">'[6]MonSurv-BC'!#REF!</definedName>
    <definedName name="__123Graph_BSEASON_CASH" localSheetId="12" hidden="1">'[6]MonSurv-BC'!#REF!</definedName>
    <definedName name="__123Graph_BSEASON_CASH" localSheetId="13" hidden="1">'[6]MonSurv-BC'!#REF!</definedName>
    <definedName name="__123Graph_BSEASON_CASH" hidden="1">'[6]MonSurv-BC'!#REF!</definedName>
    <definedName name="__123Graph_BSEASON_MONEY" localSheetId="1" hidden="1">'[6]MonSurv-BC'!#REF!</definedName>
    <definedName name="__123Graph_BSEASON_MONEY" localSheetId="2" hidden="1">'[6]MonSurv-BC'!#REF!</definedName>
    <definedName name="__123Graph_BSEASON_MONEY" localSheetId="3" hidden="1">'[6]MonSurv-BC'!#REF!</definedName>
    <definedName name="__123Graph_BSEASON_MONEY" localSheetId="4" hidden="1">'[6]MonSurv-BC'!#REF!</definedName>
    <definedName name="__123Graph_BSEASON_MONEY" hidden="1">'[6]MonSurv-BC'!#REF!</definedName>
    <definedName name="__123Graph_BSEASON_TIME" localSheetId="1" hidden="1">'[6]MonSurv-BC'!#REF!</definedName>
    <definedName name="__123Graph_BSEASON_TIME" localSheetId="2" hidden="1">'[6]MonSurv-BC'!#REF!</definedName>
    <definedName name="__123Graph_BSEASON_TIME" localSheetId="4" hidden="1">'[6]MonSurv-BC'!#REF!</definedName>
    <definedName name="__123Graph_BSEASON_TIME" hidden="1">'[6]MonSurv-BC'!#REF!</definedName>
    <definedName name="__123Graph_BUSRATE" hidden="1">'[4]ex rate'!$K$30:$AN$30</definedName>
    <definedName name="__123Graph_C" localSheetId="1" hidden="1">[7]PlanTres!#REF!</definedName>
    <definedName name="__123Graph_C" localSheetId="2" hidden="1">[7]PlanTres!#REF!</definedName>
    <definedName name="__123Graph_C" localSheetId="3" hidden="1">[7]PlanTres!#REF!</definedName>
    <definedName name="__123Graph_C" localSheetId="4" hidden="1">[7]PlanTres!#REF!</definedName>
    <definedName name="__123Graph_C" localSheetId="12" hidden="1">[7]PlanTres!#REF!</definedName>
    <definedName name="__123Graph_C" localSheetId="13" hidden="1">[7]PlanTres!#REF!</definedName>
    <definedName name="__123Graph_C" hidden="1">[7]PlanTres!#REF!</definedName>
    <definedName name="__123Graph_CChart1" localSheetId="1" hidden="1">'[2]2'!#REF!</definedName>
    <definedName name="__123Graph_CChart1" localSheetId="2" hidden="1">'[2]2'!#REF!</definedName>
    <definedName name="__123Graph_CChart1" localSheetId="3" hidden="1">'[2]2'!#REF!</definedName>
    <definedName name="__123Graph_CChart1" localSheetId="4" hidden="1">'[2]2'!#REF!</definedName>
    <definedName name="__123Graph_CChart1" hidden="1">'[2]2'!#REF!</definedName>
    <definedName name="__123Graph_CChart2" localSheetId="1" hidden="1">'[2]2'!#REF!</definedName>
    <definedName name="__123Graph_CChart2" localSheetId="2" hidden="1">'[2]2'!#REF!</definedName>
    <definedName name="__123Graph_CChart2" localSheetId="4" hidden="1">'[2]2'!#REF!</definedName>
    <definedName name="__123Graph_CChart2" hidden="1">'[2]2'!#REF!</definedName>
    <definedName name="__123Graph_CChart3" localSheetId="1" hidden="1">'[2]2'!#REF!</definedName>
    <definedName name="__123Graph_CChart3" localSheetId="2" hidden="1">'[2]2'!#REF!</definedName>
    <definedName name="__123Graph_CChart3" localSheetId="4" hidden="1">'[2]2'!#REF!</definedName>
    <definedName name="__123Graph_CChart3" hidden="1">'[2]2'!#REF!</definedName>
    <definedName name="__123Graph_CCURRENT" localSheetId="1" hidden="1">'[8]Dep fonct'!#REF!</definedName>
    <definedName name="__123Graph_CCURRENT" localSheetId="2" hidden="1">'[8]Dep fonct'!#REF!</definedName>
    <definedName name="__123Graph_CCURRENT" hidden="1">'[8]Dep fonct'!#REF!</definedName>
    <definedName name="__123Graph_CMONEY" localSheetId="1" hidden="1">'[6]MonSurv-BC'!#REF!</definedName>
    <definedName name="__123Graph_CMONEY" localSheetId="2" hidden="1">'[6]MonSurv-BC'!#REF!</definedName>
    <definedName name="__123Graph_CMONEY" hidden="1">'[6]MonSurv-BC'!#REF!</definedName>
    <definedName name="__123Graph_CSEASON_CASH" localSheetId="1" hidden="1">'[6]MonSurv-BC'!#REF!</definedName>
    <definedName name="__123Graph_CSEASON_CASH" localSheetId="2" hidden="1">'[6]MonSurv-BC'!#REF!</definedName>
    <definedName name="__123Graph_CSEASON_CASH" hidden="1">'[6]MonSurv-BC'!#REF!</definedName>
    <definedName name="__123Graph_CSEASON_MONEY" localSheetId="1" hidden="1">'[6]MonSurv-BC'!#REF!</definedName>
    <definedName name="__123Graph_CSEASON_MONEY" localSheetId="2" hidden="1">'[6]MonSurv-BC'!#REF!</definedName>
    <definedName name="__123Graph_CSEASON_MONEY" hidden="1">'[6]MonSurv-BC'!#REF!</definedName>
    <definedName name="__123Graph_CSEASON_SIGHT" localSheetId="1" hidden="1">'[6]MonSurv-BC'!#REF!</definedName>
    <definedName name="__123Graph_CSEASON_SIGHT" localSheetId="2" hidden="1">'[6]MonSurv-BC'!#REF!</definedName>
    <definedName name="__123Graph_CSEASON_SIGHT" hidden="1">'[6]MonSurv-BC'!#REF!</definedName>
    <definedName name="__123Graph_CSEASON_TIME" localSheetId="1" hidden="1">'[6]MonSurv-BC'!#REF!</definedName>
    <definedName name="__123Graph_CSEASON_TIME" localSheetId="2" hidden="1">'[6]MonSurv-BC'!#REF!</definedName>
    <definedName name="__123Graph_CSEASON_TIME" hidden="1">'[6]MonSurv-BC'!#REF!</definedName>
    <definedName name="__123Graph_D" localSheetId="1" hidden="1">[7]PlanTres!#REF!</definedName>
    <definedName name="__123Graph_D" localSheetId="2" hidden="1">[7]PlanTres!#REF!</definedName>
    <definedName name="__123Graph_D" hidden="1">[7]PlanTres!#REF!</definedName>
    <definedName name="__123Graph_DChart1" localSheetId="1" hidden="1">'[2]2'!#REF!</definedName>
    <definedName name="__123Graph_DChart1" localSheetId="2" hidden="1">'[2]2'!#REF!</definedName>
    <definedName name="__123Graph_DChart1" hidden="1">'[2]2'!#REF!</definedName>
    <definedName name="__123Graph_DChart2" localSheetId="1" hidden="1">'[2]2'!#REF!</definedName>
    <definedName name="__123Graph_DChart2" localSheetId="2" hidden="1">'[2]2'!#REF!</definedName>
    <definedName name="__123Graph_DChart2" hidden="1">'[2]2'!#REF!</definedName>
    <definedName name="__123Graph_DChart3" localSheetId="1" hidden="1">'[2]2'!#REF!</definedName>
    <definedName name="__123Graph_DChart3" localSheetId="2" hidden="1">'[2]2'!#REF!</definedName>
    <definedName name="__123Graph_DChart3" hidden="1">'[2]2'!#REF!</definedName>
    <definedName name="__123Graph_DCURRENT" localSheetId="1" hidden="1">'[8]Dep fonct'!#REF!</definedName>
    <definedName name="__123Graph_DCURRENT" localSheetId="2" hidden="1">'[8]Dep fonct'!#REF!</definedName>
    <definedName name="__123Graph_DCURRENT" hidden="1">'[8]Dep fonct'!#REF!</definedName>
    <definedName name="__123Graph_DSEASON_MONEY" localSheetId="1" hidden="1">'[6]MonSurv-BC'!#REF!</definedName>
    <definedName name="__123Graph_DSEASON_MONEY" localSheetId="2" hidden="1">'[6]MonSurv-BC'!#REF!</definedName>
    <definedName name="__123Graph_DSEASON_MONEY" hidden="1">'[6]MonSurv-BC'!#REF!</definedName>
    <definedName name="__123Graph_DSEASON_SIGHT" localSheetId="1" hidden="1">'[6]MonSurv-BC'!#REF!</definedName>
    <definedName name="__123Graph_DSEASON_SIGHT" localSheetId="2" hidden="1">'[6]MonSurv-BC'!#REF!</definedName>
    <definedName name="__123Graph_DSEASON_SIGHT" hidden="1">'[6]MonSurv-BC'!#REF!</definedName>
    <definedName name="__123Graph_DSEASON_TIME" localSheetId="1" hidden="1">'[6]MonSurv-BC'!#REF!</definedName>
    <definedName name="__123Graph_DSEASON_TIME" localSheetId="2" hidden="1">'[6]MonSurv-BC'!#REF!</definedName>
    <definedName name="__123Graph_DSEASON_TIME" hidden="1">'[6]MonSurv-BC'!#REF!</definedName>
    <definedName name="__123Graph_E" localSheetId="1" hidden="1">[7]PlanTres!#REF!</definedName>
    <definedName name="__123Graph_E" localSheetId="2" hidden="1">[7]PlanTres!#REF!</definedName>
    <definedName name="__123Graph_E" hidden="1">[7]PlanTres!#REF!</definedName>
    <definedName name="__123Graph_EChart1" localSheetId="1" hidden="1">'[2]2'!#REF!</definedName>
    <definedName name="__123Graph_EChart1" localSheetId="2" hidden="1">'[2]2'!#REF!</definedName>
    <definedName name="__123Graph_EChart1" hidden="1">'[2]2'!#REF!</definedName>
    <definedName name="__123Graph_EChart2" localSheetId="1" hidden="1">'[2]2'!#REF!</definedName>
    <definedName name="__123Graph_EChart2" localSheetId="2" hidden="1">'[2]2'!#REF!</definedName>
    <definedName name="__123Graph_EChart2" hidden="1">'[2]2'!#REF!</definedName>
    <definedName name="__123Graph_EChart3" localSheetId="1" hidden="1">'[2]2'!#REF!</definedName>
    <definedName name="__123Graph_EChart3" localSheetId="2" hidden="1">'[2]2'!#REF!</definedName>
    <definedName name="__123Graph_EChart3" hidden="1">'[2]2'!#REF!</definedName>
    <definedName name="__123Graph_ECURRENT" localSheetId="1" hidden="1">'[8]Dep fonct'!#REF!</definedName>
    <definedName name="__123Graph_ECURRENT" localSheetId="2" hidden="1">'[8]Dep fonct'!#REF!</definedName>
    <definedName name="__123Graph_ECURRENT" hidden="1">'[8]Dep fonct'!#REF!</definedName>
    <definedName name="__123Graph_ESEASON_CASH" localSheetId="1" hidden="1">'[6]MonSurv-BC'!#REF!</definedName>
    <definedName name="__123Graph_ESEASON_CASH" localSheetId="2" hidden="1">'[6]MonSurv-BC'!#REF!</definedName>
    <definedName name="__123Graph_ESEASON_CASH" hidden="1">'[6]MonSurv-BC'!#REF!</definedName>
    <definedName name="__123Graph_ESEASON_MONEY" localSheetId="1" hidden="1">'[6]MonSurv-BC'!#REF!</definedName>
    <definedName name="__123Graph_ESEASON_MONEY" localSheetId="2" hidden="1">'[6]MonSurv-BC'!#REF!</definedName>
    <definedName name="__123Graph_ESEASON_MONEY" hidden="1">'[6]MonSurv-BC'!#REF!</definedName>
    <definedName name="__123Graph_ESEASON_TIME" localSheetId="1" hidden="1">'[6]MonSurv-BC'!#REF!</definedName>
    <definedName name="__123Graph_ESEASON_TIME" localSheetId="2" hidden="1">'[6]MonSurv-BC'!#REF!</definedName>
    <definedName name="__123Graph_ESEASON_TIME" hidden="1">'[6]MonSurv-BC'!#REF!</definedName>
    <definedName name="__123Graph_F" localSheetId="1" hidden="1">[7]PlanTres!#REF!</definedName>
    <definedName name="__123Graph_F" localSheetId="2" hidden="1">[7]PlanTres!#REF!</definedName>
    <definedName name="__123Graph_F" hidden="1">[7]PlanTres!#REF!</definedName>
    <definedName name="__123Graph_FChart1" localSheetId="1" hidden="1">'[2]2'!#REF!</definedName>
    <definedName name="__123Graph_FChart1" localSheetId="2" hidden="1">'[2]2'!#REF!</definedName>
    <definedName name="__123Graph_FChart1" hidden="1">'[2]2'!#REF!</definedName>
    <definedName name="__123Graph_FChart2" localSheetId="1" hidden="1">'[2]2'!#REF!</definedName>
    <definedName name="__123Graph_FChart2" localSheetId="2" hidden="1">'[2]2'!#REF!</definedName>
    <definedName name="__123Graph_FChart2" hidden="1">'[2]2'!#REF!</definedName>
    <definedName name="__123Graph_FChart3" localSheetId="1" hidden="1">'[2]2'!#REF!</definedName>
    <definedName name="__123Graph_FChart3" localSheetId="2" hidden="1">'[2]2'!#REF!</definedName>
    <definedName name="__123Graph_FChart3" hidden="1">'[2]2'!#REF!</definedName>
    <definedName name="__123Graph_FCurrent" localSheetId="1" hidden="1">'[2]2'!#REF!</definedName>
    <definedName name="__123Graph_FCurrent" localSheetId="2" hidden="1">'[2]2'!#REF!</definedName>
    <definedName name="__123Graph_FCurrent" hidden="1">'[2]2'!#REF!</definedName>
    <definedName name="__123Graph_X" localSheetId="1" hidden="1">[9]E!#REF!</definedName>
    <definedName name="__123Graph_X" localSheetId="2" hidden="1">[9]E!#REF!</definedName>
    <definedName name="__123Graph_X" hidden="1">[9]E!#REF!</definedName>
    <definedName name="__123Graph_XChart1" localSheetId="1" hidden="1">'[10]Summary BOP'!#REF!</definedName>
    <definedName name="__123Graph_XChart1" localSheetId="2" hidden="1">'[10]Summary BOP'!#REF!</definedName>
    <definedName name="__123Graph_XChart1" hidden="1">'[10]Summary BOP'!#REF!</definedName>
    <definedName name="__123Graph_XCREDIT" localSheetId="1" hidden="1">'[6]MonSurv-BC'!#REF!</definedName>
    <definedName name="__123Graph_XCREDIT" localSheetId="2" hidden="1">'[6]MonSurv-BC'!#REF!</definedName>
    <definedName name="__123Graph_XCREDIT" hidden="1">'[6]MonSurv-BC'!#REF!</definedName>
    <definedName name="__123Graph_XCurrent" hidden="1">[3]CPIINDEX!$B$263:$B$310</definedName>
    <definedName name="__123Graph_XERDOLLAR" hidden="1">'[4]ex rate'!$F$15:$AM$15</definedName>
    <definedName name="__123Graph_XERRUBLE" hidden="1">'[4]ex rate'!$F$15:$AM$15</definedName>
    <definedName name="__123Graph_XRUBRATE" hidden="1">'[4]ex rate'!$K$15:$AN$15</definedName>
    <definedName name="__123Graph_XUSRATE" hidden="1">'[4]ex rate'!$K$15:$AN$15</definedName>
    <definedName name="__x1" localSheetId="4" hidden="1">{"partial screen",#N/A,FALSE,"State_Gov't"}</definedName>
    <definedName name="__x1" localSheetId="12" hidden="1">{"partial screen",#N/A,FALSE,"State_Gov't"}</definedName>
    <definedName name="__x1" localSheetId="13" hidden="1">{"partial screen",#N/A,FALSE,"State_Gov't"}</definedName>
    <definedName name="__x1" hidden="1">{"partial screen",#N/A,FALSE,"State_Gov't"}</definedName>
    <definedName name="__x2" localSheetId="4" hidden="1">{"partial screen",#N/A,FALSE,"State_Gov't"}</definedName>
    <definedName name="__x2" localSheetId="12" hidden="1">{"partial screen",#N/A,FALSE,"State_Gov't"}</definedName>
    <definedName name="__x2" localSheetId="13" hidden="1">{"partial screen",#N/A,FALSE,"State_Gov't"}</definedName>
    <definedName name="__x2" hidden="1">{"partial screen",#N/A,FALSE,"State_Gov't"}</definedName>
    <definedName name="_1___123Graph_AChart_1A" hidden="1">[3]CPIINDEX!$O$263:$O$310</definedName>
    <definedName name="_1__123Graph_AINVENT_SALES" localSheetId="1" hidden="1">#REF!</definedName>
    <definedName name="_1__123Graph_AINVENT_SALES" localSheetId="2" hidden="1">#REF!</definedName>
    <definedName name="_1__123Graph_AINVENT_SALES" localSheetId="3" hidden="1">#REF!</definedName>
    <definedName name="_1__123Graph_AINVENT_SALES" localSheetId="4" hidden="1">#REF!</definedName>
    <definedName name="_1__123Graph_AINVENT_SALES" localSheetId="12" hidden="1">#REF!</definedName>
    <definedName name="_1__123Graph_AINVENT_SALES" localSheetId="13" hidden="1">#REF!</definedName>
    <definedName name="_1__123Graph_AINVENT_SALES" hidden="1">#REF!</definedName>
    <definedName name="_10___123Graph_XChart_3A" hidden="1">[3]CPIINDEX!$B$203:$B$310</definedName>
    <definedName name="_11___123Graph_XChart_4A" hidden="1">[3]CPIINDEX!$B$239:$B$298</definedName>
    <definedName name="_12__123Graph_AGROWTH_CPI" localSheetId="1" hidden="1">[11]Data!#REF!</definedName>
    <definedName name="_12__123Graph_AGROWTH_CPI" localSheetId="2" hidden="1">[11]Data!#REF!</definedName>
    <definedName name="_12__123Graph_AGROWTH_CPI" localSheetId="3" hidden="1">[11]Data!#REF!</definedName>
    <definedName name="_12__123Graph_AGROWTH_CPI" localSheetId="4" hidden="1">[11]Data!#REF!</definedName>
    <definedName name="_12__123Graph_AGROWTH_CPI" localSheetId="12" hidden="1">[11]Data!#REF!</definedName>
    <definedName name="_12__123Graph_AGROWTH_CPI" localSheetId="13" hidden="1">[11]Data!#REF!</definedName>
    <definedName name="_12__123Graph_AGROWTH_CPI" hidden="1">[11]Data!#REF!</definedName>
    <definedName name="_123graph_b" localSheetId="1" hidden="1">[12]A!#REF!</definedName>
    <definedName name="_123graph_b" localSheetId="2" hidden="1">[12]A!#REF!</definedName>
    <definedName name="_123graph_b" localSheetId="3" hidden="1">[12]A!#REF!</definedName>
    <definedName name="_123graph_b" localSheetId="4" hidden="1">[12]A!#REF!</definedName>
    <definedName name="_123graph_b" hidden="1">[12]A!#REF!</definedName>
    <definedName name="_12no" localSheetId="1" hidden="1">'[8]Dep fonct'!#REF!</definedName>
    <definedName name="_12no" localSheetId="2" hidden="1">'[8]Dep fonct'!#REF!</definedName>
    <definedName name="_12no" localSheetId="4" hidden="1">'[8]Dep fonct'!#REF!</definedName>
    <definedName name="_12no" hidden="1">'[8]Dep fonct'!#REF!</definedName>
    <definedName name="_13__123Graph_AMIMPMA_1" localSheetId="1" hidden="1">#REF!</definedName>
    <definedName name="_13__123Graph_AMIMPMA_1" localSheetId="2" hidden="1">#REF!</definedName>
    <definedName name="_13__123Graph_AMIMPMA_1" localSheetId="3" hidden="1">#REF!</definedName>
    <definedName name="_13__123Graph_AMIMPMA_1" localSheetId="4" hidden="1">#REF!</definedName>
    <definedName name="_13__123Graph_AMIMPMA_1" localSheetId="12" hidden="1">#REF!</definedName>
    <definedName name="_13__123Graph_AMIMPMA_1" localSheetId="13" hidden="1">#REF!</definedName>
    <definedName name="_13__123Graph_AMIMPMA_1" hidden="1">#REF!</definedName>
    <definedName name="_14__123Graph_ANDA_OIN" localSheetId="1" hidden="1">#REF!</definedName>
    <definedName name="_14__123Graph_ANDA_OIN" localSheetId="2" hidden="1">#REF!</definedName>
    <definedName name="_14__123Graph_ANDA_OIN" localSheetId="4" hidden="1">#REF!</definedName>
    <definedName name="_14__123Graph_ANDA_OIN" hidden="1">#REF!</definedName>
    <definedName name="_19__123Graph_ANDA_2" localSheetId="1" hidden="1">[13]A!#REF!</definedName>
    <definedName name="_19__123Graph_ANDA_2" localSheetId="2" hidden="1">[13]A!#REF!</definedName>
    <definedName name="_19__123Graph_ANDA_2" localSheetId="3" hidden="1">[13]A!#REF!</definedName>
    <definedName name="_19__123Graph_ANDA_2" localSheetId="4" hidden="1">[13]A!#REF!</definedName>
    <definedName name="_19__123Graph_ANDA_2" localSheetId="12" hidden="1">[13]A!#REF!</definedName>
    <definedName name="_19__123Graph_ANDA_2" localSheetId="13" hidden="1">[13]A!#REF!</definedName>
    <definedName name="_19__123Graph_ANDA_2" hidden="1">[13]A!#REF!</definedName>
    <definedName name="_2___123Graph_AChart_2A" hidden="1">[3]CPIINDEX!$K$203:$K$304</definedName>
    <definedName name="_24__123Graph_ANDA_NIR" localSheetId="1" hidden="1">[13]A!#REF!</definedName>
    <definedName name="_24__123Graph_ANDA_NIR" localSheetId="2" hidden="1">[13]A!#REF!</definedName>
    <definedName name="_24__123Graph_ANDA_NIR" localSheetId="3" hidden="1">[13]A!#REF!</definedName>
    <definedName name="_24__123Graph_ANDA_NIR" localSheetId="4" hidden="1">[13]A!#REF!</definedName>
    <definedName name="_24__123Graph_ANDA_NIR" localSheetId="12" hidden="1">[13]A!#REF!</definedName>
    <definedName name="_24__123Graph_ANDA_NIR" localSheetId="13" hidden="1">[13]A!#REF!</definedName>
    <definedName name="_24__123Graph_ANDA_NIR" hidden="1">[13]A!#REF!</definedName>
    <definedName name="_25__123Graph_AR_BMONEY" localSheetId="1" hidden="1">#REF!</definedName>
    <definedName name="_25__123Graph_AR_BMONEY" localSheetId="2" hidden="1">#REF!</definedName>
    <definedName name="_25__123Graph_AR_BMONEY" localSheetId="3" hidden="1">#REF!</definedName>
    <definedName name="_25__123Graph_AR_BMONEY" localSheetId="4" hidden="1">#REF!</definedName>
    <definedName name="_25__123Graph_AR_BMONEY" localSheetId="12" hidden="1">#REF!</definedName>
    <definedName name="_25__123Graph_AR_BMONEY" localSheetId="13" hidden="1">#REF!</definedName>
    <definedName name="_25__123Graph_AR_BMONEY" hidden="1">#REF!</definedName>
    <definedName name="_26__123Graph_AREALEX_WAGE" hidden="1">[14]PRIVATE_OLD!$E$13:$E$49</definedName>
    <definedName name="_3___123Graph_AChart_3A" hidden="1">[3]CPIINDEX!$O$203:$O$304</definedName>
    <definedName name="_31__123Graph_ASEIGNOR" localSheetId="1" hidden="1">[15]seignior!#REF!</definedName>
    <definedName name="_31__123Graph_ASEIGNOR" localSheetId="2" hidden="1">[15]seignior!#REF!</definedName>
    <definedName name="_31__123Graph_ASEIGNOR" localSheetId="3" hidden="1">[15]seignior!#REF!</definedName>
    <definedName name="_31__123Graph_ASEIGNOR" localSheetId="4" hidden="1">[15]seignior!#REF!</definedName>
    <definedName name="_31__123Graph_ASEIGNOR" localSheetId="12" hidden="1">[15]seignior!#REF!</definedName>
    <definedName name="_31__123Graph_ASEIGNOR" localSheetId="13" hidden="1">[15]seignior!#REF!</definedName>
    <definedName name="_31__123Graph_ASEIGNOR" hidden="1">[15]seignior!#REF!</definedName>
    <definedName name="_32__123Graph_BNDA_OIN" localSheetId="1" hidden="1">#REF!</definedName>
    <definedName name="_32__123Graph_BNDA_OIN" localSheetId="2" hidden="1">#REF!</definedName>
    <definedName name="_32__123Graph_BNDA_OIN" localSheetId="3" hidden="1">#REF!</definedName>
    <definedName name="_32__123Graph_BNDA_OIN" localSheetId="4" hidden="1">#REF!</definedName>
    <definedName name="_32__123Graph_BNDA_OIN" localSheetId="12" hidden="1">#REF!</definedName>
    <definedName name="_32__123Graph_BNDA_OIN" localSheetId="13" hidden="1">#REF!</definedName>
    <definedName name="_32__123Graph_BNDA_OIN" hidden="1">#REF!</definedName>
    <definedName name="_33__123Graph_BR_BMONEY" localSheetId="1" hidden="1">#REF!</definedName>
    <definedName name="_33__123Graph_BR_BMONEY" localSheetId="2" hidden="1">#REF!</definedName>
    <definedName name="_33__123Graph_BR_BMONEY" localSheetId="4" hidden="1">#REF!</definedName>
    <definedName name="_33__123Graph_BR_BMONEY" hidden="1">#REF!</definedName>
    <definedName name="_34__123Graph_BREALEX_WAGE" hidden="1">[14]PRIVATE_OLD!$F$13:$F$49</definedName>
    <definedName name="_39__123Graph_BSEIGNOR" localSheetId="1" hidden="1">[15]seignior!#REF!</definedName>
    <definedName name="_39__123Graph_BSEIGNOR" localSheetId="2" hidden="1">[15]seignior!#REF!</definedName>
    <definedName name="_39__123Graph_BSEIGNOR" localSheetId="3" hidden="1">[15]seignior!#REF!</definedName>
    <definedName name="_39__123Graph_BSEIGNOR" localSheetId="4" hidden="1">[15]seignior!#REF!</definedName>
    <definedName name="_39__123Graph_BSEIGNOR" localSheetId="12" hidden="1">[15]seignior!#REF!</definedName>
    <definedName name="_39__123Graph_BSEIGNOR" localSheetId="13" hidden="1">[15]seignior!#REF!</definedName>
    <definedName name="_39__123Graph_BSEIGNOR" hidden="1">[15]seignior!#REF!</definedName>
    <definedName name="_4___123Graph_AChart_4A" hidden="1">[3]CPIINDEX!$O$239:$O$298</definedName>
    <definedName name="_40__123Graph_CMIMPMA_0" localSheetId="1" hidden="1">#REF!</definedName>
    <definedName name="_40__123Graph_CMIMPMA_0" localSheetId="2" hidden="1">#REF!</definedName>
    <definedName name="_40__123Graph_CMIMPMA_0" localSheetId="3" hidden="1">#REF!</definedName>
    <definedName name="_40__123Graph_CMIMPMA_0" localSheetId="4" hidden="1">#REF!</definedName>
    <definedName name="_40__123Graph_CMIMPMA_0" localSheetId="12" hidden="1">#REF!</definedName>
    <definedName name="_40__123Graph_CMIMPMA_0" localSheetId="13" hidden="1">#REF!</definedName>
    <definedName name="_40__123Graph_CMIMPMA_0" hidden="1">#REF!</definedName>
    <definedName name="_45__123Graph_DGROWTH_CPI" localSheetId="1" hidden="1">[11]Data!#REF!</definedName>
    <definedName name="_45__123Graph_DGROWTH_CPI" localSheetId="2" hidden="1">[11]Data!#REF!</definedName>
    <definedName name="_45__123Graph_DGROWTH_CPI" localSheetId="3" hidden="1">[11]Data!#REF!</definedName>
    <definedName name="_45__123Graph_DGROWTH_CPI" localSheetId="4" hidden="1">[11]Data!#REF!</definedName>
    <definedName name="_45__123Graph_DGROWTH_CPI" localSheetId="12" hidden="1">[11]Data!#REF!</definedName>
    <definedName name="_45__123Graph_DGROWTH_CPI" localSheetId="13" hidden="1">[11]Data!#REF!</definedName>
    <definedName name="_45__123Graph_DGROWTH_CPI" hidden="1">[11]Data!#REF!</definedName>
    <definedName name="_46__123Graph_DMIMPMA_1" localSheetId="1" hidden="1">#REF!</definedName>
    <definedName name="_46__123Graph_DMIMPMA_1" localSheetId="2" hidden="1">#REF!</definedName>
    <definedName name="_46__123Graph_DMIMPMA_1" localSheetId="3" hidden="1">#REF!</definedName>
    <definedName name="_46__123Graph_DMIMPMA_1" localSheetId="4" hidden="1">#REF!</definedName>
    <definedName name="_46__123Graph_DMIMPMA_1" localSheetId="12" hidden="1">#REF!</definedName>
    <definedName name="_46__123Graph_DMIMPMA_1" localSheetId="13" hidden="1">#REF!</definedName>
    <definedName name="_46__123Graph_DMIMPMA_1" hidden="1">#REF!</definedName>
    <definedName name="_5___123Graph_BChart_1A" hidden="1">[3]CPIINDEX!$S$263:$S$310</definedName>
    <definedName name="_51__123Graph_DNDA_NIR" localSheetId="1" hidden="1">[13]A!#REF!</definedName>
    <definedName name="_51__123Graph_DNDA_NIR" localSheetId="2" hidden="1">[13]A!#REF!</definedName>
    <definedName name="_51__123Graph_DNDA_NIR" localSheetId="3" hidden="1">[13]A!#REF!</definedName>
    <definedName name="_51__123Graph_DNDA_NIR" localSheetId="4" hidden="1">[13]A!#REF!</definedName>
    <definedName name="_51__123Graph_DNDA_NIR" localSheetId="12" hidden="1">[13]A!#REF!</definedName>
    <definedName name="_51__123Graph_DNDA_NIR" localSheetId="13" hidden="1">[13]A!#REF!</definedName>
    <definedName name="_51__123Graph_DNDA_NIR" hidden="1">[13]A!#REF!</definedName>
    <definedName name="_52__123Graph_EMIMPMA_0" localSheetId="1" hidden="1">#REF!</definedName>
    <definedName name="_52__123Graph_EMIMPMA_0" localSheetId="2" hidden="1">#REF!</definedName>
    <definedName name="_52__123Graph_EMIMPMA_0" localSheetId="3" hidden="1">#REF!</definedName>
    <definedName name="_52__123Graph_EMIMPMA_0" localSheetId="4" hidden="1">#REF!</definedName>
    <definedName name="_52__123Graph_EMIMPMA_0" localSheetId="12" hidden="1">#REF!</definedName>
    <definedName name="_52__123Graph_EMIMPMA_0" localSheetId="13" hidden="1">#REF!</definedName>
    <definedName name="_52__123Graph_EMIMPMA_0" hidden="1">#REF!</definedName>
    <definedName name="_53__123Graph_EMIMPMA_1" localSheetId="1" hidden="1">#REF!</definedName>
    <definedName name="_53__123Graph_EMIMPMA_1" localSheetId="2" hidden="1">#REF!</definedName>
    <definedName name="_53__123Graph_EMIMPMA_1" localSheetId="4" hidden="1">#REF!</definedName>
    <definedName name="_53__123Graph_EMIMPMA_1" hidden="1">#REF!</definedName>
    <definedName name="_54__123Graph_FMIMPMA_0" localSheetId="1" hidden="1">#REF!</definedName>
    <definedName name="_54__123Graph_FMIMPMA_0" localSheetId="2" hidden="1">#REF!</definedName>
    <definedName name="_54__123Graph_FMIMPMA_0" localSheetId="4" hidden="1">#REF!</definedName>
    <definedName name="_54__123Graph_FMIMPMA_0" hidden="1">#REF!</definedName>
    <definedName name="_55__123Graph_XMIMPMA_0" localSheetId="1" hidden="1">#REF!</definedName>
    <definedName name="_55__123Graph_XMIMPMA_0" localSheetId="2" hidden="1">#REF!</definedName>
    <definedName name="_55__123Graph_XMIMPMA_0" hidden="1">#REF!</definedName>
    <definedName name="_6___123Graph_BChart_3A" localSheetId="1" hidden="1">[16]CPIINDEX!#REF!</definedName>
    <definedName name="_6___123Graph_BChart_3A" localSheetId="2" hidden="1">[16]CPIINDEX!#REF!</definedName>
    <definedName name="_6___123Graph_BChart_3A" localSheetId="3" hidden="1">[16]CPIINDEX!#REF!</definedName>
    <definedName name="_6___123Graph_BChart_3A" localSheetId="4" hidden="1">[16]CPIINDEX!#REF!</definedName>
    <definedName name="_6___123Graph_BChart_3A" localSheetId="12" hidden="1">[16]CPIINDEX!#REF!</definedName>
    <definedName name="_6___123Graph_BChart_3A" localSheetId="13" hidden="1">[16]CPIINDEX!#REF!</definedName>
    <definedName name="_6___123Graph_BChart_3A" hidden="1">[16]CPIINDEX!#REF!</definedName>
    <definedName name="_60__123Graph_XNDA_2" localSheetId="1" hidden="1">[13]A!#REF!</definedName>
    <definedName name="_60__123Graph_XNDA_2" localSheetId="2" hidden="1">[13]A!#REF!</definedName>
    <definedName name="_60__123Graph_XNDA_2" localSheetId="3" hidden="1">[13]A!#REF!</definedName>
    <definedName name="_60__123Graph_XNDA_2" localSheetId="4" hidden="1">[13]A!#REF!</definedName>
    <definedName name="_60__123Graph_XNDA_2" hidden="1">[13]A!#REF!</definedName>
    <definedName name="_65__123Graph_XNDA_NIR" localSheetId="1" hidden="1">[13]A!#REF!</definedName>
    <definedName name="_65__123Graph_XNDA_NIR" localSheetId="2" hidden="1">[13]A!#REF!</definedName>
    <definedName name="_65__123Graph_XNDA_NIR" localSheetId="4" hidden="1">[13]A!#REF!</definedName>
    <definedName name="_65__123Graph_XNDA_NIR" hidden="1">[13]A!#REF!</definedName>
    <definedName name="_66__123Graph_XR_BMONEY" localSheetId="1" hidden="1">#REF!</definedName>
    <definedName name="_66__123Graph_XR_BMONEY" localSheetId="2" hidden="1">#REF!</definedName>
    <definedName name="_66__123Graph_XR_BMONEY" localSheetId="3" hidden="1">#REF!</definedName>
    <definedName name="_66__123Graph_XR_BMONEY" localSheetId="4" hidden="1">#REF!</definedName>
    <definedName name="_66__123Graph_XR_BMONEY" localSheetId="12" hidden="1">#REF!</definedName>
    <definedName name="_66__123Graph_XR_BMONEY" localSheetId="13" hidden="1">#REF!</definedName>
    <definedName name="_66__123Graph_XR_BMONEY" hidden="1">#REF!</definedName>
    <definedName name="_7___123Graph_BChart_4A" localSheetId="1" hidden="1">[16]CPIINDEX!#REF!</definedName>
    <definedName name="_7___123Graph_BChart_4A" localSheetId="2" hidden="1">[16]CPIINDEX!#REF!</definedName>
    <definedName name="_7___123Graph_BChart_4A" localSheetId="3" hidden="1">[16]CPIINDEX!#REF!</definedName>
    <definedName name="_7___123Graph_BChart_4A" localSheetId="4" hidden="1">[16]CPIINDEX!#REF!</definedName>
    <definedName name="_7___123Graph_BChart_4A" localSheetId="12" hidden="1">[16]CPIINDEX!#REF!</definedName>
    <definedName name="_7___123Graph_BChart_4A" localSheetId="13" hidden="1">[16]CPIINDEX!#REF!</definedName>
    <definedName name="_7___123Graph_BChart_4A" hidden="1">[16]CPIINDEX!#REF!</definedName>
    <definedName name="_71__123Graph_XREALEX_WAGE" localSheetId="1" hidden="1">[17]PRIVATE!#REF!</definedName>
    <definedName name="_71__123Graph_XREALEX_WAGE" localSheetId="2" hidden="1">[17]PRIVATE!#REF!</definedName>
    <definedName name="_71__123Graph_XREALEX_WAGE" localSheetId="4" hidden="1">[17]PRIVATE!#REF!</definedName>
    <definedName name="_71__123Graph_XREALEX_WAGE" hidden="1">[17]PRIVATE!#REF!</definedName>
    <definedName name="_8___123Graph_XChart_1A" hidden="1">[3]CPIINDEX!$B$263:$B$310</definedName>
    <definedName name="_9___123Graph_XChart_2A" hidden="1">[3]CPIINDEX!$B$203:$B$310</definedName>
    <definedName name="_Fill" localSheetId="1" hidden="1">#REF!</definedName>
    <definedName name="_Fill" localSheetId="2" hidden="1">#REF!</definedName>
    <definedName name="_Fill" localSheetId="3" hidden="1">#REF!</definedName>
    <definedName name="_Fill" localSheetId="4" hidden="1">#REF!</definedName>
    <definedName name="_Fill" localSheetId="12" hidden="1">#REF!</definedName>
    <definedName name="_Fill" localSheetId="13" hidden="1">#REF!</definedName>
    <definedName name="_Fill" hidden="1">#REF!</definedName>
    <definedName name="_Fill1" localSheetId="1" hidden="1">#REF!</definedName>
    <definedName name="_Fill1" localSheetId="2" hidden="1">#REF!</definedName>
    <definedName name="_Fill1" localSheetId="4" hidden="1">#REF!</definedName>
    <definedName name="_Fill1" hidden="1">#REF!</definedName>
    <definedName name="_FILLL" localSheetId="1" hidden="1">[18]Fund_Credit!#REF!</definedName>
    <definedName name="_FILLL" localSheetId="2" hidden="1">[18]Fund_Credit!#REF!</definedName>
    <definedName name="_FILLL" localSheetId="3" hidden="1">[18]Fund_Credit!#REF!</definedName>
    <definedName name="_FILLL" localSheetId="4" hidden="1">[18]Fund_Credit!#REF!</definedName>
    <definedName name="_FILLL" localSheetId="12" hidden="1">[18]Fund_Credit!#REF!</definedName>
    <definedName name="_FILLL" localSheetId="13" hidden="1">[18]Fund_Credit!#REF!</definedName>
    <definedName name="_FILLL" hidden="1">[18]Fund_Credit!#REF!</definedName>
    <definedName name="_filterd" hidden="1">[19]C!$P$428:$T$428</definedName>
    <definedName name="_xlnm._FilterDatabase" localSheetId="0" hidden="1">'Π1 ΔΑΠΑΝΕΣ ΚΡΑΤΙΚΟΥ ΠΥ'!$B$3:$B$98</definedName>
    <definedName name="_xlnm._FilterDatabase" localSheetId="1" hidden="1">'Π1α ΔΑΠΑΝΕΣ ΤΑΚΤΙΚΟΥ ΠΥ'!$B$3:$B$98</definedName>
    <definedName name="_xlnm._FilterDatabase" localSheetId="2" hidden="1">'Π1β ΔΑΠΑΝΕΣ ΠΔΕ'!$B$3:$B$98</definedName>
    <definedName name="_xlnm._FilterDatabase" hidden="1">[20]C!$P$428:$T$428</definedName>
    <definedName name="_Key1" localSheetId="1" hidden="1">#REF!</definedName>
    <definedName name="_Key1" localSheetId="2" hidden="1">#REF!</definedName>
    <definedName name="_Key1" localSheetId="3" hidden="1">#REF!</definedName>
    <definedName name="_Key1" localSheetId="4" hidden="1">#REF!</definedName>
    <definedName name="_Key1" localSheetId="12" hidden="1">#REF!</definedName>
    <definedName name="_Key1" localSheetId="13" hidden="1">#REF!</definedName>
    <definedName name="_Key1" hidden="1">#REF!</definedName>
    <definedName name="_Key2" localSheetId="1" hidden="1">'[21]11 rev 94 '!#REF!</definedName>
    <definedName name="_Key2" localSheetId="2" hidden="1">'[21]11 rev 94 '!#REF!</definedName>
    <definedName name="_Key2" localSheetId="3" hidden="1">'[21]11 rev 94 '!#REF!</definedName>
    <definedName name="_Key2" localSheetId="4" hidden="1">'[21]11 rev 94 '!#REF!</definedName>
    <definedName name="_Key2" localSheetId="12" hidden="1">'[21]11 rev 94 '!#REF!</definedName>
    <definedName name="_Key2" localSheetId="13" hidden="1">'[21]11 rev 94 '!#REF!</definedName>
    <definedName name="_Key2" hidden="1">'[21]11 rev 94 '!#REF!</definedName>
    <definedName name="_LL2" localSheetId="4" hidden="1">{FALSE,FALSE,-1.25,-15.5,484.5,276.75,FALSE,FALSE,TRUE,TRUE,0,12,#N/A,46,#N/A,2.93460490463215,15.35,1,FALSE,FALSE,3,TRUE,1,FALSE,100,"Swvu.PLA1.","ACwvu.PLA1.",#N/A,FALSE,FALSE,0,0,0,0,2,"","",TRUE,TRUE,FALSE,FALSE,1,60,#N/A,#N/A,FALSE,FALSE,FALSE,FALSE,FALSE,FALSE,FALSE,9,65532,65532,FALSE,FALSE,TRUE,TRUE,TRUE}</definedName>
    <definedName name="_LL2" localSheetId="12" hidden="1">{FALSE,FALSE,-1.25,-15.5,484.5,276.75,FALSE,FALSE,TRUE,TRUE,0,12,#N/A,46,#N/A,2.93460490463215,15.35,1,FALSE,FALSE,3,TRUE,1,FALSE,100,"Swvu.PLA1.","ACwvu.PLA1.",#N/A,FALSE,FALSE,0,0,0,0,2,"","",TRUE,TRUE,FALSE,FALSE,1,60,#N/A,#N/A,FALSE,FALSE,FALSE,FALSE,FALSE,FALSE,FALSE,9,65532,65532,FALSE,FALSE,TRUE,TRUE,TRUE}</definedName>
    <definedName name="_LL2" localSheetId="13" hidden="1">{FALSE,FALSE,-1.25,-15.5,484.5,276.75,FALSE,FALSE,TRUE,TRUE,0,12,#N/A,46,#N/A,2.93460490463215,15.35,1,FALSE,FALSE,3,TRUE,1,FALSE,100,"Swvu.PLA1.","ACwvu.PLA1.",#N/A,FALSE,FALSE,0,0,0,0,2,"","",TRUE,TRUE,FALSE,FALSE,1,60,#N/A,#N/A,FALSE,FALSE,FALSE,FALSE,FALSE,FALSE,FALSE,9,65532,65532,FALSE,FALSE,TRUE,TRUE,TRUE}</definedName>
    <definedName name="_LL2" hidden="1">{FALSE,FALSE,-1.25,-15.5,484.5,276.75,FALSE,FALSE,TRUE,TRUE,0,12,#N/A,46,#N/A,2.93460490463215,15.35,1,FALSE,FALSE,3,TRUE,1,FALSE,100,"Swvu.PLA1.","ACwvu.PLA1.",#N/A,FALSE,FALSE,0,0,0,0,2,"","",TRUE,TRUE,FALSE,FALSE,1,60,#N/A,#N/A,FALSE,FALSE,FALSE,FALSE,FALSE,FALSE,FALSE,9,65532,65532,FALSE,FALSE,TRUE,TRUE,TRUE}</definedName>
    <definedName name="_MatMult_A" localSheetId="1" hidden="1">#REF!</definedName>
    <definedName name="_MatMult_A" localSheetId="2" hidden="1">#REF!</definedName>
    <definedName name="_MatMult_A" localSheetId="3" hidden="1">#REF!</definedName>
    <definedName name="_MatMult_A" localSheetId="4" hidden="1">#REF!</definedName>
    <definedName name="_MatMult_A" localSheetId="12" hidden="1">#REF!</definedName>
    <definedName name="_MatMult_A" localSheetId="13" hidden="1">#REF!</definedName>
    <definedName name="_MatMult_A" hidden="1">#REF!</definedName>
    <definedName name="_MatMult_AxB" localSheetId="1" hidden="1">#REF!</definedName>
    <definedName name="_MatMult_AxB" localSheetId="2" hidden="1">#REF!</definedName>
    <definedName name="_MatMult_AxB" localSheetId="4" hidden="1">#REF!</definedName>
    <definedName name="_MatMult_AxB" hidden="1">#REF!</definedName>
    <definedName name="_MatMult_B" localSheetId="1" hidden="1">#REF!</definedName>
    <definedName name="_MatMult_B" localSheetId="2" hidden="1">#REF!</definedName>
    <definedName name="_MatMult_B" localSheetId="4" hidden="1">#REF!</definedName>
    <definedName name="_MatMult_B" hidden="1">#REF!</definedName>
    <definedName name="_Order1" hidden="1">255</definedName>
    <definedName name="_Order2" hidden="1">0</definedName>
    <definedName name="_Parse_In" localSheetId="1" hidden="1">#REF!</definedName>
    <definedName name="_Parse_In" localSheetId="2" hidden="1">#REF!</definedName>
    <definedName name="_Parse_In" localSheetId="3" hidden="1">#REF!</definedName>
    <definedName name="_Parse_In" localSheetId="4" hidden="1">#REF!</definedName>
    <definedName name="_Parse_In" localSheetId="12" hidden="1">#REF!</definedName>
    <definedName name="_Parse_In" localSheetId="13" hidden="1">#REF!</definedName>
    <definedName name="_Parse_In" hidden="1">#REF!</definedName>
    <definedName name="_Parse_Out" localSheetId="1" hidden="1">#REF!</definedName>
    <definedName name="_Parse_Out" localSheetId="2" hidden="1">#REF!</definedName>
    <definedName name="_Parse_Out" localSheetId="4" hidden="1">#REF!</definedName>
    <definedName name="_Parse_Out" hidden="1">#REF!</definedName>
    <definedName name="_Regression_Int" hidden="1">1</definedName>
    <definedName name="_Regression_Out" localSheetId="1" hidden="1">#REF!</definedName>
    <definedName name="_Regression_Out" localSheetId="2" hidden="1">#REF!</definedName>
    <definedName name="_Regression_Out" localSheetId="3" hidden="1">#REF!</definedName>
    <definedName name="_Regression_Out" localSheetId="4" hidden="1">#REF!</definedName>
    <definedName name="_Regression_Out" localSheetId="12" hidden="1">#REF!</definedName>
    <definedName name="_Regression_Out" localSheetId="13" hidden="1">#REF!</definedName>
    <definedName name="_Regression_Out" hidden="1">#REF!</definedName>
    <definedName name="_Regression_X" localSheetId="1" hidden="1">#REF!</definedName>
    <definedName name="_Regression_X" localSheetId="2" hidden="1">#REF!</definedName>
    <definedName name="_Regression_X" localSheetId="4" hidden="1">#REF!</definedName>
    <definedName name="_Regression_X" hidden="1">#REF!</definedName>
    <definedName name="_Regression_Y" localSheetId="1" hidden="1">#REF!</definedName>
    <definedName name="_Regression_Y" localSheetId="2" hidden="1">#REF!</definedName>
    <definedName name="_Regression_Y" localSheetId="4" hidden="1">#REF!</definedName>
    <definedName name="_Regression_Y" hidden="1">#REF!</definedName>
    <definedName name="_Sort" localSheetId="1" hidden="1">#REF!</definedName>
    <definedName name="_Sort" localSheetId="2" hidden="1">#REF!</definedName>
    <definedName name="_Sort" hidden="1">#REF!</definedName>
    <definedName name="_x1" localSheetId="4" hidden="1">{"partial screen",#N/A,FALSE,"State_Gov't"}</definedName>
    <definedName name="_x1" localSheetId="12" hidden="1">{"partial screen",#N/A,FALSE,"State_Gov't"}</definedName>
    <definedName name="_x1" localSheetId="13" hidden="1">{"partial screen",#N/A,FALSE,"State_Gov't"}</definedName>
    <definedName name="_x1" hidden="1">{"partial screen",#N/A,FALSE,"State_Gov't"}</definedName>
    <definedName name="_x2" localSheetId="4" hidden="1">{"partial screen",#N/A,FALSE,"State_Gov't"}</definedName>
    <definedName name="_x2" localSheetId="12" hidden="1">{"partial screen",#N/A,FALSE,"State_Gov't"}</definedName>
    <definedName name="_x2" localSheetId="13" hidden="1">{"partial screen",#N/A,FALSE,"State_Gov't"}</definedName>
    <definedName name="_x2" hidden="1">{"partial screen",#N/A,FALSE,"State_Gov't"}</definedName>
    <definedName name="a" localSheetId="1" hidden="1">'[2]2'!#REF!</definedName>
    <definedName name="a" localSheetId="2" hidden="1">'[2]2'!#REF!</definedName>
    <definedName name="a" localSheetId="3" hidden="1">'[2]2'!#REF!</definedName>
    <definedName name="a" localSheetId="4" hidden="1">'[2]2'!#REF!</definedName>
    <definedName name="a" localSheetId="12" hidden="1">'[2]2'!#REF!</definedName>
    <definedName name="a" localSheetId="13" hidden="1">'[2]2'!#REF!</definedName>
    <definedName name="a" hidden="1">'[2]2'!#REF!</definedName>
    <definedName name="aa" localSheetId="4" hidden="1">{FALSE,FALSE,-1.25,-15.5,484.5,276.75,FALSE,FALSE,TRUE,TRUE,0,12,#N/A,46,#N/A,2.93460490463215,15.35,1,FALSE,FALSE,3,TRUE,1,FALSE,100,"Swvu.PLA1.","ACwvu.PLA1.",#N/A,FALSE,FALSE,0,0,0,0,2,"","",TRUE,TRUE,FALSE,FALSE,1,60,#N/A,#N/A,FALSE,FALSE,FALSE,FALSE,FALSE,FALSE,FALSE,9,65532,65532,FALSE,FALSE,TRUE,TRUE,TRUE}</definedName>
    <definedName name="aa" localSheetId="12" hidden="1">{FALSE,FALSE,-1.25,-15.5,484.5,276.75,FALSE,FALSE,TRUE,TRUE,0,12,#N/A,46,#N/A,2.93460490463215,15.35,1,FALSE,FALSE,3,TRUE,1,FALSE,100,"Swvu.PLA1.","ACwvu.PLA1.",#N/A,FALSE,FALSE,0,0,0,0,2,"","",TRUE,TRUE,FALSE,FALSE,1,60,#N/A,#N/A,FALSE,FALSE,FALSE,FALSE,FALSE,FALSE,FALSE,9,65532,65532,FALSE,FALSE,TRUE,TRUE,TRUE}</definedName>
    <definedName name="aa" localSheetId="13" hidden="1">{FALSE,FALSE,-1.25,-15.5,484.5,276.75,FALSE,FALSE,TRUE,TRUE,0,12,#N/A,46,#N/A,2.93460490463215,15.35,1,FALSE,FALSE,3,TRUE,1,FALSE,100,"Swvu.PLA1.","ACwvu.PLA1.",#N/A,FALSE,FALSE,0,0,0,0,2,"","",TRUE,TRUE,FALSE,FALSE,1,60,#N/A,#N/A,FALSE,FALSE,FALSE,FALSE,FALSE,FALSE,FALSE,9,65532,65532,FALSE,FALSE,TRUE,TRUE,TRUE}</definedName>
    <definedName name="aa" hidden="1">{FALSE,FALSE,-1.25,-15.5,484.5,276.75,FALSE,FALSE,TRUE,TRUE,0,12,#N/A,46,#N/A,2.93460490463215,15.35,1,FALSE,FALSE,3,TRUE,1,FALSE,100,"Swvu.PLA1.","ACwvu.PLA1.",#N/A,FALSE,FALSE,0,0,0,0,2,"","",TRUE,TRUE,FALSE,FALSE,1,60,#N/A,#N/A,FALSE,FALSE,FALSE,FALSE,FALSE,FALSE,FALSE,9,65532,65532,FALSE,FALSE,TRUE,TRUE,TRUE}</definedName>
    <definedName name="aaa" localSheetId="4" hidden="1">{FALSE,FALSE,-1.25,-15.5,484.5,276.75,FALSE,FALSE,TRUE,TRUE,0,12,#N/A,46,#N/A,2.93460490463215,15.35,1,FALSE,FALSE,3,TRUE,1,FALSE,100,"Swvu.PLA1.","ACwvu.PLA1.",#N/A,FALSE,FALSE,0,0,0,0,2,"","",TRUE,TRUE,FALSE,FALSE,1,60,#N/A,#N/A,FALSE,FALSE,FALSE,FALSE,FALSE,FALSE,FALSE,9,65532,65532,FALSE,FALSE,TRUE,TRUE,TRUE}</definedName>
    <definedName name="aaa" localSheetId="12" hidden="1">{FALSE,FALSE,-1.25,-15.5,484.5,276.75,FALSE,FALSE,TRUE,TRUE,0,12,#N/A,46,#N/A,2.93460490463215,15.35,1,FALSE,FALSE,3,TRUE,1,FALSE,100,"Swvu.PLA1.","ACwvu.PLA1.",#N/A,FALSE,FALSE,0,0,0,0,2,"","",TRUE,TRUE,FALSE,FALSE,1,60,#N/A,#N/A,FALSE,FALSE,FALSE,FALSE,FALSE,FALSE,FALSE,9,65532,65532,FALSE,FALSE,TRUE,TRUE,TRUE}</definedName>
    <definedName name="aaa" localSheetId="13" hidden="1">{FALSE,FALSE,-1.25,-15.5,484.5,276.75,FALSE,FALSE,TRUE,TRUE,0,12,#N/A,46,#N/A,2.93460490463215,15.35,1,FALSE,FALSE,3,TRUE,1,FALSE,100,"Swvu.PLA1.","ACwvu.PLA1.",#N/A,FALSE,FALSE,0,0,0,0,2,"","",TRUE,TRUE,FALSE,FALSE,1,60,#N/A,#N/A,FALSE,FALSE,FALSE,FALSE,FALSE,FALSE,FALSE,9,65532,65532,FALSE,FALSE,TRUE,TRUE,TRUE}</definedName>
    <definedName name="aaa" hidden="1">{FALSE,FALSE,-1.25,-15.5,484.5,276.75,FALSE,FALSE,TRUE,TRUE,0,12,#N/A,46,#N/A,2.93460490463215,15.35,1,FALSE,FALSE,3,TRUE,1,FALSE,100,"Swvu.PLA1.","ACwvu.PLA1.",#N/A,FALSE,FALSE,0,0,0,0,2,"","",TRUE,TRUE,FALSE,FALSE,1,60,#N/A,#N/A,FALSE,FALSE,FALSE,FALSE,FALSE,FALSE,FALSE,9,65532,65532,FALSE,FALSE,TRUE,TRUE,TRUE}</definedName>
    <definedName name="abu" localSheetId="4" hidden="1">{FALSE,FALSE,-1.25,-15.5,484.5,276.75,FALSE,FALSE,TRUE,TRUE,0,12,#N/A,46,#N/A,2.93460490463215,15.35,1,FALSE,FALSE,3,TRUE,1,FALSE,100,"Swvu.PLA1.","ACwvu.PLA1.",#N/A,FALSE,FALSE,0,0,0,0,2,"","",TRUE,TRUE,FALSE,FALSE,1,60,#N/A,#N/A,FALSE,FALSE,FALSE,FALSE,FALSE,FALSE,FALSE,9,65532,65532,FALSE,FALSE,TRUE,TRUE,TRUE}</definedName>
    <definedName name="abu" localSheetId="12" hidden="1">{FALSE,FALSE,-1.25,-15.5,484.5,276.75,FALSE,FALSE,TRUE,TRUE,0,12,#N/A,46,#N/A,2.93460490463215,15.35,1,FALSE,FALSE,3,TRUE,1,FALSE,100,"Swvu.PLA1.","ACwvu.PLA1.",#N/A,FALSE,FALSE,0,0,0,0,2,"","",TRUE,TRUE,FALSE,FALSE,1,60,#N/A,#N/A,FALSE,FALSE,FALSE,FALSE,FALSE,FALSE,FALSE,9,65532,65532,FALSE,FALSE,TRUE,TRUE,TRUE}</definedName>
    <definedName name="abu" localSheetId="13" hidden="1">{FALSE,FALSE,-1.25,-15.5,484.5,276.75,FALSE,FALSE,TRUE,TRUE,0,12,#N/A,46,#N/A,2.93460490463215,15.35,1,FALSE,FALSE,3,TRUE,1,FALSE,100,"Swvu.PLA1.","ACwvu.PLA1.",#N/A,FALSE,FALSE,0,0,0,0,2,"","",TRUE,TRUE,FALSE,FALSE,1,60,#N/A,#N/A,FALSE,FALSE,FALSE,FALSE,FALSE,FALSE,FALSE,9,65532,65532,FALSE,FALSE,TRUE,TRUE,TRUE}</definedName>
    <definedName name="abu" hidden="1">{FALSE,FALSE,-1.25,-15.5,484.5,276.75,FALSE,FALSE,TRUE,TRUE,0,12,#N/A,46,#N/A,2.93460490463215,15.35,1,FALSE,FALSE,3,TRUE,1,FALSE,100,"Swvu.PLA1.","ACwvu.PLA1.",#N/A,FALSE,FALSE,0,0,0,0,2,"","",TRUE,TRUE,FALSE,FALSE,1,60,#N/A,#N/A,FALSE,FALSE,FALSE,FALSE,FALSE,FALSE,FALSE,9,65532,65532,FALSE,FALSE,TRUE,TRUE,TRUE}</definedName>
    <definedName name="ACwvu.PLA1." localSheetId="1" hidden="1">'[22]COP FED'!#REF!</definedName>
    <definedName name="ACwvu.PLA1." localSheetId="2" hidden="1">'[22]COP FED'!#REF!</definedName>
    <definedName name="ACwvu.PLA1." hidden="1">'[22]COP FED'!#REF!</definedName>
    <definedName name="ACwvu.PLA2." hidden="1">'[23]COP FED'!$A$1:$N$49</definedName>
    <definedName name="ACwvu.Print." localSheetId="1" hidden="1">[24]Med!#REF!</definedName>
    <definedName name="ACwvu.Print." localSheetId="2" hidden="1">[24]Med!#REF!</definedName>
    <definedName name="ACwvu.Print." localSheetId="3" hidden="1">[24]Med!#REF!</definedName>
    <definedName name="ACwvu.Print." localSheetId="4" hidden="1">[24]Med!#REF!</definedName>
    <definedName name="ACwvu.Print." localSheetId="12" hidden="1">[24]Med!#REF!</definedName>
    <definedName name="ACwvu.Print." localSheetId="13" hidden="1">[24]Med!#REF!</definedName>
    <definedName name="ACwvu.Print." hidden="1">[24]Med!#REF!</definedName>
    <definedName name="anscount" hidden="1">1</definedName>
    <definedName name="Argentina" localSheetId="4" hidden="1">{FALSE,FALSE,-1.25,-15.5,484.5,276.75,FALSE,FALSE,TRUE,TRUE,0,12,#N/A,46,#N/A,2.93460490463215,15.35,1,FALSE,FALSE,3,TRUE,1,FALSE,100,"Swvu.PLA1.","ACwvu.PLA1.",#N/A,FALSE,FALSE,0,0,0,0,2,"","",TRUE,TRUE,FALSE,FALSE,1,60,#N/A,#N/A,FALSE,FALSE,FALSE,FALSE,FALSE,FALSE,FALSE,9,65532,65532,FALSE,FALSE,TRUE,TRUE,TRUE}</definedName>
    <definedName name="Argentina" localSheetId="12" hidden="1">{FALSE,FALSE,-1.25,-15.5,484.5,276.75,FALSE,FALSE,TRUE,TRUE,0,12,#N/A,46,#N/A,2.93460490463215,15.35,1,FALSE,FALSE,3,TRUE,1,FALSE,100,"Swvu.PLA1.","ACwvu.PLA1.",#N/A,FALSE,FALSE,0,0,0,0,2,"","",TRUE,TRUE,FALSE,FALSE,1,60,#N/A,#N/A,FALSE,FALSE,FALSE,FALSE,FALSE,FALSE,FALSE,9,65532,65532,FALSE,FALSE,TRUE,TRUE,TRUE}</definedName>
    <definedName name="Argentina" localSheetId="13" hidden="1">{FALSE,FALSE,-1.25,-15.5,484.5,276.75,FALSE,FALSE,TRUE,TRUE,0,12,#N/A,46,#N/A,2.93460490463215,15.35,1,FALSE,FALSE,3,TRUE,1,FALSE,100,"Swvu.PLA1.","ACwvu.PLA1.",#N/A,FALSE,FALSE,0,0,0,0,2,"","",TRUE,TRUE,FALSE,FALSE,1,60,#N/A,#N/A,FALSE,FALSE,FALSE,FALSE,FALSE,FALSE,FALSE,9,65532,65532,FALSE,FALSE,TRUE,TRUE,TRUE}</definedName>
    <definedName name="Argentina" hidden="1">{FALSE,FALSE,-1.25,-15.5,484.5,276.75,FALSE,FALSE,TRUE,TRUE,0,12,#N/A,46,#N/A,2.93460490463215,15.35,1,FALSE,FALSE,3,TRUE,1,FALSE,100,"Swvu.PLA1.","ACwvu.PLA1.",#N/A,FALSE,FALSE,0,0,0,0,2,"","",TRUE,TRUE,FALSE,FALSE,1,60,#N/A,#N/A,FALSE,FALSE,FALSE,FALSE,FALSE,FALSE,FALSE,9,65532,65532,FALSE,FALSE,TRUE,TRUE,TRUE}</definedName>
    <definedName name="bb" localSheetId="4" hidden="1">{"Riqfin97",#N/A,FALSE,"Tran";"Riqfinpro",#N/A,FALSE,"Tran"}</definedName>
    <definedName name="bb" localSheetId="12" hidden="1">{"Riqfin97",#N/A,FALSE,"Tran";"Riqfinpro",#N/A,FALSE,"Tran"}</definedName>
    <definedName name="bb" localSheetId="13" hidden="1">{"Riqfin97",#N/A,FALSE,"Tran";"Riqfinpro",#N/A,FALSE,"Tran"}</definedName>
    <definedName name="bb" hidden="1">{"Riqfin97",#N/A,FALSE,"Tran";"Riqfinpro",#N/A,FALSE,"Tran"}</definedName>
    <definedName name="bbbb" localSheetId="1" hidden="1">#REF!</definedName>
    <definedName name="bbbb" localSheetId="2" hidden="1">#REF!</definedName>
    <definedName name="bbbb" localSheetId="3" hidden="1">#REF!</definedName>
    <definedName name="bbbb" localSheetId="4" hidden="1">#REF!</definedName>
    <definedName name="bbbb" localSheetId="12" hidden="1">#REF!</definedName>
    <definedName name="bbbb" localSheetId="13" hidden="1">#REF!</definedName>
    <definedName name="bbbb" hidden="1">#REF!</definedName>
    <definedName name="BLPH1" hidden="1">'[25]Ex rate bloom'!$A$4</definedName>
    <definedName name="BLPH10" localSheetId="1" hidden="1">#REF!</definedName>
    <definedName name="BLPH10" localSheetId="2" hidden="1">#REF!</definedName>
    <definedName name="BLPH10" localSheetId="3" hidden="1">#REF!</definedName>
    <definedName name="BLPH10" localSheetId="4" hidden="1">#REF!</definedName>
    <definedName name="BLPH10" localSheetId="12" hidden="1">#REF!</definedName>
    <definedName name="BLPH10" localSheetId="13" hidden="1">#REF!</definedName>
    <definedName name="BLPH10" hidden="1">#REF!</definedName>
    <definedName name="BLPH11" localSheetId="1" hidden="1">#REF!</definedName>
    <definedName name="BLPH11" localSheetId="2" hidden="1">#REF!</definedName>
    <definedName name="BLPH11" localSheetId="4" hidden="1">#REF!</definedName>
    <definedName name="BLPH11" hidden="1">#REF!</definedName>
    <definedName name="BLPH12" localSheetId="1" hidden="1">#REF!</definedName>
    <definedName name="BLPH12" localSheetId="2" hidden="1">#REF!</definedName>
    <definedName name="BLPH12" localSheetId="4" hidden="1">#REF!</definedName>
    <definedName name="BLPH12" hidden="1">#REF!</definedName>
    <definedName name="BLPH13" localSheetId="1" hidden="1">#REF!</definedName>
    <definedName name="BLPH13" localSheetId="2" hidden="1">#REF!</definedName>
    <definedName name="BLPH13" hidden="1">#REF!</definedName>
    <definedName name="BLPH14" localSheetId="1" hidden="1">[26]Raw_1!#REF!</definedName>
    <definedName name="BLPH14" localSheetId="2" hidden="1">[26]Raw_1!#REF!</definedName>
    <definedName name="BLPH14" localSheetId="3" hidden="1">[26]Raw_1!#REF!</definedName>
    <definedName name="BLPH14" localSheetId="4" hidden="1">[26]Raw_1!#REF!</definedName>
    <definedName name="BLPH14" localSheetId="12" hidden="1">[26]Raw_1!#REF!</definedName>
    <definedName name="BLPH14" localSheetId="13" hidden="1">[26]Raw_1!#REF!</definedName>
    <definedName name="BLPH14" hidden="1">[26]Raw_1!#REF!</definedName>
    <definedName name="BLPH15" localSheetId="1" hidden="1">#REF!</definedName>
    <definedName name="BLPH15" localSheetId="2" hidden="1">#REF!</definedName>
    <definedName name="BLPH15" localSheetId="3" hidden="1">#REF!</definedName>
    <definedName name="BLPH15" localSheetId="4" hidden="1">#REF!</definedName>
    <definedName name="BLPH15" localSheetId="12" hidden="1">#REF!</definedName>
    <definedName name="BLPH15" localSheetId="13" hidden="1">#REF!</definedName>
    <definedName name="BLPH15" hidden="1">#REF!</definedName>
    <definedName name="BLPH16" localSheetId="1" hidden="1">#REF!</definedName>
    <definedName name="BLPH16" localSheetId="2" hidden="1">#REF!</definedName>
    <definedName name="BLPH16" localSheetId="4" hidden="1">#REF!</definedName>
    <definedName name="BLPH16" hidden="1">#REF!</definedName>
    <definedName name="BLPH17" localSheetId="1" hidden="1">#REF!</definedName>
    <definedName name="BLPH17" localSheetId="2" hidden="1">#REF!</definedName>
    <definedName name="BLPH17" localSheetId="4" hidden="1">#REF!</definedName>
    <definedName name="BLPH17" hidden="1">#REF!</definedName>
    <definedName name="BLPH18" localSheetId="1" hidden="1">#REF!</definedName>
    <definedName name="BLPH18" localSheetId="2" hidden="1">#REF!</definedName>
    <definedName name="BLPH18" hidden="1">#REF!</definedName>
    <definedName name="BLPH19" localSheetId="1" hidden="1">#REF!</definedName>
    <definedName name="BLPH19" localSheetId="2" hidden="1">#REF!</definedName>
    <definedName name="BLPH19" hidden="1">#REF!</definedName>
    <definedName name="BLPH2" hidden="1">'[25]Ex rate bloom'!$D$4</definedName>
    <definedName name="BLPH20" localSheetId="1" hidden="1">#REF!</definedName>
    <definedName name="BLPH20" localSheetId="2" hidden="1">#REF!</definedName>
    <definedName name="BLPH20" localSheetId="3" hidden="1">#REF!</definedName>
    <definedName name="BLPH20" localSheetId="4" hidden="1">#REF!</definedName>
    <definedName name="BLPH20" localSheetId="12" hidden="1">#REF!</definedName>
    <definedName name="BLPH20" localSheetId="13" hidden="1">#REF!</definedName>
    <definedName name="BLPH20" hidden="1">#REF!</definedName>
    <definedName name="BLPH21" localSheetId="1" hidden="1">#REF!</definedName>
    <definedName name="BLPH21" localSheetId="2" hidden="1">#REF!</definedName>
    <definedName name="BLPH21" localSheetId="4" hidden="1">#REF!</definedName>
    <definedName name="BLPH21" hidden="1">#REF!</definedName>
    <definedName name="BLPH22" localSheetId="1" hidden="1">#REF!</definedName>
    <definedName name="BLPH22" localSheetId="2" hidden="1">#REF!</definedName>
    <definedName name="BLPH22" localSheetId="4" hidden="1">#REF!</definedName>
    <definedName name="BLPH22" hidden="1">#REF!</definedName>
    <definedName name="BLPH23" localSheetId="1" hidden="1">#REF!</definedName>
    <definedName name="BLPH23" localSheetId="2" hidden="1">#REF!</definedName>
    <definedName name="BLPH23" hidden="1">#REF!</definedName>
    <definedName name="BLPH24" localSheetId="1" hidden="1">#REF!</definedName>
    <definedName name="BLPH24" localSheetId="2" hidden="1">#REF!</definedName>
    <definedName name="BLPH24" hidden="1">#REF!</definedName>
    <definedName name="BLPH25" localSheetId="1" hidden="1">#REF!</definedName>
    <definedName name="BLPH25" localSheetId="2" hidden="1">#REF!</definedName>
    <definedName name="BLPH25" hidden="1">#REF!</definedName>
    <definedName name="BLPH26" localSheetId="1" hidden="1">#REF!</definedName>
    <definedName name="BLPH26" localSheetId="2" hidden="1">#REF!</definedName>
    <definedName name="BLPH26" hidden="1">#REF!</definedName>
    <definedName name="BLPH27" localSheetId="1" hidden="1">#REF!</definedName>
    <definedName name="BLPH27" localSheetId="2" hidden="1">#REF!</definedName>
    <definedName name="BLPH27" hidden="1">#REF!</definedName>
    <definedName name="BLPH28" localSheetId="1" hidden="1">#REF!</definedName>
    <definedName name="BLPH28" localSheetId="2" hidden="1">#REF!</definedName>
    <definedName name="BLPH28" hidden="1">#REF!</definedName>
    <definedName name="BLPH29" localSheetId="1" hidden="1">#REF!</definedName>
    <definedName name="BLPH29" localSheetId="2" hidden="1">#REF!</definedName>
    <definedName name="BLPH29" hidden="1">#REF!</definedName>
    <definedName name="BLPH3" hidden="1">'[25]Ex rate bloom'!$G$4</definedName>
    <definedName name="BLPH30" localSheetId="1" hidden="1">#REF!</definedName>
    <definedName name="BLPH30" localSheetId="2" hidden="1">#REF!</definedName>
    <definedName name="BLPH30" localSheetId="3" hidden="1">#REF!</definedName>
    <definedName name="BLPH30" localSheetId="4" hidden="1">#REF!</definedName>
    <definedName name="BLPH30" localSheetId="12" hidden="1">#REF!</definedName>
    <definedName name="BLPH30" localSheetId="13" hidden="1">#REF!</definedName>
    <definedName name="BLPH30" hidden="1">#REF!</definedName>
    <definedName name="BLPH31" localSheetId="1" hidden="1">#REF!</definedName>
    <definedName name="BLPH31" localSheetId="2" hidden="1">#REF!</definedName>
    <definedName name="BLPH31" localSheetId="4" hidden="1">#REF!</definedName>
    <definedName name="BLPH31" hidden="1">#REF!</definedName>
    <definedName name="BLPH32" localSheetId="1" hidden="1">#REF!</definedName>
    <definedName name="BLPH32" localSheetId="2" hidden="1">#REF!</definedName>
    <definedName name="BLPH32" localSheetId="4" hidden="1">#REF!</definedName>
    <definedName name="BLPH32" hidden="1">#REF!</definedName>
    <definedName name="BLPH33" localSheetId="1" hidden="1">#REF!</definedName>
    <definedName name="BLPH33" localSheetId="2" hidden="1">#REF!</definedName>
    <definedName name="BLPH33" hidden="1">#REF!</definedName>
    <definedName name="BLPH34" localSheetId="1" hidden="1">#REF!</definedName>
    <definedName name="BLPH34" localSheetId="2" hidden="1">#REF!</definedName>
    <definedName name="BLPH34" hidden="1">#REF!</definedName>
    <definedName name="BLPH35" localSheetId="1" hidden="1">#REF!</definedName>
    <definedName name="BLPH35" localSheetId="2" hidden="1">#REF!</definedName>
    <definedName name="BLPH35" hidden="1">#REF!</definedName>
    <definedName name="BLPH36" localSheetId="1" hidden="1">#REF!</definedName>
    <definedName name="BLPH36" localSheetId="2" hidden="1">#REF!</definedName>
    <definedName name="BLPH36" hidden="1">#REF!</definedName>
    <definedName name="BLPH37" localSheetId="1" hidden="1">#REF!</definedName>
    <definedName name="BLPH37" localSheetId="2" hidden="1">#REF!</definedName>
    <definedName name="BLPH37" hidden="1">#REF!</definedName>
    <definedName name="BLPH38" localSheetId="1" hidden="1">#REF!</definedName>
    <definedName name="BLPH38" localSheetId="2" hidden="1">#REF!</definedName>
    <definedName name="BLPH38" hidden="1">#REF!</definedName>
    <definedName name="BLPH39" localSheetId="1" hidden="1">#REF!</definedName>
    <definedName name="BLPH39" localSheetId="2" hidden="1">#REF!</definedName>
    <definedName name="BLPH39" hidden="1">#REF!</definedName>
    <definedName name="BLPH4" hidden="1">'[25]Ex rate bloom'!$J$4</definedName>
    <definedName name="BLPH40" localSheetId="1" hidden="1">#REF!</definedName>
    <definedName name="BLPH40" localSheetId="2" hidden="1">#REF!</definedName>
    <definedName name="BLPH40" localSheetId="3" hidden="1">#REF!</definedName>
    <definedName name="BLPH40" localSheetId="4" hidden="1">#REF!</definedName>
    <definedName name="BLPH40" localSheetId="12" hidden="1">#REF!</definedName>
    <definedName name="BLPH40" localSheetId="13" hidden="1">#REF!</definedName>
    <definedName name="BLPH40" hidden="1">#REF!</definedName>
    <definedName name="BLPH41" localSheetId="1" hidden="1">#REF!</definedName>
    <definedName name="BLPH41" localSheetId="2" hidden="1">#REF!</definedName>
    <definedName name="BLPH41" localSheetId="4" hidden="1">#REF!</definedName>
    <definedName name="BLPH41" hidden="1">#REF!</definedName>
    <definedName name="BLPH42" localSheetId="1" hidden="1">#REF!</definedName>
    <definedName name="BLPH42" localSheetId="2" hidden="1">#REF!</definedName>
    <definedName name="BLPH42" localSheetId="4" hidden="1">#REF!</definedName>
    <definedName name="BLPH42" hidden="1">#REF!</definedName>
    <definedName name="BLPH43" localSheetId="1" hidden="1">#REF!</definedName>
    <definedName name="BLPH43" localSheetId="2" hidden="1">#REF!</definedName>
    <definedName name="BLPH43" hidden="1">#REF!</definedName>
    <definedName name="BLPH44" localSheetId="1" hidden="1">#REF!</definedName>
    <definedName name="BLPH44" localSheetId="2" hidden="1">#REF!</definedName>
    <definedName name="BLPH44" hidden="1">#REF!</definedName>
    <definedName name="BLPH45" localSheetId="1" hidden="1">#REF!</definedName>
    <definedName name="BLPH45" localSheetId="2" hidden="1">#REF!</definedName>
    <definedName name="BLPH45" hidden="1">#REF!</definedName>
    <definedName name="BLPH46" localSheetId="1" hidden="1">#REF!</definedName>
    <definedName name="BLPH46" localSheetId="2" hidden="1">#REF!</definedName>
    <definedName name="BLPH46" hidden="1">#REF!</definedName>
    <definedName name="BLPH47" localSheetId="1" hidden="1">#REF!</definedName>
    <definedName name="BLPH47" localSheetId="2" hidden="1">#REF!</definedName>
    <definedName name="BLPH47" hidden="1">#REF!</definedName>
    <definedName name="BLPH5" hidden="1">'[25]Ex rate bloom'!$M$4</definedName>
    <definedName name="BLPH50" localSheetId="1" hidden="1">[27]daily!#REF!</definedName>
    <definedName name="BLPH50" localSheetId="2" hidden="1">[27]daily!#REF!</definedName>
    <definedName name="BLPH50" localSheetId="3" hidden="1">[27]daily!#REF!</definedName>
    <definedName name="BLPH50" localSheetId="4" hidden="1">[27]daily!#REF!</definedName>
    <definedName name="BLPH50" localSheetId="12" hidden="1">[27]daily!#REF!</definedName>
    <definedName name="BLPH50" localSheetId="13" hidden="1">[27]daily!#REF!</definedName>
    <definedName name="BLPH50" hidden="1">[27]daily!#REF!</definedName>
    <definedName name="BLPH51" localSheetId="1" hidden="1">[27]daily!#REF!</definedName>
    <definedName name="BLPH51" localSheetId="2" hidden="1">[27]daily!#REF!</definedName>
    <definedName name="BLPH51" localSheetId="3" hidden="1">[27]daily!#REF!</definedName>
    <definedName name="BLPH51" localSheetId="4" hidden="1">[27]daily!#REF!</definedName>
    <definedName name="BLPH51" hidden="1">[27]daily!#REF!</definedName>
    <definedName name="BLPH53" localSheetId="1" hidden="1">[27]daily!#REF!</definedName>
    <definedName name="BLPH53" localSheetId="2" hidden="1">[27]daily!#REF!</definedName>
    <definedName name="BLPH53" localSheetId="4" hidden="1">[27]daily!#REF!</definedName>
    <definedName name="BLPH53" hidden="1">[27]daily!#REF!</definedName>
    <definedName name="BLPH54" localSheetId="1" hidden="1">[27]daily!#REF!</definedName>
    <definedName name="BLPH54" localSheetId="2" hidden="1">[27]daily!#REF!</definedName>
    <definedName name="BLPH54" localSheetId="4" hidden="1">[27]daily!#REF!</definedName>
    <definedName name="BLPH54" hidden="1">[27]daily!#REF!</definedName>
    <definedName name="BLPH55" localSheetId="1" hidden="1">[27]daily!#REF!</definedName>
    <definedName name="BLPH55" localSheetId="2" hidden="1">[27]daily!#REF!</definedName>
    <definedName name="BLPH55" hidden="1">[27]daily!#REF!</definedName>
    <definedName name="BLPH56" localSheetId="1" hidden="1">[27]daily!#REF!</definedName>
    <definedName name="BLPH56" localSheetId="2" hidden="1">[27]daily!#REF!</definedName>
    <definedName name="BLPH56" hidden="1">[27]daily!#REF!</definedName>
    <definedName name="BLPH57" localSheetId="1" hidden="1">[27]daily!#REF!</definedName>
    <definedName name="BLPH57" localSheetId="2" hidden="1">[27]daily!#REF!</definedName>
    <definedName name="BLPH57" hidden="1">[27]daily!#REF!</definedName>
    <definedName name="BLPH6" hidden="1">'[25]Ex rate bloom'!$P$4</definedName>
    <definedName name="BLPH7" hidden="1">'[25]Ex rate bloom'!$S$4</definedName>
    <definedName name="BLPH8" hidden="1">'[25]Ex rate bloom'!$V$4</definedName>
    <definedName name="BLPH9" localSheetId="1" hidden="1">#REF!</definedName>
    <definedName name="BLPH9" localSheetId="2" hidden="1">#REF!</definedName>
    <definedName name="BLPH9" localSheetId="3" hidden="1">#REF!</definedName>
    <definedName name="BLPH9" localSheetId="4" hidden="1">#REF!</definedName>
    <definedName name="BLPH9" localSheetId="12" hidden="1">#REF!</definedName>
    <definedName name="BLPH9" localSheetId="13" hidden="1">#REF!</definedName>
    <definedName name="BLPH9" hidden="1">#REF!</definedName>
    <definedName name="board" localSheetId="4" hidden="1">{FALSE,FALSE,-1.25,-15.5,484.5,276.75,FALSE,FALSE,TRUE,TRUE,0,12,#N/A,46,#N/A,2.93460490463215,15.35,1,FALSE,FALSE,3,TRUE,1,FALSE,100,"Swvu.PLA1.","ACwvu.PLA1.",#N/A,FALSE,FALSE,0,0,0,0,2,"","",TRUE,TRUE,FALSE,FALSE,1,60,#N/A,#N/A,FALSE,FALSE,FALSE,FALSE,FALSE,FALSE,FALSE,9,65532,65532,FALSE,FALSE,TRUE,TRUE,TRUE}</definedName>
    <definedName name="board" localSheetId="12" hidden="1">{FALSE,FALSE,-1.25,-15.5,484.5,276.75,FALSE,FALSE,TRUE,TRUE,0,12,#N/A,46,#N/A,2.93460490463215,15.35,1,FALSE,FALSE,3,TRUE,1,FALSE,100,"Swvu.PLA1.","ACwvu.PLA1.",#N/A,FALSE,FALSE,0,0,0,0,2,"","",TRUE,TRUE,FALSE,FALSE,1,60,#N/A,#N/A,FALSE,FALSE,FALSE,FALSE,FALSE,FALSE,FALSE,9,65532,65532,FALSE,FALSE,TRUE,TRUE,TRUE}</definedName>
    <definedName name="board" localSheetId="13" hidden="1">{FALSE,FALSE,-1.25,-15.5,484.5,276.75,FALSE,FALSE,TRUE,TRUE,0,12,#N/A,46,#N/A,2.93460490463215,15.35,1,FALSE,FALSE,3,TRUE,1,FALSE,100,"Swvu.PLA1.","ACwvu.PLA1.",#N/A,FALSE,FALSE,0,0,0,0,2,"","",TRUE,TRUE,FALSE,FALSE,1,60,#N/A,#N/A,FALSE,FALSE,FALSE,FALSE,FALSE,FALSE,FALSE,9,65532,65532,FALSE,FALSE,TRUE,TRUE,TRUE}</definedName>
    <definedName name="board" hidden="1">{FALSE,FALSE,-1.25,-15.5,484.5,276.75,FALSE,FALSE,TRUE,TRUE,0,12,#N/A,46,#N/A,2.93460490463215,15.35,1,FALSE,FALSE,3,TRUE,1,FALSE,100,"Swvu.PLA1.","ACwvu.PLA1.",#N/A,FALSE,FALSE,0,0,0,0,2,"","",TRUE,TRUE,FALSE,FALSE,1,60,#N/A,#N/A,FALSE,FALSE,FALSE,FALSE,FALSE,FALSE,FALSE,9,65532,65532,FALSE,FALSE,TRUE,TRUE,TRUE}</definedName>
    <definedName name="caja" localSheetId="4" hidden="1">{FALSE,FALSE,-1.25,-15.5,484.5,276.75,FALSE,FALSE,TRUE,TRUE,0,12,#N/A,46,#N/A,2.93460490463215,15.35,1,FALSE,FALSE,3,TRUE,1,FALSE,100,"Swvu.PLA1.","ACwvu.PLA1.",#N/A,FALSE,FALSE,0,0,0,0,2,"","",TRUE,TRUE,FALSE,FALSE,1,60,#N/A,#N/A,FALSE,FALSE,FALSE,FALSE,FALSE,FALSE,FALSE,9,65532,65532,FALSE,FALSE,TRUE,TRUE,TRUE}</definedName>
    <definedName name="caja" localSheetId="12" hidden="1">{FALSE,FALSE,-1.25,-15.5,484.5,276.75,FALSE,FALSE,TRUE,TRUE,0,12,#N/A,46,#N/A,2.93460490463215,15.35,1,FALSE,FALSE,3,TRUE,1,FALSE,100,"Swvu.PLA1.","ACwvu.PLA1.",#N/A,FALSE,FALSE,0,0,0,0,2,"","",TRUE,TRUE,FALSE,FALSE,1,60,#N/A,#N/A,FALSE,FALSE,FALSE,FALSE,FALSE,FALSE,FALSE,9,65532,65532,FALSE,FALSE,TRUE,TRUE,TRUE}</definedName>
    <definedName name="caja" localSheetId="13" hidden="1">{FALSE,FALSE,-1.25,-15.5,484.5,276.75,FALSE,FALSE,TRUE,TRUE,0,12,#N/A,46,#N/A,2.93460490463215,15.35,1,FALSE,FALSE,3,TRUE,1,FALSE,100,"Swvu.PLA1.","ACwvu.PLA1.",#N/A,FALSE,FALSE,0,0,0,0,2,"","",TRUE,TRUE,FALSE,FALSE,1,60,#N/A,#N/A,FALSE,FALSE,FALSE,FALSE,FALSE,FALSE,FALSE,9,65532,65532,FALSE,FALSE,TRUE,TRUE,TRUE}</definedName>
    <definedName name="caja" hidden="1">{FALSE,FALSE,-1.25,-15.5,484.5,276.75,FALSE,FALSE,TRUE,TRUE,0,12,#N/A,46,#N/A,2.93460490463215,15.35,1,FALSE,FALSE,3,TRUE,1,FALSE,100,"Swvu.PLA1.","ACwvu.PLA1.",#N/A,FALSE,FALSE,0,0,0,0,2,"","",TRUE,TRUE,FALSE,FALSE,1,60,#N/A,#N/A,FALSE,FALSE,FALSE,FALSE,FALSE,FALSE,FALSE,9,65532,65532,FALSE,FALSE,TRUE,TRUE,TRUE}</definedName>
    <definedName name="Caja1" localSheetId="4" hidden="1">{FALSE,FALSE,-1.25,-15.5,484.5,276.75,FALSE,FALSE,TRUE,TRUE,0,12,#N/A,46,#N/A,2.93460490463215,15.35,1,FALSE,FALSE,3,TRUE,1,FALSE,100,"Swvu.PLA1.","ACwvu.PLA1.",#N/A,FALSE,FALSE,0,0,0,0,2,"","",TRUE,TRUE,FALSE,FALSE,1,60,#N/A,#N/A,FALSE,FALSE,FALSE,FALSE,FALSE,FALSE,FALSE,9,65532,65532,FALSE,FALSE,TRUE,TRUE,TRUE}</definedName>
    <definedName name="Caja1" localSheetId="12" hidden="1">{FALSE,FALSE,-1.25,-15.5,484.5,276.75,FALSE,FALSE,TRUE,TRUE,0,12,#N/A,46,#N/A,2.93460490463215,15.35,1,FALSE,FALSE,3,TRUE,1,FALSE,100,"Swvu.PLA1.","ACwvu.PLA1.",#N/A,FALSE,FALSE,0,0,0,0,2,"","",TRUE,TRUE,FALSE,FALSE,1,60,#N/A,#N/A,FALSE,FALSE,FALSE,FALSE,FALSE,FALSE,FALSE,9,65532,65532,FALSE,FALSE,TRUE,TRUE,TRUE}</definedName>
    <definedName name="Caja1" localSheetId="13" hidden="1">{FALSE,FALSE,-1.25,-15.5,484.5,276.75,FALSE,FALSE,TRUE,TRUE,0,12,#N/A,46,#N/A,2.93460490463215,15.35,1,FALSE,FALSE,3,TRUE,1,FALSE,100,"Swvu.PLA1.","ACwvu.PLA1.",#N/A,FALSE,FALSE,0,0,0,0,2,"","",TRUE,TRUE,FALSE,FALSE,1,60,#N/A,#N/A,FALSE,FALSE,FALSE,FALSE,FALSE,FALSE,FALSE,9,65532,65532,FALSE,FALSE,TRUE,TRUE,TRUE}</definedName>
    <definedName name="Caja1" hidden="1">{FALSE,FALSE,-1.25,-15.5,484.5,276.75,FALSE,FALSE,TRUE,TRUE,0,12,#N/A,46,#N/A,2.93460490463215,15.35,1,FALSE,FALSE,3,TRUE,1,FALSE,100,"Swvu.PLA1.","ACwvu.PLA1.",#N/A,FALSE,FALSE,0,0,0,0,2,"","",TRUE,TRUE,FALSE,FALSE,1,60,#N/A,#N/A,FALSE,FALSE,FALSE,FALSE,FALSE,FALSE,FALSE,9,65532,65532,FALSE,FALSE,TRUE,TRUE,TRUE}</definedName>
    <definedName name="caja2" localSheetId="4" hidden="1">{FALSE,FALSE,-1.25,-15.5,484.5,276.75,FALSE,FALSE,TRUE,TRUE,0,12,#N/A,46,#N/A,2.93460490463215,15.35,1,FALSE,FALSE,3,TRUE,1,FALSE,100,"Swvu.PLA1.","ACwvu.PLA1.",#N/A,FALSE,FALSE,0,0,0,0,2,"","",TRUE,TRUE,FALSE,FALSE,1,60,#N/A,#N/A,FALSE,FALSE,FALSE,FALSE,FALSE,FALSE,FALSE,9,65532,65532,FALSE,FALSE,TRUE,TRUE,TRUE}</definedName>
    <definedName name="caja2" localSheetId="12" hidden="1">{FALSE,FALSE,-1.25,-15.5,484.5,276.75,FALSE,FALSE,TRUE,TRUE,0,12,#N/A,46,#N/A,2.93460490463215,15.35,1,FALSE,FALSE,3,TRUE,1,FALSE,100,"Swvu.PLA1.","ACwvu.PLA1.",#N/A,FALSE,FALSE,0,0,0,0,2,"","",TRUE,TRUE,FALSE,FALSE,1,60,#N/A,#N/A,FALSE,FALSE,FALSE,FALSE,FALSE,FALSE,FALSE,9,65532,65532,FALSE,FALSE,TRUE,TRUE,TRUE}</definedName>
    <definedName name="caja2" localSheetId="13" hidden="1">{FALSE,FALSE,-1.25,-15.5,484.5,276.75,FALSE,FALSE,TRUE,TRUE,0,12,#N/A,46,#N/A,2.93460490463215,15.35,1,FALSE,FALSE,3,TRUE,1,FALSE,100,"Swvu.PLA1.","ACwvu.PLA1.",#N/A,FALSE,FALSE,0,0,0,0,2,"","",TRUE,TRUE,FALSE,FALSE,1,60,#N/A,#N/A,FALSE,FALSE,FALSE,FALSE,FALSE,FALSE,FALSE,9,65532,65532,FALSE,FALSE,TRUE,TRUE,TRUE}</definedName>
    <definedName name="caja2" hidden="1">{FALSE,FALSE,-1.25,-15.5,484.5,276.75,FALSE,FALSE,TRUE,TRUE,0,12,#N/A,46,#N/A,2.93460490463215,15.35,1,FALSE,FALSE,3,TRUE,1,FALSE,100,"Swvu.PLA1.","ACwvu.PLA1.",#N/A,FALSE,FALSE,0,0,0,0,2,"","",TRUE,TRUE,FALSE,FALSE,1,60,#N/A,#N/A,FALSE,FALSE,FALSE,FALSE,FALSE,FALSE,FALSE,9,65532,65532,FALSE,FALSE,TRUE,TRUE,TRUE}</definedName>
    <definedName name="caja3" localSheetId="4" hidden="1">{FALSE,FALSE,-1.25,-15.5,484.5,276.75,FALSE,FALSE,TRUE,TRUE,0,12,#N/A,46,#N/A,2.93460490463215,15.35,1,FALSE,FALSE,3,TRUE,1,FALSE,100,"Swvu.PLA1.","ACwvu.PLA1.",#N/A,FALSE,FALSE,0,0,0,0,2,"","",TRUE,TRUE,FALSE,FALSE,1,60,#N/A,#N/A,FALSE,FALSE,FALSE,FALSE,FALSE,FALSE,FALSE,9,65532,65532,FALSE,FALSE,TRUE,TRUE,TRUE}</definedName>
    <definedName name="caja3" localSheetId="12" hidden="1">{FALSE,FALSE,-1.25,-15.5,484.5,276.75,FALSE,FALSE,TRUE,TRUE,0,12,#N/A,46,#N/A,2.93460490463215,15.35,1,FALSE,FALSE,3,TRUE,1,FALSE,100,"Swvu.PLA1.","ACwvu.PLA1.",#N/A,FALSE,FALSE,0,0,0,0,2,"","",TRUE,TRUE,FALSE,FALSE,1,60,#N/A,#N/A,FALSE,FALSE,FALSE,FALSE,FALSE,FALSE,FALSE,9,65532,65532,FALSE,FALSE,TRUE,TRUE,TRUE}</definedName>
    <definedName name="caja3" localSheetId="13" hidden="1">{FALSE,FALSE,-1.25,-15.5,484.5,276.75,FALSE,FALSE,TRUE,TRUE,0,12,#N/A,46,#N/A,2.93460490463215,15.35,1,FALSE,FALSE,3,TRUE,1,FALSE,100,"Swvu.PLA1.","ACwvu.PLA1.",#N/A,FALSE,FALSE,0,0,0,0,2,"","",TRUE,TRUE,FALSE,FALSE,1,60,#N/A,#N/A,FALSE,FALSE,FALSE,FALSE,FALSE,FALSE,FALSE,9,65532,65532,FALSE,FALSE,TRUE,TRUE,TRUE}</definedName>
    <definedName name="caja3" hidden="1">{FALSE,FALSE,-1.25,-15.5,484.5,276.75,FALSE,FALSE,TRUE,TRUE,0,12,#N/A,46,#N/A,2.93460490463215,15.35,1,FALSE,FALSE,3,TRUE,1,FALSE,100,"Swvu.PLA1.","ACwvu.PLA1.",#N/A,FALSE,FALSE,0,0,0,0,2,"","",TRUE,TRUE,FALSE,FALSE,1,60,#N/A,#N/A,FALSE,FALSE,FALSE,FALSE,FALSE,FALSE,FALSE,9,65532,65532,FALSE,FALSE,TRUE,TRUE,TRUE}</definedName>
    <definedName name="car" localSheetId="1" hidden="1">'[28]2'!#REF!</definedName>
    <definedName name="car" localSheetId="2" hidden="1">'[28]2'!#REF!</definedName>
    <definedName name="car" localSheetId="3" hidden="1">'[28]2'!#REF!</definedName>
    <definedName name="car" localSheetId="4" hidden="1">'[28]2'!#REF!</definedName>
    <definedName name="car" localSheetId="12" hidden="1">'[28]2'!#REF!</definedName>
    <definedName name="car" localSheetId="13" hidden="1">'[28]2'!#REF!</definedName>
    <definedName name="car" hidden="1">'[28]2'!#REF!</definedName>
    <definedName name="cc" localSheetId="4" hidden="1">{"Riqfin97",#N/A,FALSE,"Tran";"Riqfinpro",#N/A,FALSE,"Tran"}</definedName>
    <definedName name="cc" localSheetId="12" hidden="1">{"Riqfin97",#N/A,FALSE,"Tran";"Riqfinpro",#N/A,FALSE,"Tran"}</definedName>
    <definedName name="cc" localSheetId="13" hidden="1">{"Riqfin97",#N/A,FALSE,"Tran";"Riqfinpro",#N/A,FALSE,"Tran"}</definedName>
    <definedName name="cc" hidden="1">{"Riqfin97",#N/A,FALSE,"Tran";"Riqfinpro",#N/A,FALSE,"Tran"}</definedName>
    <definedName name="ccc" localSheetId="4" hidden="1">{"Riqfin97",#N/A,FALSE,"Tran";"Riqfinpro",#N/A,FALSE,"Tran"}</definedName>
    <definedName name="ccc" localSheetId="12" hidden="1">{"Riqfin97",#N/A,FALSE,"Tran";"Riqfinpro",#N/A,FALSE,"Tran"}</definedName>
    <definedName name="ccc" localSheetId="13" hidden="1">{"Riqfin97",#N/A,FALSE,"Tran";"Riqfinpro",#N/A,FALSE,"Tran"}</definedName>
    <definedName name="ccc" hidden="1">{"Riqfin97",#N/A,FALSE,"Tran";"Riqfinpro",#N/A,FALSE,"Tran"}</definedName>
    <definedName name="comp" localSheetId="4" hidden="1">{"BOP_TAB",#N/A,FALSE,"N";"MIDTERM_TAB",#N/A,FALSE,"O";"FUND_CRED",#N/A,FALSE,"P";"DEBT_TAB1",#N/A,FALSE,"Q";"DEBT_TAB2",#N/A,FALSE,"Q";"FORFIN_TAB1",#N/A,FALSE,"R";"FORFIN_TAB2",#N/A,FALSE,"R";"BOP_ANALY",#N/A,FALSE,"U"}</definedName>
    <definedName name="comp" localSheetId="12" hidden="1">{"BOP_TAB",#N/A,FALSE,"N";"MIDTERM_TAB",#N/A,FALSE,"O";"FUND_CRED",#N/A,FALSE,"P";"DEBT_TAB1",#N/A,FALSE,"Q";"DEBT_TAB2",#N/A,FALSE,"Q";"FORFIN_TAB1",#N/A,FALSE,"R";"FORFIN_TAB2",#N/A,FALSE,"R";"BOP_ANALY",#N/A,FALSE,"U"}</definedName>
    <definedName name="comp" localSheetId="13" hidden="1">{"BOP_TAB",#N/A,FALSE,"N";"MIDTERM_TAB",#N/A,FALSE,"O";"FUND_CRED",#N/A,FALSE,"P";"DEBT_TAB1",#N/A,FALSE,"Q";"DEBT_TAB2",#N/A,FALSE,"Q";"FORFIN_TAB1",#N/A,FALSE,"R";"FORFIN_TAB2",#N/A,FALSE,"R";"BOP_ANALY",#N/A,FALSE,"U"}</definedName>
    <definedName name="comp" hidden="1">{"BOP_TAB",#N/A,FALSE,"N";"MIDTERM_TAB",#N/A,FALSE,"O";"FUND_CRED",#N/A,FALSE,"P";"DEBT_TAB1",#N/A,FALSE,"Q";"DEBT_TAB2",#N/A,FALSE,"Q";"FORFIN_TAB1",#N/A,FALSE,"R";"FORFIN_TAB2",#N/A,FALSE,"R";"BOP_ANALY",#N/A,FALSE,"U"}</definedName>
    <definedName name="contents2" localSheetId="1" hidden="1">[29]MSRV!#REF!</definedName>
    <definedName name="contents2" localSheetId="2" hidden="1">[29]MSRV!#REF!</definedName>
    <definedName name="contents2" hidden="1">[29]MSRV!#REF!</definedName>
    <definedName name="cp" localSheetId="1" hidden="1">'[30]C Summary'!#REF!</definedName>
    <definedName name="cp" localSheetId="2" hidden="1">'[30]C Summary'!#REF!</definedName>
    <definedName name="cp" hidden="1">'[30]C Summary'!#REF!</definedName>
    <definedName name="Cwvu.a." localSheetId="1" hidden="1">[31]BOP!$36:$36,[31]BOP!$44:$44,[31]BOP!$59:$59,[31]BOP!#REF!,[31]BOP!#REF!,[31]BOP!$81:$88</definedName>
    <definedName name="Cwvu.a." localSheetId="2" hidden="1">[31]BOP!$36:$36,[31]BOP!$44:$44,[31]BOP!$59:$59,[31]BOP!#REF!,[31]BOP!#REF!,[31]BOP!$81:$88</definedName>
    <definedName name="Cwvu.a." localSheetId="3" hidden="1">[31]BOP!$36:$36,[31]BOP!$44:$44,[31]BOP!$59:$59,[31]BOP!#REF!,[31]BOP!#REF!,[31]BOP!$81:$88</definedName>
    <definedName name="Cwvu.a." localSheetId="4" hidden="1">[31]BOP!$36:$36,[31]BOP!$44:$44,[31]BOP!$59:$59,[31]BOP!#REF!,[31]BOP!#REF!,[31]BOP!$81:$88</definedName>
    <definedName name="Cwvu.a." localSheetId="12" hidden="1">[31]BOP!$36:$36,[31]BOP!$44:$44,[31]BOP!$59:$59,[31]BOP!#REF!,[31]BOP!#REF!,[31]BOP!$81:$88</definedName>
    <definedName name="Cwvu.a." localSheetId="13" hidden="1">[31]BOP!$36:$36,[31]BOP!$44:$44,[31]BOP!$59:$59,[31]BOP!#REF!,[31]BOP!#REF!,[31]BOP!$81:$88</definedName>
    <definedName name="Cwvu.a." hidden="1">[31]BOP!$36:$36,[31]BOP!$44:$44,[31]BOP!$59:$59,[31]BOP!#REF!,[31]BOP!#REF!,[31]BOP!$81:$88</definedName>
    <definedName name="Cwvu.bop." localSheetId="1" hidden="1">[31]BOP!$36:$36,[31]BOP!$44:$44,[31]BOP!$59:$59,[31]BOP!#REF!,[31]BOP!#REF!,[31]BOP!$81:$88</definedName>
    <definedName name="Cwvu.bop." localSheetId="2" hidden="1">[31]BOP!$36:$36,[31]BOP!$44:$44,[31]BOP!$59:$59,[31]BOP!#REF!,[31]BOP!#REF!,[31]BOP!$81:$88</definedName>
    <definedName name="Cwvu.bop." localSheetId="3" hidden="1">[31]BOP!$36:$36,[31]BOP!$44:$44,[31]BOP!$59:$59,[31]BOP!#REF!,[31]BOP!#REF!,[31]BOP!$81:$88</definedName>
    <definedName name="Cwvu.bop." localSheetId="4" hidden="1">[31]BOP!$36:$36,[31]BOP!$44:$44,[31]BOP!$59:$59,[31]BOP!#REF!,[31]BOP!#REF!,[31]BOP!$81:$88</definedName>
    <definedName name="Cwvu.bop." localSheetId="12" hidden="1">[31]BOP!$36:$36,[31]BOP!$44:$44,[31]BOP!$59:$59,[31]BOP!#REF!,[31]BOP!#REF!,[31]BOP!$81:$88</definedName>
    <definedName name="Cwvu.bop." localSheetId="13" hidden="1">[31]BOP!$36:$36,[31]BOP!$44:$44,[31]BOP!$59:$59,[31]BOP!#REF!,[31]BOP!#REF!,[31]BOP!$81:$88</definedName>
    <definedName name="Cwvu.bop." hidden="1">[31]BOP!$36:$36,[31]BOP!$44:$44,[31]BOP!$59:$59,[31]BOP!#REF!,[31]BOP!#REF!,[31]BOP!$81:$88</definedName>
    <definedName name="Cwvu.bop.sr." localSheetId="1" hidden="1">[31]BOP!$36:$36,[31]BOP!$44:$44,[31]BOP!$59:$59,[31]BOP!#REF!,[31]BOP!#REF!,[31]BOP!$81:$88</definedName>
    <definedName name="Cwvu.bop.sr." localSheetId="2" hidden="1">[31]BOP!$36:$36,[31]BOP!$44:$44,[31]BOP!$59:$59,[31]BOP!#REF!,[31]BOP!#REF!,[31]BOP!$81:$88</definedName>
    <definedName name="Cwvu.bop.sr." localSheetId="3" hidden="1">[31]BOP!$36:$36,[31]BOP!$44:$44,[31]BOP!$59:$59,[31]BOP!#REF!,[31]BOP!#REF!,[31]BOP!$81:$88</definedName>
    <definedName name="Cwvu.bop.sr." localSheetId="4" hidden="1">[31]BOP!$36:$36,[31]BOP!$44:$44,[31]BOP!$59:$59,[31]BOP!#REF!,[31]BOP!#REF!,[31]BOP!$81:$88</definedName>
    <definedName name="Cwvu.bop.sr." hidden="1">[31]BOP!$36:$36,[31]BOP!$44:$44,[31]BOP!$59:$59,[31]BOP!#REF!,[31]BOP!#REF!,[31]BOP!$81:$88</definedName>
    <definedName name="Cwvu.bopsdr.sr." localSheetId="1" hidden="1">[31]BOP!$36:$36,[31]BOP!$44:$44,[31]BOP!$59:$59,[31]BOP!#REF!,[31]BOP!#REF!,[31]BOP!$81:$88</definedName>
    <definedName name="Cwvu.bopsdr.sr." localSheetId="2" hidden="1">[31]BOP!$36:$36,[31]BOP!$44:$44,[31]BOP!$59:$59,[31]BOP!#REF!,[31]BOP!#REF!,[31]BOP!$81:$88</definedName>
    <definedName name="Cwvu.bopsdr.sr." localSheetId="4" hidden="1">[31]BOP!$36:$36,[31]BOP!$44:$44,[31]BOP!$59:$59,[31]BOP!#REF!,[31]BOP!#REF!,[31]BOP!$81:$88</definedName>
    <definedName name="Cwvu.bopsdr.sr." hidden="1">[31]BOP!$36:$36,[31]BOP!$44:$44,[31]BOP!$59:$59,[31]BOP!#REF!,[31]BOP!#REF!,[31]BOP!$81:$88</definedName>
    <definedName name="Cwvu.cotton." localSheetId="1" hidden="1">[31]BOP!$36:$36,[31]BOP!$44:$44,[31]BOP!$59:$59,[31]BOP!#REF!,[31]BOP!#REF!,[31]BOP!$79:$79,[31]BOP!$81:$88,[31]BOP!#REF!</definedName>
    <definedName name="Cwvu.cotton." localSheetId="2" hidden="1">[31]BOP!$36:$36,[31]BOP!$44:$44,[31]BOP!$59:$59,[31]BOP!#REF!,[31]BOP!#REF!,[31]BOP!$79:$79,[31]BOP!$81:$88,[31]BOP!#REF!</definedName>
    <definedName name="Cwvu.cotton." localSheetId="3" hidden="1">[31]BOP!$36:$36,[31]BOP!$44:$44,[31]BOP!$59:$59,[31]BOP!#REF!,[31]BOP!#REF!,[31]BOP!$79:$79,[31]BOP!$81:$88,[31]BOP!#REF!</definedName>
    <definedName name="Cwvu.cotton." localSheetId="4" hidden="1">[31]BOP!$36:$36,[31]BOP!$44:$44,[31]BOP!$59:$59,[31]BOP!#REF!,[31]BOP!#REF!,[31]BOP!$79:$79,[31]BOP!$81:$88,[31]BOP!#REF!</definedName>
    <definedName name="Cwvu.cotton." localSheetId="12" hidden="1">[31]BOP!$36:$36,[31]BOP!$44:$44,[31]BOP!$59:$59,[31]BOP!#REF!,[31]BOP!#REF!,[31]BOP!$79:$79,[31]BOP!$81:$88,[31]BOP!#REF!</definedName>
    <definedName name="Cwvu.cotton." localSheetId="13" hidden="1">[31]BOP!$36:$36,[31]BOP!$44:$44,[31]BOP!$59:$59,[31]BOP!#REF!,[31]BOP!#REF!,[31]BOP!$79:$79,[31]BOP!$81:$88,[31]BOP!#REF!</definedName>
    <definedName name="Cwvu.cotton." hidden="1">[31]BOP!$36:$36,[31]BOP!$44:$44,[31]BOP!$59:$59,[31]BOP!#REF!,[31]BOP!#REF!,[31]BOP!$79:$79,[31]BOP!$81:$88,[31]BOP!#REF!</definedName>
    <definedName name="Cwvu.cottonall." localSheetId="1" hidden="1">[31]BOP!$36:$36,[31]BOP!$44:$44,[31]BOP!$59:$59,[31]BOP!#REF!,[31]BOP!#REF!,[31]BOP!$79:$79,[31]BOP!$81:$88</definedName>
    <definedName name="Cwvu.cottonall." localSheetId="2" hidden="1">[31]BOP!$36:$36,[31]BOP!$44:$44,[31]BOP!$59:$59,[31]BOP!#REF!,[31]BOP!#REF!,[31]BOP!$79:$79,[31]BOP!$81:$88</definedName>
    <definedName name="Cwvu.cottonall." localSheetId="4" hidden="1">[31]BOP!$36:$36,[31]BOP!$44:$44,[31]BOP!$59:$59,[31]BOP!#REF!,[31]BOP!#REF!,[31]BOP!$79:$79,[31]BOP!$81:$88</definedName>
    <definedName name="Cwvu.cottonall." hidden="1">[31]BOP!$36:$36,[31]BOP!$44:$44,[31]BOP!$59:$59,[31]BOP!#REF!,[31]BOP!#REF!,[31]BOP!$79:$79,[31]BOP!$81:$88</definedName>
    <definedName name="Cwvu.exportdetails." localSheetId="1" hidden="1">[31]BOP!$36:$36,[31]BOP!$44:$44,[31]BOP!$59:$59,[31]BOP!#REF!,[31]BOP!#REF!,[31]BOP!$79:$79,[31]BOP!#REF!</definedName>
    <definedName name="Cwvu.exportdetails." localSheetId="2" hidden="1">[31]BOP!$36:$36,[31]BOP!$44:$44,[31]BOP!$59:$59,[31]BOP!#REF!,[31]BOP!#REF!,[31]BOP!$79:$79,[31]BOP!#REF!</definedName>
    <definedName name="Cwvu.exportdetails." localSheetId="3" hidden="1">[31]BOP!$36:$36,[31]BOP!$44:$44,[31]BOP!$59:$59,[31]BOP!#REF!,[31]BOP!#REF!,[31]BOP!$79:$79,[31]BOP!#REF!</definedName>
    <definedName name="Cwvu.exportdetails." localSheetId="4" hidden="1">[31]BOP!$36:$36,[31]BOP!$44:$44,[31]BOP!$59:$59,[31]BOP!#REF!,[31]BOP!#REF!,[31]BOP!$79:$79,[31]BOP!#REF!</definedName>
    <definedName name="Cwvu.exportdetails." localSheetId="12" hidden="1">[31]BOP!$36:$36,[31]BOP!$44:$44,[31]BOP!$59:$59,[31]BOP!#REF!,[31]BOP!#REF!,[31]BOP!$79:$79,[31]BOP!#REF!</definedName>
    <definedName name="Cwvu.exportdetails." localSheetId="13" hidden="1">[31]BOP!$36:$36,[31]BOP!$44:$44,[31]BOP!$59:$59,[31]BOP!#REF!,[31]BOP!#REF!,[31]BOP!$79:$79,[31]BOP!#REF!</definedName>
    <definedName name="Cwvu.exportdetails." hidden="1">[31]BOP!$36:$36,[31]BOP!$44:$44,[31]BOP!$59:$59,[31]BOP!#REF!,[31]BOP!#REF!,[31]BOP!$79:$79,[31]BOP!#REF!</definedName>
    <definedName name="Cwvu.exports." localSheetId="1" hidden="1">[31]BOP!$36:$36,[31]BOP!$44:$44,[31]BOP!$59:$59,[31]BOP!#REF!,[31]BOP!#REF!,[31]BOP!$79:$79,[31]BOP!$81:$88,[31]BOP!#REF!</definedName>
    <definedName name="Cwvu.exports." localSheetId="2" hidden="1">[31]BOP!$36:$36,[31]BOP!$44:$44,[31]BOP!$59:$59,[31]BOP!#REF!,[31]BOP!#REF!,[31]BOP!$79:$79,[31]BOP!$81:$88,[31]BOP!#REF!</definedName>
    <definedName name="Cwvu.exports." localSheetId="3" hidden="1">[31]BOP!$36:$36,[31]BOP!$44:$44,[31]BOP!$59:$59,[31]BOP!#REF!,[31]BOP!#REF!,[31]BOP!$79:$79,[31]BOP!$81:$88,[31]BOP!#REF!</definedName>
    <definedName name="Cwvu.exports." localSheetId="4" hidden="1">[31]BOP!$36:$36,[31]BOP!$44:$44,[31]BOP!$59:$59,[31]BOP!#REF!,[31]BOP!#REF!,[31]BOP!$79:$79,[31]BOP!$81:$88,[31]BOP!#REF!</definedName>
    <definedName name="Cwvu.exports." localSheetId="12" hidden="1">[31]BOP!$36:$36,[31]BOP!$44:$44,[31]BOP!$59:$59,[31]BOP!#REF!,[31]BOP!#REF!,[31]BOP!$79:$79,[31]BOP!$81:$88,[31]BOP!#REF!</definedName>
    <definedName name="Cwvu.exports." localSheetId="13" hidden="1">[31]BOP!$36:$36,[31]BOP!$44:$44,[31]BOP!$59:$59,[31]BOP!#REF!,[31]BOP!#REF!,[31]BOP!$79:$79,[31]BOP!$81:$88,[31]BOP!#REF!</definedName>
    <definedName name="Cwvu.exports." hidden="1">[31]BOP!$36:$36,[31]BOP!$44:$44,[31]BOP!$59:$59,[31]BOP!#REF!,[31]BOP!#REF!,[31]BOP!$79:$79,[31]BOP!$81:$88,[31]BOP!#REF!</definedName>
    <definedName name="Cwvu.gold." localSheetId="1" hidden="1">[31]BOP!$36:$36,[31]BOP!$44:$44,[31]BOP!$59:$59,[31]BOP!#REF!,[31]BOP!#REF!,[31]BOP!$79:$79,[31]BOP!$81:$88,[31]BOP!#REF!</definedName>
    <definedName name="Cwvu.gold." localSheetId="2" hidden="1">[31]BOP!$36:$36,[31]BOP!$44:$44,[31]BOP!$59:$59,[31]BOP!#REF!,[31]BOP!#REF!,[31]BOP!$79:$79,[31]BOP!$81:$88,[31]BOP!#REF!</definedName>
    <definedName name="Cwvu.gold." localSheetId="3" hidden="1">[31]BOP!$36:$36,[31]BOP!$44:$44,[31]BOP!$59:$59,[31]BOP!#REF!,[31]BOP!#REF!,[31]BOP!$79:$79,[31]BOP!$81:$88,[31]BOP!#REF!</definedName>
    <definedName name="Cwvu.gold." localSheetId="4" hidden="1">[31]BOP!$36:$36,[31]BOP!$44:$44,[31]BOP!$59:$59,[31]BOP!#REF!,[31]BOP!#REF!,[31]BOP!$79:$79,[31]BOP!$81:$88,[31]BOP!#REF!</definedName>
    <definedName name="Cwvu.gold." hidden="1">[31]BOP!$36:$36,[31]BOP!$44:$44,[31]BOP!$59:$59,[31]BOP!#REF!,[31]BOP!#REF!,[31]BOP!$79:$79,[31]BOP!$81:$88,[31]BOP!#REF!</definedName>
    <definedName name="Cwvu.goldall." localSheetId="1" hidden="1">[31]BOP!$36:$36,[31]BOP!$44:$44,[31]BOP!$59:$59,[31]BOP!#REF!,[31]BOP!#REF!,[31]BOP!$79:$79,[31]BOP!$81:$88,[31]BOP!#REF!</definedName>
    <definedName name="Cwvu.goldall." localSheetId="2" hidden="1">[31]BOP!$36:$36,[31]BOP!$44:$44,[31]BOP!$59:$59,[31]BOP!#REF!,[31]BOP!#REF!,[31]BOP!$79:$79,[31]BOP!$81:$88,[31]BOP!#REF!</definedName>
    <definedName name="Cwvu.goldall." localSheetId="4" hidden="1">[31]BOP!$36:$36,[31]BOP!$44:$44,[31]BOP!$59:$59,[31]BOP!#REF!,[31]BOP!#REF!,[31]BOP!$79:$79,[31]BOP!$81:$88,[31]BOP!#REF!</definedName>
    <definedName name="Cwvu.goldall." hidden="1">[31]BOP!$36:$36,[31]BOP!$44:$44,[31]BOP!$59:$59,[31]BOP!#REF!,[31]BOP!#REF!,[31]BOP!$79:$79,[31]BOP!$81:$88,[31]BOP!#REF!</definedName>
    <definedName name="Cwvu.IMPORT." localSheetId="1" hidden="1">#REF!</definedName>
    <definedName name="Cwvu.IMPORT." localSheetId="2" hidden="1">#REF!</definedName>
    <definedName name="Cwvu.IMPORT." localSheetId="3" hidden="1">#REF!</definedName>
    <definedName name="Cwvu.IMPORT." localSheetId="4" hidden="1">#REF!</definedName>
    <definedName name="Cwvu.IMPORT." localSheetId="12" hidden="1">#REF!</definedName>
    <definedName name="Cwvu.IMPORT." localSheetId="13" hidden="1">#REF!</definedName>
    <definedName name="Cwvu.IMPORT." hidden="1">#REF!</definedName>
    <definedName name="Cwvu.imports." localSheetId="1" hidden="1">[31]BOP!$36:$36,[31]BOP!$44:$44,[31]BOP!$59:$59,[31]BOP!#REF!,[31]BOP!#REF!,[31]BOP!$79:$79,[31]BOP!$81:$88,[31]BOP!#REF!,[31]BOP!#REF!</definedName>
    <definedName name="Cwvu.imports." localSheetId="2" hidden="1">[31]BOP!$36:$36,[31]BOP!$44:$44,[31]BOP!$59:$59,[31]BOP!#REF!,[31]BOP!#REF!,[31]BOP!$79:$79,[31]BOP!$81:$88,[31]BOP!#REF!,[31]BOP!#REF!</definedName>
    <definedName name="Cwvu.imports." localSheetId="3" hidden="1">[31]BOP!$36:$36,[31]BOP!$44:$44,[31]BOP!$59:$59,[31]BOP!#REF!,[31]BOP!#REF!,[31]BOP!$79:$79,[31]BOP!$81:$88,[31]BOP!#REF!,[31]BOP!#REF!</definedName>
    <definedName name="Cwvu.imports." localSheetId="4" hidden="1">[31]BOP!$36:$36,[31]BOP!$44:$44,[31]BOP!$59:$59,[31]BOP!#REF!,[31]BOP!#REF!,[31]BOP!$79:$79,[31]BOP!$81:$88,[31]BOP!#REF!,[31]BOP!#REF!</definedName>
    <definedName name="Cwvu.imports." localSheetId="12" hidden="1">[31]BOP!$36:$36,[31]BOP!$44:$44,[31]BOP!$59:$59,[31]BOP!#REF!,[31]BOP!#REF!,[31]BOP!$79:$79,[31]BOP!$81:$88,[31]BOP!#REF!,[31]BOP!#REF!</definedName>
    <definedName name="Cwvu.imports." localSheetId="13" hidden="1">[31]BOP!$36:$36,[31]BOP!$44:$44,[31]BOP!$59:$59,[31]BOP!#REF!,[31]BOP!#REF!,[31]BOP!$79:$79,[31]BOP!$81:$88,[31]BOP!#REF!,[31]BOP!#REF!</definedName>
    <definedName name="Cwvu.imports." hidden="1">[31]BOP!$36:$36,[31]BOP!$44:$44,[31]BOP!$59:$59,[31]BOP!#REF!,[31]BOP!#REF!,[31]BOP!$79:$79,[31]BOP!$81:$88,[31]BOP!#REF!,[31]BOP!#REF!</definedName>
    <definedName name="Cwvu.importsall." localSheetId="1" hidden="1">[31]BOP!$36:$36,[31]BOP!$44:$44,[31]BOP!$59:$59,[31]BOP!#REF!,[31]BOP!#REF!,[31]BOP!$79:$79,[31]BOP!$81:$88,[31]BOP!#REF!,[31]BOP!#REF!</definedName>
    <definedName name="Cwvu.importsall." localSheetId="2" hidden="1">[31]BOP!$36:$36,[31]BOP!$44:$44,[31]BOP!$59:$59,[31]BOP!#REF!,[31]BOP!#REF!,[31]BOP!$79:$79,[31]BOP!$81:$88,[31]BOP!#REF!,[31]BOP!#REF!</definedName>
    <definedName name="Cwvu.importsall." localSheetId="3" hidden="1">[31]BOP!$36:$36,[31]BOP!$44:$44,[31]BOP!$59:$59,[31]BOP!#REF!,[31]BOP!#REF!,[31]BOP!$79:$79,[31]BOP!$81:$88,[31]BOP!#REF!,[31]BOP!#REF!</definedName>
    <definedName name="Cwvu.importsall." localSheetId="4" hidden="1">[31]BOP!$36:$36,[31]BOP!$44:$44,[31]BOP!$59:$59,[31]BOP!#REF!,[31]BOP!#REF!,[31]BOP!$79:$79,[31]BOP!$81:$88,[31]BOP!#REF!,[31]BOP!#REF!</definedName>
    <definedName name="Cwvu.importsall." localSheetId="12" hidden="1">[31]BOP!$36:$36,[31]BOP!$44:$44,[31]BOP!$59:$59,[31]BOP!#REF!,[31]BOP!#REF!,[31]BOP!$79:$79,[31]BOP!$81:$88,[31]BOP!#REF!,[31]BOP!#REF!</definedName>
    <definedName name="Cwvu.importsall." localSheetId="13" hidden="1">[31]BOP!$36:$36,[31]BOP!$44:$44,[31]BOP!$59:$59,[31]BOP!#REF!,[31]BOP!#REF!,[31]BOP!$79:$79,[31]BOP!$81:$88,[31]BOP!#REF!,[31]BOP!#REF!</definedName>
    <definedName name="Cwvu.importsall." hidden="1">[31]BOP!$36:$36,[31]BOP!$44:$44,[31]BOP!$59:$59,[31]BOP!#REF!,[31]BOP!#REF!,[31]BOP!$79:$79,[31]BOP!$81:$88,[31]BOP!#REF!,[31]BOP!#REF!</definedName>
    <definedName name="Cwvu.Print." hidden="1">[32]Indic!$A$109:$IV$109,[32]Indic!$A$196:$IV$197,[32]Indic!$A$208:$IV$209,[32]Indic!$A$217:$IV$218</definedName>
    <definedName name="Cwvu.tot." localSheetId="1" hidden="1">[31]BOP!$36:$36,[31]BOP!$44:$44,[31]BOP!$59:$59,[31]BOP!#REF!,[31]BOP!#REF!,[31]BOP!$79:$79</definedName>
    <definedName name="Cwvu.tot." localSheetId="2" hidden="1">[31]BOP!$36:$36,[31]BOP!$44:$44,[31]BOP!$59:$59,[31]BOP!#REF!,[31]BOP!#REF!,[31]BOP!$79:$79</definedName>
    <definedName name="Cwvu.tot." localSheetId="3" hidden="1">[31]BOP!$36:$36,[31]BOP!$44:$44,[31]BOP!$59:$59,[31]BOP!#REF!,[31]BOP!#REF!,[31]BOP!$79:$79</definedName>
    <definedName name="Cwvu.tot." localSheetId="4" hidden="1">[31]BOP!$36:$36,[31]BOP!$44:$44,[31]BOP!$59:$59,[31]BOP!#REF!,[31]BOP!#REF!,[31]BOP!$79:$79</definedName>
    <definedName name="Cwvu.tot." localSheetId="12" hidden="1">[31]BOP!$36:$36,[31]BOP!$44:$44,[31]BOP!$59:$59,[31]BOP!#REF!,[31]BOP!#REF!,[31]BOP!$79:$79</definedName>
    <definedName name="Cwvu.tot." localSheetId="13" hidden="1">[31]BOP!$36:$36,[31]BOP!$44:$44,[31]BOP!$59:$59,[31]BOP!#REF!,[31]BOP!#REF!,[31]BOP!$79:$79</definedName>
    <definedName name="Cwvu.tot." hidden="1">[31]BOP!$36:$36,[31]BOP!$44:$44,[31]BOP!$59:$59,[31]BOP!#REF!,[31]BOP!#REF!,[31]BOP!$79:$79</definedName>
    <definedName name="dd" localSheetId="4" hidden="1">{"Riqfin97",#N/A,FALSE,"Tran";"Riqfinpro",#N/A,FALSE,"Tran"}</definedName>
    <definedName name="dd" localSheetId="12" hidden="1">{"Riqfin97",#N/A,FALSE,"Tran";"Riqfinpro",#N/A,FALSE,"Tran"}</definedName>
    <definedName name="dd" localSheetId="13" hidden="1">{"Riqfin97",#N/A,FALSE,"Tran";"Riqfinpro",#N/A,FALSE,"Tran"}</definedName>
    <definedName name="dd" hidden="1">{"Riqfin97",#N/A,FALSE,"Tran";"Riqfinpro",#N/A,FALSE,"Tran"}</definedName>
    <definedName name="ddd" localSheetId="4" hidden="1">{"WEO",#N/A,FALSE,"Data";"PRI",#N/A,FALSE,"Data";"QUA",#N/A,FALSE,"Data"}</definedName>
    <definedName name="ddd" localSheetId="12" hidden="1">{"WEO",#N/A,FALSE,"Data";"PRI",#N/A,FALSE,"Data";"QUA",#N/A,FALSE,"Data"}</definedName>
    <definedName name="ddd" localSheetId="13" hidden="1">{"WEO",#N/A,FALSE,"Data";"PRI",#N/A,FALSE,"Data";"QUA",#N/A,FALSE,"Data"}</definedName>
    <definedName name="ddd" hidden="1">{"WEO",#N/A,FALSE,"Data";"PRI",#N/A,FALSE,"Data";"QUA",#N/A,FALSE,"Data"}</definedName>
    <definedName name="dfgsdfg" localSheetId="3" hidden="1">{"'15.01L'!$A$1:$I$62"}</definedName>
    <definedName name="dfgsdfg" localSheetId="4" hidden="1">{"'15.01L'!$A$1:$I$62"}</definedName>
    <definedName name="dfgsdfg" localSheetId="12" hidden="1">{"'15.01L'!$A$1:$I$62"}</definedName>
    <definedName name="dfgsdfg" localSheetId="13" hidden="1">{"'15.01L'!$A$1:$I$62"}</definedName>
    <definedName name="dfgsdfg" hidden="1">{"'15.01L'!$A$1:$I$62"}</definedName>
    <definedName name="DME_BeforeCloseCompleted" hidden="1">"False"</definedName>
    <definedName name="DME_Dirty" hidden="1">"False"</definedName>
    <definedName name="DME_LocalFile" hidden="1">"True"</definedName>
    <definedName name="dsfsdf" localSheetId="3" hidden="1">{"'15.01L'!$A$1:$I$62"}</definedName>
    <definedName name="dsfsdf" localSheetId="4" hidden="1">{"'15.01L'!$A$1:$I$62"}</definedName>
    <definedName name="dsfsdf" localSheetId="12" hidden="1">{"'15.01L'!$A$1:$I$62"}</definedName>
    <definedName name="dsfsdf" localSheetId="13" hidden="1">{"'15.01L'!$A$1:$I$62"}</definedName>
    <definedName name="dsfsdf" hidden="1">{"'15.01L'!$A$1:$I$62"}</definedName>
    <definedName name="ee" localSheetId="4" hidden="1">{"Tab1",#N/A,FALSE,"P";"Tab2",#N/A,FALSE,"P"}</definedName>
    <definedName name="ee" localSheetId="12" hidden="1">{"Tab1",#N/A,FALSE,"P";"Tab2",#N/A,FALSE,"P"}</definedName>
    <definedName name="ee" localSheetId="13" hidden="1">{"Tab1",#N/A,FALSE,"P";"Tab2",#N/A,FALSE,"P"}</definedName>
    <definedName name="ee" hidden="1">{"Tab1",#N/A,FALSE,"P";"Tab2",#N/A,FALSE,"P"}</definedName>
    <definedName name="eee" localSheetId="4" hidden="1">{"Tab1",#N/A,FALSE,"P";"Tab2",#N/A,FALSE,"P"}</definedName>
    <definedName name="eee" localSheetId="12" hidden="1">{"Tab1",#N/A,FALSE,"P";"Tab2",#N/A,FALSE,"P"}</definedName>
    <definedName name="eee" localSheetId="13" hidden="1">{"Tab1",#N/A,FALSE,"P";"Tab2",#N/A,FALSE,"P"}</definedName>
    <definedName name="eee" hidden="1">{"Tab1",#N/A,FALSE,"P";"Tab2",#N/A,FALSE,"P"}</definedName>
    <definedName name="ff" localSheetId="4" hidden="1">{"Tab1",#N/A,FALSE,"P";"Tab2",#N/A,FALSE,"P"}</definedName>
    <definedName name="ff" localSheetId="12" hidden="1">{"Tab1",#N/A,FALSE,"P";"Tab2",#N/A,FALSE,"P"}</definedName>
    <definedName name="ff" localSheetId="13" hidden="1">{"Tab1",#N/A,FALSE,"P";"Tab2",#N/A,FALSE,"P"}</definedName>
    <definedName name="ff" hidden="1">{"Tab1",#N/A,FALSE,"P";"Tab2",#N/A,FALSE,"P"}</definedName>
    <definedName name="fff" localSheetId="4" hidden="1">{"Tab1",#N/A,FALSE,"P";"Tab2",#N/A,FALSE,"P"}</definedName>
    <definedName name="fff" localSheetId="12" hidden="1">{"Tab1",#N/A,FALSE,"P";"Tab2",#N/A,FALSE,"P"}</definedName>
    <definedName name="fff" localSheetId="13" hidden="1">{"Tab1",#N/A,FALSE,"P";"Tab2",#N/A,FALSE,"P"}</definedName>
    <definedName name="fff" hidden="1">{"Tab1",#N/A,FALSE,"P";"Tab2",#N/A,FALSE,"P"}</definedName>
    <definedName name="Financing" localSheetId="4" hidden="1">{"Tab1",#N/A,FALSE,"P";"Tab2",#N/A,FALSE,"P"}</definedName>
    <definedName name="Financing" localSheetId="12" hidden="1">{"Tab1",#N/A,FALSE,"P";"Tab2",#N/A,FALSE,"P"}</definedName>
    <definedName name="Financing" localSheetId="13" hidden="1">{"Tab1",#N/A,FALSE,"P";"Tab2",#N/A,FALSE,"P"}</definedName>
    <definedName name="Financing" hidden="1">{"Tab1",#N/A,FALSE,"P";"Tab2",#N/A,FALSE,"P"}</definedName>
    <definedName name="fuck" localSheetId="1" hidden="1">#REF!</definedName>
    <definedName name="fuck" localSheetId="2" hidden="1">#REF!</definedName>
    <definedName name="fuck" localSheetId="3" hidden="1">#REF!</definedName>
    <definedName name="fuck" localSheetId="4" hidden="1">#REF!</definedName>
    <definedName name="fuck" localSheetId="12" hidden="1">#REF!</definedName>
    <definedName name="fuck" localSheetId="13" hidden="1">#REF!</definedName>
    <definedName name="fuck" hidden="1">#REF!</definedName>
    <definedName name="gf" localSheetId="3" hidden="1">{"'yps17a'!$B$2:$R$64"}</definedName>
    <definedName name="gf" localSheetId="4" hidden="1">{"'yps17a'!$B$2:$R$64"}</definedName>
    <definedName name="gf" localSheetId="12" hidden="1">{"'yps17a'!$B$2:$R$64"}</definedName>
    <definedName name="gf" localSheetId="13" hidden="1">{"'yps17a'!$B$2:$R$64"}</definedName>
    <definedName name="gf" hidden="1">{"'yps17a'!$B$2:$R$64"}</definedName>
    <definedName name="ggg" localSheetId="4" hidden="1">{"Riqfin97",#N/A,FALSE,"Tran";"Riqfinpro",#N/A,FALSE,"Tran"}</definedName>
    <definedName name="ggg" localSheetId="12" hidden="1">{"Riqfin97",#N/A,FALSE,"Tran";"Riqfinpro",#N/A,FALSE,"Tran"}</definedName>
    <definedName name="ggg" localSheetId="13" hidden="1">{"Riqfin97",#N/A,FALSE,"Tran";"Riqfinpro",#N/A,FALSE,"Tran"}</definedName>
    <definedName name="ggg" hidden="1">{"Riqfin97",#N/A,FALSE,"Tran";"Riqfinpro",#N/A,FALSE,"Tran"}</definedName>
    <definedName name="ggggg" localSheetId="1" hidden="1">'[33]J(Priv.Cap)'!#REF!</definedName>
    <definedName name="ggggg" localSheetId="2" hidden="1">'[33]J(Priv.Cap)'!#REF!</definedName>
    <definedName name="ggggg" localSheetId="3" hidden="1">'[33]J(Priv.Cap)'!#REF!</definedName>
    <definedName name="ggggg" localSheetId="4" hidden="1">'[33]J(Priv.Cap)'!#REF!</definedName>
    <definedName name="ggggg" localSheetId="12" hidden="1">'[33]J(Priv.Cap)'!#REF!</definedName>
    <definedName name="ggggg" localSheetId="13" hidden="1">'[33]J(Priv.Cap)'!#REF!</definedName>
    <definedName name="ggggg" hidden="1">'[33]J(Priv.Cap)'!#REF!</definedName>
    <definedName name="ghjgkhkhgkhgk" localSheetId="1" hidden="1">'[34]J(Priv.Cap)'!#REF!</definedName>
    <definedName name="ghjgkhkhgkhgk" localSheetId="2" hidden="1">'[34]J(Priv.Cap)'!#REF!</definedName>
    <definedName name="ghjgkhkhgkhgk" localSheetId="3" hidden="1">'[34]J(Priv.Cap)'!#REF!</definedName>
    <definedName name="ghjgkhkhgkhgk" localSheetId="4" hidden="1">'[34]J(Priv.Cap)'!#REF!</definedName>
    <definedName name="ghjgkhkhgkhgk" hidden="1">'[34]J(Priv.Cap)'!#REF!</definedName>
    <definedName name="h" localSheetId="4" hidden="1">{FALSE,FALSE,-1.25,-15.5,484.5,276.75,FALSE,FALSE,TRUE,TRUE,0,12,#N/A,46,#N/A,2.93460490463215,15.35,1,FALSE,FALSE,3,TRUE,1,FALSE,100,"Swvu.PLA1.","ACwvu.PLA1.",#N/A,FALSE,FALSE,0,0,0,0,2,"","",TRUE,TRUE,FALSE,FALSE,1,60,#N/A,#N/A,FALSE,FALSE,FALSE,FALSE,FALSE,FALSE,FALSE,9,65532,65532,FALSE,FALSE,TRUE,TRUE,TRUE}</definedName>
    <definedName name="h" localSheetId="12" hidden="1">{FALSE,FALSE,-1.25,-15.5,484.5,276.75,FALSE,FALSE,TRUE,TRUE,0,12,#N/A,46,#N/A,2.93460490463215,15.35,1,FALSE,FALSE,3,TRUE,1,FALSE,100,"Swvu.PLA1.","ACwvu.PLA1.",#N/A,FALSE,FALSE,0,0,0,0,2,"","",TRUE,TRUE,FALSE,FALSE,1,60,#N/A,#N/A,FALSE,FALSE,FALSE,FALSE,FALSE,FALSE,FALSE,9,65532,65532,FALSE,FALSE,TRUE,TRUE,TRUE}</definedName>
    <definedName name="h" localSheetId="13" hidden="1">{FALSE,FALSE,-1.25,-15.5,484.5,276.75,FALSE,FALSE,TRUE,TRUE,0,12,#N/A,46,#N/A,2.93460490463215,15.35,1,FALSE,FALSE,3,TRUE,1,FALSE,100,"Swvu.PLA1.","ACwvu.PLA1.",#N/A,FALSE,FALSE,0,0,0,0,2,"","",TRUE,TRUE,FALSE,FALSE,1,60,#N/A,#N/A,FALSE,FALSE,FALSE,FALSE,FALSE,FALSE,FALSE,9,65532,65532,FALSE,FALSE,TRUE,TRUE,TRUE}</definedName>
    <definedName name="h" hidden="1">{FALSE,FALSE,-1.25,-15.5,484.5,276.75,FALSE,FALSE,TRUE,TRUE,0,12,#N/A,46,#N/A,2.93460490463215,15.35,1,FALSE,FALSE,3,TRUE,1,FALSE,100,"Swvu.PLA1.","ACwvu.PLA1.",#N/A,FALSE,FALSE,0,0,0,0,2,"","",TRUE,TRUE,FALSE,FALSE,1,60,#N/A,#N/A,FALSE,FALSE,FALSE,FALSE,FALSE,FALSE,FALSE,9,65532,65532,FALSE,FALSE,TRUE,TRUE,TRUE}</definedName>
    <definedName name="hhh" localSheetId="1" hidden="1">'[34]J(Priv.Cap)'!#REF!</definedName>
    <definedName name="hhh" localSheetId="2" hidden="1">'[34]J(Priv.Cap)'!#REF!</definedName>
    <definedName name="hhh" localSheetId="3" hidden="1">'[34]J(Priv.Cap)'!#REF!</definedName>
    <definedName name="hhh" localSheetId="4" hidden="1">'[34]J(Priv.Cap)'!#REF!</definedName>
    <definedName name="hhh" localSheetId="12" hidden="1">'[34]J(Priv.Cap)'!#REF!</definedName>
    <definedName name="hhh" localSheetId="13" hidden="1">'[34]J(Priv.Cap)'!#REF!</definedName>
    <definedName name="hhh" hidden="1">'[34]J(Priv.Cap)'!#REF!</definedName>
    <definedName name="ii" localSheetId="4" hidden="1">{"Tab1",#N/A,FALSE,"P";"Tab2",#N/A,FALSE,"P"}</definedName>
    <definedName name="ii" localSheetId="12" hidden="1">{"Tab1",#N/A,FALSE,"P";"Tab2",#N/A,FALSE,"P"}</definedName>
    <definedName name="ii" localSheetId="13" hidden="1">{"Tab1",#N/A,FALSE,"P";"Tab2",#N/A,FALSE,"P"}</definedName>
    <definedName name="ii" hidden="1">{"Tab1",#N/A,FALSE,"P";"Tab2",#N/A,FALSE,"P"}</definedName>
    <definedName name="iiiiii" localSheetId="1" hidden="1">[35]M!#REF!</definedName>
    <definedName name="iiiiii" localSheetId="2" hidden="1">[35]M!#REF!</definedName>
    <definedName name="iiiiii" localSheetId="3" hidden="1">[35]M!#REF!</definedName>
    <definedName name="iiiiii" localSheetId="4" hidden="1">[35]M!#REF!</definedName>
    <definedName name="iiiiii" localSheetId="12" hidden="1">[35]M!#REF!</definedName>
    <definedName name="iiiiii" localSheetId="13" hidden="1">[35]M!#REF!</definedName>
    <definedName name="iiiiii" hidden="1">[35]M!#REF!</definedName>
    <definedName name="jhkghjkghkg" localSheetId="4" hidden="1">{"Riqfin97",#N/A,FALSE,"Tran";"Riqfinpro",#N/A,FALSE,"Tran"}</definedName>
    <definedName name="jhkghjkghkg" localSheetId="12" hidden="1">{"Riqfin97",#N/A,FALSE,"Tran";"Riqfinpro",#N/A,FALSE,"Tran"}</definedName>
    <definedName name="jhkghjkghkg" localSheetId="13" hidden="1">{"Riqfin97",#N/A,FALSE,"Tran";"Riqfinpro",#N/A,FALSE,"Tran"}</definedName>
    <definedName name="jhkghjkghkg" hidden="1">{"Riqfin97",#N/A,FALSE,"Tran";"Riqfinpro",#N/A,FALSE,"Tran"}</definedName>
    <definedName name="jj" localSheetId="4" hidden="1">{"Riqfin97",#N/A,FALSE,"Tran";"Riqfinpro",#N/A,FALSE,"Tran"}</definedName>
    <definedName name="jj" localSheetId="12" hidden="1">{"Riqfin97",#N/A,FALSE,"Tran";"Riqfinpro",#N/A,FALSE,"Tran"}</definedName>
    <definedName name="jj" localSheetId="13" hidden="1">{"Riqfin97",#N/A,FALSE,"Tran";"Riqfinpro",#N/A,FALSE,"Tran"}</definedName>
    <definedName name="jj" hidden="1">{"Riqfin97",#N/A,FALSE,"Tran";"Riqfinpro",#N/A,FALSE,"Tran"}</definedName>
    <definedName name="jjj" localSheetId="1" hidden="1">[35]M!#REF!</definedName>
    <definedName name="jjj" localSheetId="2" hidden="1">[35]M!#REF!</definedName>
    <definedName name="jjj" localSheetId="3" hidden="1">[35]M!#REF!</definedName>
    <definedName name="jjj" localSheetId="4" hidden="1">[35]M!#REF!</definedName>
    <definedName name="jjj" localSheetId="12" hidden="1">[35]M!#REF!</definedName>
    <definedName name="jjj" localSheetId="13" hidden="1">[35]M!#REF!</definedName>
    <definedName name="jjj" hidden="1">[35]M!#REF!</definedName>
    <definedName name="jjjjjj" localSheetId="1" hidden="1">'[33]J(Priv.Cap)'!#REF!</definedName>
    <definedName name="jjjjjj" localSheetId="2" hidden="1">'[33]J(Priv.Cap)'!#REF!</definedName>
    <definedName name="jjjjjj" localSheetId="4" hidden="1">'[33]J(Priv.Cap)'!#REF!</definedName>
    <definedName name="jjjjjj" hidden="1">'[33]J(Priv.Cap)'!#REF!</definedName>
    <definedName name="jjjjjjjjjjjjjjjjjjjjjj" localSheetId="1" hidden="1">#REF!</definedName>
    <definedName name="jjjjjjjjjjjjjjjjjjjjjj" localSheetId="2" hidden="1">#REF!</definedName>
    <definedName name="jjjjjjjjjjjjjjjjjjjjjj" localSheetId="3" hidden="1">#REF!</definedName>
    <definedName name="jjjjjjjjjjjjjjjjjjjjjj" localSheetId="4" hidden="1">#REF!</definedName>
    <definedName name="jjjjjjjjjjjjjjjjjjjjjj" localSheetId="12" hidden="1">#REF!</definedName>
    <definedName name="jjjjjjjjjjjjjjjjjjjjjj" localSheetId="13" hidden="1">#REF!</definedName>
    <definedName name="jjjjjjjjjjjjjjjjjjjjjj" hidden="1">#REF!</definedName>
    <definedName name="kghkghkhkghkhfk" localSheetId="4" hidden="1">{"Tab1",#N/A,FALSE,"P";"Tab2",#N/A,FALSE,"P"}</definedName>
    <definedName name="kghkghkhkghkhfk" localSheetId="12" hidden="1">{"Tab1",#N/A,FALSE,"P";"Tab2",#N/A,FALSE,"P"}</definedName>
    <definedName name="kghkghkhkghkhfk" localSheetId="13" hidden="1">{"Tab1",#N/A,FALSE,"P";"Tab2",#N/A,FALSE,"P"}</definedName>
    <definedName name="kghkghkhkghkhfk" hidden="1">{"Tab1",#N/A,FALSE,"P";"Tab2",#N/A,FALSE,"P"}</definedName>
    <definedName name="kk" localSheetId="4" hidden="1">{"Tab1",#N/A,FALSE,"P";"Tab2",#N/A,FALSE,"P"}</definedName>
    <definedName name="kk" localSheetId="12" hidden="1">{"Tab1",#N/A,FALSE,"P";"Tab2",#N/A,FALSE,"P"}</definedName>
    <definedName name="kk" localSheetId="13" hidden="1">{"Tab1",#N/A,FALSE,"P";"Tab2",#N/A,FALSE,"P"}</definedName>
    <definedName name="kk" hidden="1">{"Tab1",#N/A,FALSE,"P";"Tab2",#N/A,FALSE,"P"}</definedName>
    <definedName name="kkk" localSheetId="4" hidden="1">{"WEO",#N/A,FALSE,"Data";"PRI",#N/A,FALSE,"Data";"QUA",#N/A,FALSE,"Data"}</definedName>
    <definedName name="kkk" localSheetId="12" hidden="1">{"WEO",#N/A,FALSE,"Data";"PRI",#N/A,FALSE,"Data";"QUA",#N/A,FALSE,"Data"}</definedName>
    <definedName name="kkk" localSheetId="13" hidden="1">{"WEO",#N/A,FALSE,"Data";"PRI",#N/A,FALSE,"Data";"QUA",#N/A,FALSE,"Data"}</definedName>
    <definedName name="kkk" hidden="1">{"WEO",#N/A,FALSE,"Data";"PRI",#N/A,FALSE,"Data";"QUA",#N/A,FALSE,"Data"}</definedName>
    <definedName name="kkkk" localSheetId="1" hidden="1">[36]M!#REF!</definedName>
    <definedName name="kkkk" localSheetId="2" hidden="1">[36]M!#REF!</definedName>
    <definedName name="kkkk" localSheetId="3" hidden="1">[36]M!#REF!</definedName>
    <definedName name="kkkk" localSheetId="4" hidden="1">[36]M!#REF!</definedName>
    <definedName name="kkkk" localSheetId="12" hidden="1">[36]M!#REF!</definedName>
    <definedName name="kkkk" localSheetId="13" hidden="1">[36]M!#REF!</definedName>
    <definedName name="kkkk" hidden="1">[36]M!#REF!</definedName>
    <definedName name="kkkkkkkkk" localSheetId="4" hidden="1">{"Tab1",#N/A,FALSE,"P";"Tab2",#N/A,FALSE,"P"}</definedName>
    <definedName name="kkkkkkkkk" localSheetId="12" hidden="1">{"Tab1",#N/A,FALSE,"P";"Tab2",#N/A,FALSE,"P"}</definedName>
    <definedName name="kkkkkkkkk" localSheetId="13" hidden="1">{"Tab1",#N/A,FALSE,"P";"Tab2",#N/A,FALSE,"P"}</definedName>
    <definedName name="kkkkkkkkk" hidden="1">{"Tab1",#N/A,FALSE,"P";"Tab2",#N/A,FALSE,"P"}</definedName>
    <definedName name="kkkkkkkkkkk" localSheetId="4" hidden="1">{"WEO",#N/A,FALSE,"Data";"PRI",#N/A,FALSE,"Data";"QUA",#N/A,FALSE,"Data"}</definedName>
    <definedName name="kkkkkkkkkkk" localSheetId="12" hidden="1">{"WEO",#N/A,FALSE,"Data";"PRI",#N/A,FALSE,"Data";"QUA",#N/A,FALSE,"Data"}</definedName>
    <definedName name="kkkkkkkkkkk" localSheetId="13" hidden="1">{"WEO",#N/A,FALSE,"Data";"PRI",#N/A,FALSE,"Data";"QUA",#N/A,FALSE,"Data"}</definedName>
    <definedName name="kkkkkkkkkkk" hidden="1">{"WEO",#N/A,FALSE,"Data";"PRI",#N/A,FALSE,"Data";"QUA",#N/A,FALSE,"Data"}</definedName>
    <definedName name="kol" localSheetId="1" hidden="1">#REF!</definedName>
    <definedName name="kol" localSheetId="2" hidden="1">#REF!</definedName>
    <definedName name="kol" localSheetId="3" hidden="1">#REF!</definedName>
    <definedName name="kol" localSheetId="4" hidden="1">#REF!</definedName>
    <definedName name="kol" localSheetId="12" hidden="1">#REF!</definedName>
    <definedName name="kol" localSheetId="13" hidden="1">#REF!</definedName>
    <definedName name="kol" hidden="1">#REF!</definedName>
    <definedName name="kossi" localSheetId="1" hidden="1">'[8]Dep fonct'!#REF!</definedName>
    <definedName name="kossi" localSheetId="2" hidden="1">'[8]Dep fonct'!#REF!</definedName>
    <definedName name="kossi" localSheetId="3" hidden="1">'[8]Dep fonct'!#REF!</definedName>
    <definedName name="kossi" localSheetId="4" hidden="1">'[8]Dep fonct'!#REF!</definedName>
    <definedName name="kossi" localSheetId="12" hidden="1">'[8]Dep fonct'!#REF!</definedName>
    <definedName name="kossi" localSheetId="13" hidden="1">'[8]Dep fonct'!#REF!</definedName>
    <definedName name="kossi" hidden="1">'[8]Dep fonct'!#REF!</definedName>
    <definedName name="LL" localSheetId="4" hidden="1">{FALSE,FALSE,-1.25,-15.5,484.5,276.75,FALSE,FALSE,TRUE,TRUE,0,12,#N/A,46,#N/A,2.93460490463215,15.35,1,FALSE,FALSE,3,TRUE,1,FALSE,100,"Swvu.PLA1.","ACwvu.PLA1.",#N/A,FALSE,FALSE,0,0,0,0,2,"","",TRUE,TRUE,FALSE,FALSE,1,60,#N/A,#N/A,FALSE,FALSE,FALSE,FALSE,FALSE,FALSE,FALSE,9,65532,65532,FALSE,FALSE,TRUE,TRUE,TRUE}</definedName>
    <definedName name="LL" localSheetId="12" hidden="1">{FALSE,FALSE,-1.25,-15.5,484.5,276.75,FALSE,FALSE,TRUE,TRUE,0,12,#N/A,46,#N/A,2.93460490463215,15.35,1,FALSE,FALSE,3,TRUE,1,FALSE,100,"Swvu.PLA1.","ACwvu.PLA1.",#N/A,FALSE,FALSE,0,0,0,0,2,"","",TRUE,TRUE,FALSE,FALSE,1,60,#N/A,#N/A,FALSE,FALSE,FALSE,FALSE,FALSE,FALSE,FALSE,9,65532,65532,FALSE,FALSE,TRUE,TRUE,TRUE}</definedName>
    <definedName name="LL" localSheetId="13" hidden="1">{FALSE,FALSE,-1.25,-15.5,484.5,276.75,FALSE,FALSE,TRUE,TRUE,0,12,#N/A,46,#N/A,2.93460490463215,15.35,1,FALSE,FALSE,3,TRUE,1,FALSE,100,"Swvu.PLA1.","ACwvu.PLA1.",#N/A,FALSE,FALSE,0,0,0,0,2,"","",TRUE,TRUE,FALSE,FALSE,1,60,#N/A,#N/A,FALSE,FALSE,FALSE,FALSE,FALSE,FALSE,FALSE,9,65532,65532,FALSE,FALSE,TRUE,TRUE,TRUE}</definedName>
    <definedName name="LL" hidden="1">{FALSE,FALSE,-1.25,-15.5,484.5,276.75,FALSE,FALSE,TRUE,TRUE,0,12,#N/A,46,#N/A,2.93460490463215,15.35,1,FALSE,FALSE,3,TRUE,1,FALSE,100,"Swvu.PLA1.","ACwvu.PLA1.",#N/A,FALSE,FALSE,0,0,0,0,2,"","",TRUE,TRUE,FALSE,FALSE,1,60,#N/A,#N/A,FALSE,FALSE,FALSE,FALSE,FALSE,FALSE,FALSE,9,65532,65532,FALSE,FALSE,TRUE,TRUE,TRUE}</definedName>
    <definedName name="lll" localSheetId="4" hidden="1">{"Riqfin97",#N/A,FALSE,"Tran";"Riqfinpro",#N/A,FALSE,"Tran"}</definedName>
    <definedName name="lll" localSheetId="12" hidden="1">{"Riqfin97",#N/A,FALSE,"Tran";"Riqfinpro",#N/A,FALSE,"Tran"}</definedName>
    <definedName name="lll" localSheetId="13" hidden="1">{"Riqfin97",#N/A,FALSE,"Tran";"Riqfinpro",#N/A,FALSE,"Tran"}</definedName>
    <definedName name="lll" hidden="1">{"Riqfin97",#N/A,FALSE,"Tran";"Riqfinpro",#N/A,FALSE,"Tran"}</definedName>
    <definedName name="llll" localSheetId="1" hidden="1">[35]M!#REF!</definedName>
    <definedName name="llll" localSheetId="2" hidden="1">[35]M!#REF!</definedName>
    <definedName name="llll" localSheetId="3" hidden="1">[35]M!#REF!</definedName>
    <definedName name="llll" localSheetId="4" hidden="1">[35]M!#REF!</definedName>
    <definedName name="llll" localSheetId="12" hidden="1">[35]M!#REF!</definedName>
    <definedName name="llll" localSheetId="13" hidden="1">[35]M!#REF!</definedName>
    <definedName name="llll" hidden="1">[35]M!#REF!</definedName>
    <definedName name="lllllllllll" localSheetId="1" hidden="1">'[33]J(Priv.Cap)'!#REF!</definedName>
    <definedName name="lllllllllll" localSheetId="2" hidden="1">'[33]J(Priv.Cap)'!#REF!</definedName>
    <definedName name="lllllllllll" localSheetId="4" hidden="1">'[33]J(Priv.Cap)'!#REF!</definedName>
    <definedName name="lllllllllll" hidden="1">'[33]J(Priv.Cap)'!#REF!</definedName>
    <definedName name="MDTab" localSheetId="4" hidden="1">{FALSE,FALSE,-1.25,-15.5,484.5,276.75,FALSE,FALSE,TRUE,TRUE,0,12,#N/A,46,#N/A,2.93460490463215,15.35,1,FALSE,FALSE,3,TRUE,1,FALSE,100,"Swvu.PLA1.","ACwvu.PLA1.",#N/A,FALSE,FALSE,0,0,0,0,2,"","",TRUE,TRUE,FALSE,FALSE,1,60,#N/A,#N/A,FALSE,FALSE,FALSE,FALSE,FALSE,FALSE,FALSE,9,65532,65532,FALSE,FALSE,TRUE,TRUE,TRUE}</definedName>
    <definedName name="MDTab" localSheetId="12" hidden="1">{FALSE,FALSE,-1.25,-15.5,484.5,276.75,FALSE,FALSE,TRUE,TRUE,0,12,#N/A,46,#N/A,2.93460490463215,15.35,1,FALSE,FALSE,3,TRUE,1,FALSE,100,"Swvu.PLA1.","ACwvu.PLA1.",#N/A,FALSE,FALSE,0,0,0,0,2,"","",TRUE,TRUE,FALSE,FALSE,1,60,#N/A,#N/A,FALSE,FALSE,FALSE,FALSE,FALSE,FALSE,FALSE,9,65532,65532,FALSE,FALSE,TRUE,TRUE,TRUE}</definedName>
    <definedName name="MDTab" localSheetId="13" hidden="1">{FALSE,FALSE,-1.25,-15.5,484.5,276.75,FALSE,FALSE,TRUE,TRUE,0,12,#N/A,46,#N/A,2.93460490463215,15.35,1,FALSE,FALSE,3,TRUE,1,FALSE,100,"Swvu.PLA1.","ACwvu.PLA1.",#N/A,FALSE,FALSE,0,0,0,0,2,"","",TRUE,TRUE,FALSE,FALSE,1,60,#N/A,#N/A,FALSE,FALSE,FALSE,FALSE,FALSE,FALSE,FALSE,9,65532,65532,FALSE,FALSE,TRUE,TRUE,TRUE}</definedName>
    <definedName name="MDTab" hidden="1">{FALSE,FALSE,-1.25,-15.5,484.5,276.75,FALSE,FALSE,TRUE,TRUE,0,12,#N/A,46,#N/A,2.93460490463215,15.35,1,FALSE,FALSE,3,TRUE,1,FALSE,100,"Swvu.PLA1.","ACwvu.PLA1.",#N/A,FALSE,FALSE,0,0,0,0,2,"","",TRUE,TRUE,FALSE,FALSE,1,60,#N/A,#N/A,FALSE,FALSE,FALSE,FALSE,FALSE,FALSE,FALSE,9,65532,65532,FALSE,FALSE,TRUE,TRUE,TRUE}</definedName>
    <definedName name="mmm" localSheetId="4" hidden="1">{"Riqfin97",#N/A,FALSE,"Tran";"Riqfinpro",#N/A,FALSE,"Tran"}</definedName>
    <definedName name="mmm" localSheetId="12" hidden="1">{"Riqfin97",#N/A,FALSE,"Tran";"Riqfinpro",#N/A,FALSE,"Tran"}</definedName>
    <definedName name="mmm" localSheetId="13" hidden="1">{"Riqfin97",#N/A,FALSE,"Tran";"Riqfinpro",#N/A,FALSE,"Tran"}</definedName>
    <definedName name="mmm" hidden="1">{"Riqfin97",#N/A,FALSE,"Tran";"Riqfinpro",#N/A,FALSE,"Tran"}</definedName>
    <definedName name="mmmm" localSheetId="4" hidden="1">{"Tab1",#N/A,FALSE,"P";"Tab2",#N/A,FALSE,"P"}</definedName>
    <definedName name="mmmm" localSheetId="12" hidden="1">{"Tab1",#N/A,FALSE,"P";"Tab2",#N/A,FALSE,"P"}</definedName>
    <definedName name="mmmm" localSheetId="13" hidden="1">{"Tab1",#N/A,FALSE,"P";"Tab2",#N/A,FALSE,"P"}</definedName>
    <definedName name="mmmm" hidden="1">{"Tab1",#N/A,FALSE,"P";"Tab2",#N/A,FALSE,"P"}</definedName>
    <definedName name="nn" localSheetId="4" hidden="1">{"Riqfin97",#N/A,FALSE,"Tran";"Riqfinpro",#N/A,FALSE,"Tran"}</definedName>
    <definedName name="nn" localSheetId="12" hidden="1">{"Riqfin97",#N/A,FALSE,"Tran";"Riqfinpro",#N/A,FALSE,"Tran"}</definedName>
    <definedName name="nn" localSheetId="13" hidden="1">{"Riqfin97",#N/A,FALSE,"Tran";"Riqfinpro",#N/A,FALSE,"Tran"}</definedName>
    <definedName name="nn" hidden="1">{"Riqfin97",#N/A,FALSE,"Tran";"Riqfinpro",#N/A,FALSE,"Tran"}</definedName>
    <definedName name="nnga" localSheetId="1" hidden="1">#REF!</definedName>
    <definedName name="nnga" localSheetId="2" hidden="1">#REF!</definedName>
    <definedName name="nnga" localSheetId="3" hidden="1">#REF!</definedName>
    <definedName name="nnga" localSheetId="4" hidden="1">#REF!</definedName>
    <definedName name="nnga" localSheetId="12" hidden="1">#REF!</definedName>
    <definedName name="nnga" localSheetId="13" hidden="1">#REF!</definedName>
    <definedName name="nnga" hidden="1">#REF!</definedName>
    <definedName name="nnn" localSheetId="4" hidden="1">{"Tab1",#N/A,FALSE,"P";"Tab2",#N/A,FALSE,"P"}</definedName>
    <definedName name="nnn" localSheetId="12" hidden="1">{"Tab1",#N/A,FALSE,"P";"Tab2",#N/A,FALSE,"P"}</definedName>
    <definedName name="nnn" localSheetId="13" hidden="1">{"Tab1",#N/A,FALSE,"P";"Tab2",#N/A,FALSE,"P"}</definedName>
    <definedName name="nnn" hidden="1">{"Tab1",#N/A,FALSE,"P";"Tab2",#N/A,FALSE,"P"}</definedName>
    <definedName name="oo" localSheetId="4" hidden="1">{"Riqfin97",#N/A,FALSE,"Tran";"Riqfinpro",#N/A,FALSE,"Tran"}</definedName>
    <definedName name="oo" localSheetId="12" hidden="1">{"Riqfin97",#N/A,FALSE,"Tran";"Riqfinpro",#N/A,FALSE,"Tran"}</definedName>
    <definedName name="oo" localSheetId="13" hidden="1">{"Riqfin97",#N/A,FALSE,"Tran";"Riqfinpro",#N/A,FALSE,"Tran"}</definedName>
    <definedName name="oo" hidden="1">{"Riqfin97",#N/A,FALSE,"Tran";"Riqfinpro",#N/A,FALSE,"Tran"}</definedName>
    <definedName name="ooo" localSheetId="4" hidden="1">{"Tab1",#N/A,FALSE,"P";"Tab2",#N/A,FALSE,"P"}</definedName>
    <definedName name="ooo" localSheetId="12" hidden="1">{"Tab1",#N/A,FALSE,"P";"Tab2",#N/A,FALSE,"P"}</definedName>
    <definedName name="ooo" localSheetId="13" hidden="1">{"Tab1",#N/A,FALSE,"P";"Tab2",#N/A,FALSE,"P"}</definedName>
    <definedName name="ooo" hidden="1">{"Tab1",#N/A,FALSE,"P";"Tab2",#N/A,FALSE,"P"}</definedName>
    <definedName name="oooooooooooo" localSheetId="1" hidden="1">[36]M!#REF!</definedName>
    <definedName name="oooooooooooo" localSheetId="2" hidden="1">[36]M!#REF!</definedName>
    <definedName name="oooooooooooo" localSheetId="3" hidden="1">[36]M!#REF!</definedName>
    <definedName name="oooooooooooo" localSheetId="4" hidden="1">[36]M!#REF!</definedName>
    <definedName name="oooooooooooo" localSheetId="12" hidden="1">[36]M!#REF!</definedName>
    <definedName name="oooooooooooo" localSheetId="13" hidden="1">[36]M!#REF!</definedName>
    <definedName name="oooooooooooo" hidden="1">[36]M!#REF!</definedName>
    <definedName name="otro" localSheetId="4" hidden="1">{FALSE,FALSE,-1.25,-15.5,484.5,276.75,FALSE,FALSE,TRUE,TRUE,0,12,#N/A,46,#N/A,2.93460490463215,15.35,1,FALSE,FALSE,3,TRUE,1,FALSE,100,"Swvu.PLA1.","ACwvu.PLA1.",#N/A,FALSE,FALSE,0,0,0,0,2,"","",TRUE,TRUE,FALSE,FALSE,1,60,#N/A,#N/A,FALSE,FALSE,FALSE,FALSE,FALSE,FALSE,FALSE,9,65532,65532,FALSE,FALSE,TRUE,TRUE,TRUE}</definedName>
    <definedName name="otro" localSheetId="12" hidden="1">{FALSE,FALSE,-1.25,-15.5,484.5,276.75,FALSE,FALSE,TRUE,TRUE,0,12,#N/A,46,#N/A,2.93460490463215,15.35,1,FALSE,FALSE,3,TRUE,1,FALSE,100,"Swvu.PLA1.","ACwvu.PLA1.",#N/A,FALSE,FALSE,0,0,0,0,2,"","",TRUE,TRUE,FALSE,FALSE,1,60,#N/A,#N/A,FALSE,FALSE,FALSE,FALSE,FALSE,FALSE,FALSE,9,65532,65532,FALSE,FALSE,TRUE,TRUE,TRUE}</definedName>
    <definedName name="otro" localSheetId="13" hidden="1">{FALSE,FALSE,-1.25,-15.5,484.5,276.75,FALSE,FALSE,TRUE,TRUE,0,12,#N/A,46,#N/A,2.93460490463215,15.35,1,FALSE,FALSE,3,TRUE,1,FALSE,100,"Swvu.PLA1.","ACwvu.PLA1.",#N/A,FALSE,FALSE,0,0,0,0,2,"","",TRUE,TRUE,FALSE,FALSE,1,60,#N/A,#N/A,FALSE,FALSE,FALSE,FALSE,FALSE,FALSE,FALSE,9,65532,65532,FALSE,FALSE,TRUE,TRUE,TRUE}</definedName>
    <definedName name="otro" hidden="1">{FALSE,FALSE,-1.25,-15.5,484.5,276.75,FALSE,FALSE,TRUE,TRUE,0,12,#N/A,46,#N/A,2.93460490463215,15.35,1,FALSE,FALSE,3,TRUE,1,FALSE,100,"Swvu.PLA1.","ACwvu.PLA1.",#N/A,FALSE,FALSE,0,0,0,0,2,"","",TRUE,TRUE,FALSE,FALSE,1,60,#N/A,#N/A,FALSE,FALSE,FALSE,FALSE,FALSE,FALSE,FALSE,9,65532,65532,FALSE,FALSE,TRUE,TRUE,TRUE}</definedName>
    <definedName name="p" localSheetId="4" hidden="1">{"WEO",#N/A,FALSE,"Data";"PRI",#N/A,FALSE,"Data";"QUA",#N/A,FALSE,"Data"}</definedName>
    <definedName name="p" localSheetId="12" hidden="1">{"WEO",#N/A,FALSE,"Data";"PRI",#N/A,FALSE,"Data";"QUA",#N/A,FALSE,"Data"}</definedName>
    <definedName name="p" localSheetId="13" hidden="1">{"WEO",#N/A,FALSE,"Data";"PRI",#N/A,FALSE,"Data";"QUA",#N/A,FALSE,"Data"}</definedName>
    <definedName name="p" hidden="1">{"WEO",#N/A,FALSE,"Data";"PRI",#N/A,FALSE,"Data";"QUA",#N/A,FALSE,"Data"}</definedName>
    <definedName name="pol" localSheetId="1" hidden="1">[37]A!#REF!</definedName>
    <definedName name="pol" localSheetId="2" hidden="1">[37]A!#REF!</definedName>
    <definedName name="pol" localSheetId="3" hidden="1">[37]A!#REF!</definedName>
    <definedName name="pol" localSheetId="4" hidden="1">[37]A!#REF!</definedName>
    <definedName name="pol" localSheetId="12" hidden="1">[37]A!#REF!</definedName>
    <definedName name="pol" localSheetId="13" hidden="1">[37]A!#REF!</definedName>
    <definedName name="pol" hidden="1">[37]A!#REF!</definedName>
    <definedName name="popl" localSheetId="1" hidden="1">#REF!</definedName>
    <definedName name="popl" localSheetId="2" hidden="1">#REF!</definedName>
    <definedName name="popl" localSheetId="3" hidden="1">#REF!</definedName>
    <definedName name="popl" localSheetId="4" hidden="1">#REF!</definedName>
    <definedName name="popl" localSheetId="12" hidden="1">#REF!</definedName>
    <definedName name="popl" localSheetId="13" hidden="1">#REF!</definedName>
    <definedName name="popl" hidden="1">#REF!</definedName>
    <definedName name="pp" localSheetId="4" hidden="1">{"Riqfin97",#N/A,FALSE,"Tran";"Riqfinpro",#N/A,FALSE,"Tran"}</definedName>
    <definedName name="pp" localSheetId="12" hidden="1">{"Riqfin97",#N/A,FALSE,"Tran";"Riqfinpro",#N/A,FALSE,"Tran"}</definedName>
    <definedName name="pp" localSheetId="13" hidden="1">{"Riqfin97",#N/A,FALSE,"Tran";"Riqfinpro",#N/A,FALSE,"Tran"}</definedName>
    <definedName name="pp" hidden="1">{"Riqfin97",#N/A,FALSE,"Tran";"Riqfinpro",#N/A,FALSE,"Tran"}</definedName>
    <definedName name="ppp" localSheetId="4" hidden="1">{"Riqfin97",#N/A,FALSE,"Tran";"Riqfinpro",#N/A,FALSE,"Tran"}</definedName>
    <definedName name="ppp" localSheetId="12" hidden="1">{"Riqfin97",#N/A,FALSE,"Tran";"Riqfinpro",#N/A,FALSE,"Tran"}</definedName>
    <definedName name="ppp" localSheetId="13" hidden="1">{"Riqfin97",#N/A,FALSE,"Tran";"Riqfinpro",#N/A,FALSE,"Tran"}</definedName>
    <definedName name="ppp" hidden="1">{"Riqfin97",#N/A,FALSE,"Tran";"Riqfinpro",#N/A,FALSE,"Tran"}</definedName>
    <definedName name="_xlnm.Print_Area" localSheetId="17">'Π13 ΟΚΑ ΑΣΦΑΛ ΕΙΣΦ'!$A$1:$G$92</definedName>
    <definedName name="_xlnm.Print_Area" localSheetId="19">'Π14α ΔΗΜΟΙ'!$A$1:$F$71</definedName>
    <definedName name="_xlnm.Print_Area" localSheetId="20">'Π14β ΠΕΡΙΦ'!$A$1:$F$71</definedName>
    <definedName name="_xlnm.Print_Area" localSheetId="21">'Π14γ ΝΠ ΟΤΑ'!$A$1:$J$53</definedName>
    <definedName name="_xlnm.Print_Area" localSheetId="8">'Π6 ΝΠΔΔ'!$A$1:$H$178</definedName>
    <definedName name="_xlnm.Print_Area" localSheetId="9">'Π7 ΔΕΚΟ - ΝΠΙΔ'!$A$1:$H$157</definedName>
    <definedName name="_xlnm.Print_Area" localSheetId="12">'Π8 ΟΚΑ'!$A$1:$H$332</definedName>
    <definedName name="q" localSheetId="4" hidden="1">{"WEO",#N/A,FALSE,"Data";"PRI",#N/A,FALSE,"Data";"QUA",#N/A,FALSE,"Data"}</definedName>
    <definedName name="q" localSheetId="12" hidden="1">{"WEO",#N/A,FALSE,"Data";"PRI",#N/A,FALSE,"Data";"QUA",#N/A,FALSE,"Data"}</definedName>
    <definedName name="q" localSheetId="13" hidden="1">{"WEO",#N/A,FALSE,"Data";"PRI",#N/A,FALSE,"Data";"QUA",#N/A,FALSE,"Data"}</definedName>
    <definedName name="q" hidden="1">{"WEO",#N/A,FALSE,"Data";"PRI",#N/A,FALSE,"Data";"QUA",#N/A,FALSE,"Data"}</definedName>
    <definedName name="qq" localSheetId="1" hidden="1">'[34]J(Priv.Cap)'!#REF!</definedName>
    <definedName name="qq" localSheetId="2" hidden="1">'[34]J(Priv.Cap)'!#REF!</definedName>
    <definedName name="qq" localSheetId="3" hidden="1">'[34]J(Priv.Cap)'!#REF!</definedName>
    <definedName name="qq" localSheetId="4" hidden="1">'[34]J(Priv.Cap)'!#REF!</definedName>
    <definedName name="qq" localSheetId="12" hidden="1">'[34]J(Priv.Cap)'!#REF!</definedName>
    <definedName name="qq" localSheetId="13" hidden="1">'[34]J(Priv.Cap)'!#REF!</definedName>
    <definedName name="qq" hidden="1">'[34]J(Priv.Cap)'!#REF!</definedName>
    <definedName name="reyherhefgf" localSheetId="3" hidden="1">{"'15.01L'!$A$1:$I$62"}</definedName>
    <definedName name="reyherhefgf" localSheetId="4" hidden="1">{"'15.01L'!$A$1:$I$62"}</definedName>
    <definedName name="reyherhefgf" localSheetId="12" hidden="1">{"'15.01L'!$A$1:$I$62"}</definedName>
    <definedName name="reyherhefgf" localSheetId="13" hidden="1">{"'15.01L'!$A$1:$I$62"}</definedName>
    <definedName name="reyherhefgf" hidden="1">{"'15.01L'!$A$1:$I$62"}</definedName>
    <definedName name="rr" localSheetId="4" hidden="1">{"Riqfin97",#N/A,FALSE,"Tran";"Riqfinpro",#N/A,FALSE,"Tran"}</definedName>
    <definedName name="rr" localSheetId="12" hidden="1">{"Riqfin97",#N/A,FALSE,"Tran";"Riqfinpro",#N/A,FALSE,"Tran"}</definedName>
    <definedName name="rr" localSheetId="13" hidden="1">{"Riqfin97",#N/A,FALSE,"Tran";"Riqfinpro",#N/A,FALSE,"Tran"}</definedName>
    <definedName name="rr" hidden="1">{"Riqfin97",#N/A,FALSE,"Tran";"Riqfinpro",#N/A,FALSE,"Tran"}</definedName>
    <definedName name="rrr" localSheetId="4" hidden="1">{"Riqfin97",#N/A,FALSE,"Tran";"Riqfinpro",#N/A,FALSE,"Tran"}</definedName>
    <definedName name="rrr" localSheetId="12" hidden="1">{"Riqfin97",#N/A,FALSE,"Tran";"Riqfinpro",#N/A,FALSE,"Tran"}</definedName>
    <definedName name="rrr" localSheetId="13" hidden="1">{"Riqfin97",#N/A,FALSE,"Tran";"Riqfinpro",#N/A,FALSE,"Tran"}</definedName>
    <definedName name="rrr" hidden="1">{"Riqfin97",#N/A,FALSE,"Tran";"Riqfinpro",#N/A,FALSE,"Tran"}</definedName>
    <definedName name="rs" localSheetId="4" hidden="1">{"BOP_TAB",#N/A,FALSE,"N";"MIDTERM_TAB",#N/A,FALSE,"O";"FUND_CRED",#N/A,FALSE,"P";"DEBT_TAB1",#N/A,FALSE,"Q";"DEBT_TAB2",#N/A,FALSE,"Q";"FORFIN_TAB1",#N/A,FALSE,"R";"FORFIN_TAB2",#N/A,FALSE,"R";"BOP_ANALY",#N/A,FALSE,"U"}</definedName>
    <definedName name="rs" localSheetId="12" hidden="1">{"BOP_TAB",#N/A,FALSE,"N";"MIDTERM_TAB",#N/A,FALSE,"O";"FUND_CRED",#N/A,FALSE,"P";"DEBT_TAB1",#N/A,FALSE,"Q";"DEBT_TAB2",#N/A,FALSE,"Q";"FORFIN_TAB1",#N/A,FALSE,"R";"FORFIN_TAB2",#N/A,FALSE,"R";"BOP_ANALY",#N/A,FALSE,"U"}</definedName>
    <definedName name="rs" localSheetId="13" hidden="1">{"BOP_TAB",#N/A,FALSE,"N";"MIDTERM_TAB",#N/A,FALSE,"O";"FUND_CRED",#N/A,FALSE,"P";"DEBT_TAB1",#N/A,FALSE,"Q";"DEBT_TAB2",#N/A,FALSE,"Q";"FORFIN_TAB1",#N/A,FALSE,"R";"FORFIN_TAB2",#N/A,FALSE,"R";"BOP_ANALY",#N/A,FALSE,"U"}</definedName>
    <definedName name="rs" hidden="1">{"BOP_TAB",#N/A,FALSE,"N";"MIDTERM_TAB",#N/A,FALSE,"O";"FUND_CRED",#N/A,FALSE,"P";"DEBT_TAB1",#N/A,FALSE,"Q";"DEBT_TAB2",#N/A,FALSE,"Q";"FORFIN_TAB1",#N/A,FALSE,"R";"FORFIN_TAB2",#N/A,FALSE,"R";"BOP_ANALY",#N/A,FALSE,"U"}</definedName>
    <definedName name="rtyertyerther" localSheetId="3" hidden="1">{"'15.01L'!$A$1:$I$62"}</definedName>
    <definedName name="rtyertyerther" localSheetId="4" hidden="1">{"'15.01L'!$A$1:$I$62"}</definedName>
    <definedName name="rtyertyerther" localSheetId="12" hidden="1">{"'15.01L'!$A$1:$I$62"}</definedName>
    <definedName name="rtyertyerther" localSheetId="13" hidden="1">{"'15.01L'!$A$1:$I$62"}</definedName>
    <definedName name="rtyertyerther" hidden="1">{"'15.01L'!$A$1:$I$62"}</definedName>
    <definedName name="rtyertyertyerthdfg" localSheetId="3" hidden="1">{"'15.01L'!$A$1:$I$62"}</definedName>
    <definedName name="rtyertyertyerthdfg" localSheetId="4" hidden="1">{"'15.01L'!$A$1:$I$62"}</definedName>
    <definedName name="rtyertyertyerthdfg" localSheetId="12" hidden="1">{"'15.01L'!$A$1:$I$62"}</definedName>
    <definedName name="rtyertyertyerthdfg" localSheetId="13" hidden="1">{"'15.01L'!$A$1:$I$62"}</definedName>
    <definedName name="rtyertyertyerthdfg" hidden="1">{"'15.01L'!$A$1:$I$62"}</definedName>
    <definedName name="Rwvu.Export." localSheetId="1" hidden="1">#REF!,#REF!</definedName>
    <definedName name="Rwvu.Export." localSheetId="2" hidden="1">#REF!,#REF!</definedName>
    <definedName name="Rwvu.Export." localSheetId="3" hidden="1">#REF!,#REF!</definedName>
    <definedName name="Rwvu.Export." localSheetId="4" hidden="1">#REF!,#REF!</definedName>
    <definedName name="Rwvu.Export." localSheetId="12" hidden="1">#REF!,#REF!</definedName>
    <definedName name="Rwvu.Export." localSheetId="13" hidden="1">#REF!,#REF!</definedName>
    <definedName name="Rwvu.Export." hidden="1">#REF!,#REF!</definedName>
    <definedName name="Rwvu.IMPORT." localSheetId="1" hidden="1">#REF!</definedName>
    <definedName name="Rwvu.IMPORT." localSheetId="2" hidden="1">#REF!</definedName>
    <definedName name="Rwvu.IMPORT." localSheetId="3" hidden="1">#REF!</definedName>
    <definedName name="Rwvu.IMPORT." localSheetId="4" hidden="1">#REF!</definedName>
    <definedName name="Rwvu.IMPORT." localSheetId="12" hidden="1">#REF!</definedName>
    <definedName name="Rwvu.IMPORT." localSheetId="13" hidden="1">#REF!</definedName>
    <definedName name="Rwvu.IMPORT." hidden="1">#REF!</definedName>
    <definedName name="Rwvu.PLA2." localSheetId="1" hidden="1">'[22]COP FED'!#REF!</definedName>
    <definedName name="Rwvu.PLA2." localSheetId="2" hidden="1">'[22]COP FED'!#REF!</definedName>
    <definedName name="Rwvu.PLA2." localSheetId="3" hidden="1">'[22]COP FED'!#REF!</definedName>
    <definedName name="Rwvu.PLA2." localSheetId="4" hidden="1">'[22]COP FED'!#REF!</definedName>
    <definedName name="Rwvu.PLA2." localSheetId="12" hidden="1">'[22]COP FED'!#REF!</definedName>
    <definedName name="Rwvu.PLA2." localSheetId="13" hidden="1">'[22]COP FED'!#REF!</definedName>
    <definedName name="Rwvu.PLA2." hidden="1">'[22]COP FED'!#REF!</definedName>
    <definedName name="Rwvu.Print." hidden="1">#N/A</definedName>
    <definedName name="s" localSheetId="1" hidden="1">'[6]MonSurv-BC'!#REF!</definedName>
    <definedName name="s" localSheetId="2" hidden="1">'[6]MonSurv-BC'!#REF!</definedName>
    <definedName name="s" localSheetId="3" hidden="1">'[6]MonSurv-BC'!#REF!</definedName>
    <definedName name="s" localSheetId="4" hidden="1">'[6]MonSurv-BC'!#REF!</definedName>
    <definedName name="s" hidden="1">'[6]MonSurv-BC'!#REF!</definedName>
    <definedName name="sdfgsdfgdfg" localSheetId="3" hidden="1">{"'15.01L'!$A$1:$I$62"}</definedName>
    <definedName name="sdfgsdfgdfg" localSheetId="4" hidden="1">{"'15.01L'!$A$1:$I$62"}</definedName>
    <definedName name="sdfgsdfgdfg" localSheetId="12" hidden="1">{"'15.01L'!$A$1:$I$62"}</definedName>
    <definedName name="sdfgsdfgdfg" localSheetId="13" hidden="1">{"'15.01L'!$A$1:$I$62"}</definedName>
    <definedName name="sdfgsdfgdfg" hidden="1">{"'15.01L'!$A$1:$I$62"}</definedName>
    <definedName name="sencount" hidden="1">2</definedName>
    <definedName name="sfghertyertyerty" localSheetId="3" hidden="1">{"'15.01L'!$A$1:$I$62"}</definedName>
    <definedName name="sfghertyertyerty" localSheetId="4" hidden="1">{"'15.01L'!$A$1:$I$62"}</definedName>
    <definedName name="sfghertyertyerty" localSheetId="12" hidden="1">{"'15.01L'!$A$1:$I$62"}</definedName>
    <definedName name="sfghertyertyerty" localSheetId="13" hidden="1">{"'15.01L'!$A$1:$I$62"}</definedName>
    <definedName name="sfghertyertyerty" hidden="1">{"'15.01L'!$A$1:$I$62"}</definedName>
    <definedName name="solver_lin" hidden="1">0</definedName>
    <definedName name="solver_num" hidden="1">0</definedName>
    <definedName name="solver_typ" hidden="1">1</definedName>
    <definedName name="solver_val" hidden="1">0</definedName>
    <definedName name="sssssssssssssssssss" localSheetId="1" hidden="1">'[8]Dep fonct'!#REF!</definedName>
    <definedName name="sssssssssssssssssss" localSheetId="2" hidden="1">'[8]Dep fonct'!#REF!</definedName>
    <definedName name="sssssssssssssssssss" localSheetId="3" hidden="1">'[8]Dep fonct'!#REF!</definedName>
    <definedName name="sssssssssssssssssss" localSheetId="4" hidden="1">'[8]Dep fonct'!#REF!</definedName>
    <definedName name="sssssssssssssssssss" localSheetId="12" hidden="1">'[8]Dep fonct'!#REF!</definedName>
    <definedName name="sssssssssssssssssss" localSheetId="13" hidden="1">'[8]Dep fonct'!#REF!</definedName>
    <definedName name="sssssssssssssssssss" hidden="1">'[8]Dep fonct'!#REF!</definedName>
    <definedName name="Swvu.PLA1." localSheetId="1" hidden="1">'[22]COP FED'!#REF!</definedName>
    <definedName name="Swvu.PLA1." localSheetId="2" hidden="1">'[22]COP FED'!#REF!</definedName>
    <definedName name="Swvu.PLA1." localSheetId="4" hidden="1">'[22]COP FED'!#REF!</definedName>
    <definedName name="Swvu.PLA1." hidden="1">'[22]COP FED'!#REF!</definedName>
    <definedName name="Swvu.PLA2." hidden="1">'[23]COP FED'!$A$1:$N$49</definedName>
    <definedName name="Swvu.Print." localSheetId="1" hidden="1">[24]Med!#REF!</definedName>
    <definedName name="Swvu.Print." localSheetId="2" hidden="1">[24]Med!#REF!</definedName>
    <definedName name="Swvu.Print." localSheetId="3" hidden="1">[24]Med!#REF!</definedName>
    <definedName name="Swvu.Print." localSheetId="4" hidden="1">[24]Med!#REF!</definedName>
    <definedName name="Swvu.Print." localSheetId="12" hidden="1">[24]Med!#REF!</definedName>
    <definedName name="Swvu.Print." localSheetId="13" hidden="1">[24]Med!#REF!</definedName>
    <definedName name="Swvu.Print." hidden="1">[24]Med!#REF!</definedName>
    <definedName name="tenou" localSheetId="1" hidden="1">'[8]Dep fonct'!#REF!</definedName>
    <definedName name="tenou" localSheetId="2" hidden="1">'[8]Dep fonct'!#REF!</definedName>
    <definedName name="tenou" localSheetId="3" hidden="1">'[8]Dep fonct'!#REF!</definedName>
    <definedName name="tenou" localSheetId="4" hidden="1">'[8]Dep fonct'!#REF!</definedName>
    <definedName name="tenou" hidden="1">'[8]Dep fonct'!#REF!</definedName>
    <definedName name="teset" localSheetId="4" hidden="1">{#N/A,#N/A,FALSE,"SimInp1";#N/A,#N/A,FALSE,"SimInp2";#N/A,#N/A,FALSE,"SimOut1";#N/A,#N/A,FALSE,"SimOut2";#N/A,#N/A,FALSE,"SimOut3";#N/A,#N/A,FALSE,"SimOut4";#N/A,#N/A,FALSE,"SimOut5"}</definedName>
    <definedName name="teset" localSheetId="12" hidden="1">{#N/A,#N/A,FALSE,"SimInp1";#N/A,#N/A,FALSE,"SimInp2";#N/A,#N/A,FALSE,"SimOut1";#N/A,#N/A,FALSE,"SimOut2";#N/A,#N/A,FALSE,"SimOut3";#N/A,#N/A,FALSE,"SimOut4";#N/A,#N/A,FALSE,"SimOut5"}</definedName>
    <definedName name="teset" localSheetId="13" hidden="1">{#N/A,#N/A,FALSE,"SimInp1";#N/A,#N/A,FALSE,"SimInp2";#N/A,#N/A,FALSE,"SimOut1";#N/A,#N/A,FALSE,"SimOut2";#N/A,#N/A,FALSE,"SimOut3";#N/A,#N/A,FALSE,"SimOut4";#N/A,#N/A,FALSE,"SimOut5"}</definedName>
    <definedName name="teset" hidden="1">{#N/A,#N/A,FALSE,"SimInp1";#N/A,#N/A,FALSE,"SimInp2";#N/A,#N/A,FALSE,"SimOut1";#N/A,#N/A,FALSE,"SimOut2";#N/A,#N/A,FALSE,"SimOut3";#N/A,#N/A,FALSE,"SimOut4";#N/A,#N/A,FALSE,"SimOut5"}</definedName>
    <definedName name="tt" localSheetId="4" hidden="1">{"Tab1",#N/A,FALSE,"P";"Tab2",#N/A,FALSE,"P"}</definedName>
    <definedName name="tt" localSheetId="12" hidden="1">{"Tab1",#N/A,FALSE,"P";"Tab2",#N/A,FALSE,"P"}</definedName>
    <definedName name="tt" localSheetId="13" hidden="1">{"Tab1",#N/A,FALSE,"P";"Tab2",#N/A,FALSE,"P"}</definedName>
    <definedName name="tt" hidden="1">{"Tab1",#N/A,FALSE,"P";"Tab2",#N/A,FALSE,"P"}</definedName>
    <definedName name="ttt" localSheetId="4" hidden="1">{"PRI",#N/A,FALSE,"Data";"QUA",#N/A,FALSE,"Data";"STR",#N/A,FALSE,"Data";"VAL",#N/A,FALSE,"Data";"WEO",#N/A,FALSE,"Data";"WGT",#N/A,FALSE,"Data"}</definedName>
    <definedName name="ttt" localSheetId="12" hidden="1">{"PRI",#N/A,FALSE,"Data";"QUA",#N/A,FALSE,"Data";"STR",#N/A,FALSE,"Data";"VAL",#N/A,FALSE,"Data";"WEO",#N/A,FALSE,"Data";"WGT",#N/A,FALSE,"Data"}</definedName>
    <definedName name="ttt" localSheetId="13" hidden="1">{"PRI",#N/A,FALSE,"Data";"QUA",#N/A,FALSE,"Data";"STR",#N/A,FALSE,"Data";"VAL",#N/A,FALSE,"Data";"WEO",#N/A,FALSE,"Data";"WGT",#N/A,FALSE,"Data"}</definedName>
    <definedName name="ttt" hidden="1">{"PRI",#N/A,FALSE,"Data";"QUA",#N/A,FALSE,"Data";"STR",#N/A,FALSE,"Data";"VAL",#N/A,FALSE,"Data";"WEO",#N/A,FALSE,"Data";"WGT",#N/A,FALSE,"Data"}</definedName>
    <definedName name="ttttt" localSheetId="1" hidden="1">[35]M!#REF!</definedName>
    <definedName name="ttttt" localSheetId="2" hidden="1">[35]M!#REF!</definedName>
    <definedName name="ttttt" hidden="1">[35]M!#REF!</definedName>
    <definedName name="tyi" localSheetId="1" hidden="1">'[8]Dep fonct'!#REF!</definedName>
    <definedName name="tyi" localSheetId="2" hidden="1">'[8]Dep fonct'!#REF!</definedName>
    <definedName name="tyi" hidden="1">'[8]Dep fonct'!#REF!</definedName>
    <definedName name="uu" localSheetId="4" hidden="1">{"Riqfin97",#N/A,FALSE,"Tran";"Riqfinpro",#N/A,FALSE,"Tran"}</definedName>
    <definedName name="uu" localSheetId="12" hidden="1">{"Riqfin97",#N/A,FALSE,"Tran";"Riqfinpro",#N/A,FALSE,"Tran"}</definedName>
    <definedName name="uu" localSheetId="13" hidden="1">{"Riqfin97",#N/A,FALSE,"Tran";"Riqfinpro",#N/A,FALSE,"Tran"}</definedName>
    <definedName name="uu" hidden="1">{"Riqfin97",#N/A,FALSE,"Tran";"Riqfinpro",#N/A,FALSE,"Tran"}</definedName>
    <definedName name="uuu" localSheetId="4" hidden="1">{"WEO",#N/A,FALSE,"Data";"PRI",#N/A,FALSE,"Data";"QUA",#N/A,FALSE,"Data"}</definedName>
    <definedName name="uuu" localSheetId="12" hidden="1">{"WEO",#N/A,FALSE,"Data";"PRI",#N/A,FALSE,"Data";"QUA",#N/A,FALSE,"Data"}</definedName>
    <definedName name="uuu" localSheetId="13" hidden="1">{"WEO",#N/A,FALSE,"Data";"PRI",#N/A,FALSE,"Data";"QUA",#N/A,FALSE,"Data"}</definedName>
    <definedName name="uuu" hidden="1">{"WEO",#N/A,FALSE,"Data";"PRI",#N/A,FALSE,"Data";"QUA",#N/A,FALSE,"Data"}</definedName>
    <definedName name="vv" localSheetId="4" hidden="1">{"Tab1",#N/A,FALSE,"P";"Tab2",#N/A,FALSE,"P"}</definedName>
    <definedName name="vv" localSheetId="12" hidden="1">{"Tab1",#N/A,FALSE,"P";"Tab2",#N/A,FALSE,"P"}</definedName>
    <definedName name="vv" localSheetId="13" hidden="1">{"Tab1",#N/A,FALSE,"P";"Tab2",#N/A,FALSE,"P"}</definedName>
    <definedName name="vv" hidden="1">{"Tab1",#N/A,FALSE,"P";"Tab2",#N/A,FALSE,"P"}</definedName>
    <definedName name="vvv" localSheetId="4" hidden="1">{"Tab1",#N/A,FALSE,"P";"Tab2",#N/A,FALSE,"P"}</definedName>
    <definedName name="vvv" localSheetId="12" hidden="1">{"Tab1",#N/A,FALSE,"P";"Tab2",#N/A,FALSE,"P"}</definedName>
    <definedName name="vvv" localSheetId="13" hidden="1">{"Tab1",#N/A,FALSE,"P";"Tab2",#N/A,FALSE,"P"}</definedName>
    <definedName name="vvv" hidden="1">{"Tab1",#N/A,FALSE,"P";"Tab2",#N/A,FALSE,"P"}</definedName>
    <definedName name="w" localSheetId="4" hidden="1">{"PRI",#N/A,FALSE,"Data";"QUA",#N/A,FALSE,"Data";"STR",#N/A,FALSE,"Data";"VAL",#N/A,FALSE,"Data";"WEO",#N/A,FALSE,"Data";"WGT",#N/A,FALSE,"Data"}</definedName>
    <definedName name="w" localSheetId="12" hidden="1">{"PRI",#N/A,FALSE,"Data";"QUA",#N/A,FALSE,"Data";"STR",#N/A,FALSE,"Data";"VAL",#N/A,FALSE,"Data";"WEO",#N/A,FALSE,"Data";"WGT",#N/A,FALSE,"Data"}</definedName>
    <definedName name="w" localSheetId="13" hidden="1">{"PRI",#N/A,FALSE,"Data";"QUA",#N/A,FALSE,"Data";"STR",#N/A,FALSE,"Data";"VAL",#N/A,FALSE,"Data";"WEO",#N/A,FALSE,"Data";"WGT",#N/A,FALSE,"Data"}</definedName>
    <definedName name="w" hidden="1">{"PRI",#N/A,FALSE,"Data";"QUA",#N/A,FALSE,"Data";"STR",#N/A,FALSE,"Data";"VAL",#N/A,FALSE,"Data";"WEO",#N/A,FALSE,"Data";"WGT",#N/A,FALSE,"Data"}</definedName>
    <definedName name="wrn.98RED." localSheetId="4" hidden="1">{#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98RED." localSheetId="12" hidden="1">{#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98RED." localSheetId="13" hidden="1">{#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98RED." hidden="1">{#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BMA." localSheetId="4" hidden="1">{"3",#N/A,FALSE,"BASE MONETARIA";"4",#N/A,FALSE,"BASE MONETARIA"}</definedName>
    <definedName name="wrn.BMA." localSheetId="12" hidden="1">{"3",#N/A,FALSE,"BASE MONETARIA";"4",#N/A,FALSE,"BASE MONETARIA"}</definedName>
    <definedName name="wrn.BMA." localSheetId="13" hidden="1">{"3",#N/A,FALSE,"BASE MONETARIA";"4",#N/A,FALSE,"BASE MONETARIA"}</definedName>
    <definedName name="wrn.BMA." hidden="1">{"3",#N/A,FALSE,"BASE MONETARIA";"4",#N/A,FALSE,"BASE MONETARIA"}</definedName>
    <definedName name="wrn.BOP_MIDTERM." localSheetId="4" hidden="1">{"BOP_TAB",#N/A,FALSE,"N";"MIDTERM_TAB",#N/A,FALSE,"O"}</definedName>
    <definedName name="wrn.BOP_MIDTERM." localSheetId="12" hidden="1">{"BOP_TAB",#N/A,FALSE,"N";"MIDTERM_TAB",#N/A,FALSE,"O"}</definedName>
    <definedName name="wrn.BOP_MIDTERM." localSheetId="13" hidden="1">{"BOP_TAB",#N/A,FALSE,"N";"MIDTERM_TAB",#N/A,FALSE,"O"}</definedName>
    <definedName name="wrn.BOP_MIDTERM." hidden="1">{"BOP_TAB",#N/A,FALSE,"N";"MIDTERM_TAB",#N/A,FALSE,"O"}</definedName>
    <definedName name="wrn.Briefing._.Tables." localSheetId="4" hidden="1">{#N/A,#N/A,TRUE,"Tab_1 Economic Ind.";#N/A,#N/A,TRUE,"Tab_2  Public Sector Op.";#N/A,#N/A,TRUE,"Tab_3";#N/A,#N/A,TRUE,"Tab_4 Monetary";#N/A,#N/A,TRUE,"Tab_5 Medium-Term Outlook";#N/A,#N/A,TRUE,"Tab_6";#N/A,#N/A,TRUE,"Tab_7 Indicators of Ext. Vul."}</definedName>
    <definedName name="wrn.Briefing._.Tables." localSheetId="12" hidden="1">{#N/A,#N/A,TRUE,"Tab_1 Economic Ind.";#N/A,#N/A,TRUE,"Tab_2  Public Sector Op.";#N/A,#N/A,TRUE,"Tab_3";#N/A,#N/A,TRUE,"Tab_4 Monetary";#N/A,#N/A,TRUE,"Tab_5 Medium-Term Outlook";#N/A,#N/A,TRUE,"Tab_6";#N/A,#N/A,TRUE,"Tab_7 Indicators of Ext. Vul."}</definedName>
    <definedName name="wrn.Briefing._.Tables." localSheetId="13" hidden="1">{#N/A,#N/A,TRUE,"Tab_1 Economic Ind.";#N/A,#N/A,TRUE,"Tab_2  Public Sector Op.";#N/A,#N/A,TRUE,"Tab_3";#N/A,#N/A,TRUE,"Tab_4 Monetary";#N/A,#N/A,TRUE,"Tab_5 Medium-Term Outlook";#N/A,#N/A,TRUE,"Tab_6";#N/A,#N/A,TRUE,"Tab_7 Indicators of Ext. Vul."}</definedName>
    <definedName name="wrn.Briefing._.Tables." hidden="1">{#N/A,#N/A,TRUE,"Tab_1 Economic Ind.";#N/A,#N/A,TRUE,"Tab_2  Public Sector Op.";#N/A,#N/A,TRUE,"Tab_3";#N/A,#N/A,TRUE,"Tab_4 Monetary";#N/A,#N/A,TRUE,"Tab_5 Medium-Term Outlook";#N/A,#N/A,TRUE,"Tab_6";#N/A,#N/A,TRUE,"Tab_7 Indicators of Ext. Vul."}</definedName>
    <definedName name="wrn.Input._.and._.output._.tables." localSheetId="4" hidden="1">{#N/A,#N/A,FALSE,"SimInp1";#N/A,#N/A,FALSE,"SimInp2";#N/A,#N/A,FALSE,"SimOut1";#N/A,#N/A,FALSE,"SimOut2";#N/A,#N/A,FALSE,"SimOut3";#N/A,#N/A,FALSE,"SimOut4";#N/A,#N/A,FALSE,"SimOut5"}</definedName>
    <definedName name="wrn.Input._.and._.output._.tables." localSheetId="12" hidden="1">{#N/A,#N/A,FALSE,"SimInp1";#N/A,#N/A,FALSE,"SimInp2";#N/A,#N/A,FALSE,"SimOut1";#N/A,#N/A,FALSE,"SimOut2";#N/A,#N/A,FALSE,"SimOut3";#N/A,#N/A,FALSE,"SimOut4";#N/A,#N/A,FALSE,"SimOut5"}</definedName>
    <definedName name="wrn.Input._.and._.output._.tables." localSheetId="13" hidden="1">{#N/A,#N/A,FALSE,"SimInp1";#N/A,#N/A,FALSE,"SimInp2";#N/A,#N/A,FALSE,"SimOut1";#N/A,#N/A,FALSE,"SimOut2";#N/A,#N/A,FALSE,"SimOut3";#N/A,#N/A,FALSE,"SimOut4";#N/A,#N/A,FALSE,"SimOut5"}</definedName>
    <definedName name="wrn.Input._.and._.output._.tables." hidden="1">{#N/A,#N/A,FALSE,"SimInp1";#N/A,#N/A,FALSE,"SimInp2";#N/A,#N/A,FALSE,"SimOut1";#N/A,#N/A,FALSE,"SimOut2";#N/A,#N/A,FALSE,"SimOut3";#N/A,#N/A,FALSE,"SimOut4";#N/A,#N/A,FALSE,"SimOut5"}</definedName>
    <definedName name="wrn.MDABOP." localSheetId="4" hidden="1">{"BOP_TAB",#N/A,FALSE,"N";"MIDTERM_TAB",#N/A,FALSE,"O";"FUND_CRED",#N/A,FALSE,"P";"DEBT_TAB1",#N/A,FALSE,"Q";"DEBT_TAB2",#N/A,FALSE,"Q";"FORFIN_TAB1",#N/A,FALSE,"R";"FORFIN_TAB2",#N/A,FALSE,"R";"BOP_ANALY",#N/A,FALSE,"U"}</definedName>
    <definedName name="wrn.MDABOP." localSheetId="12" hidden="1">{"BOP_TAB",#N/A,FALSE,"N";"MIDTERM_TAB",#N/A,FALSE,"O";"FUND_CRED",#N/A,FALSE,"P";"DEBT_TAB1",#N/A,FALSE,"Q";"DEBT_TAB2",#N/A,FALSE,"Q";"FORFIN_TAB1",#N/A,FALSE,"R";"FORFIN_TAB2",#N/A,FALSE,"R";"BOP_ANALY",#N/A,FALSE,"U"}</definedName>
    <definedName name="wrn.MDABOP." localSheetId="13" hidden="1">{"BOP_TAB",#N/A,FALSE,"N";"MIDTERM_TAB",#N/A,FALSE,"O";"FUND_CRED",#N/A,FALSE,"P";"DEBT_TAB1",#N/A,FALSE,"Q";"DEBT_TAB2",#N/A,FALSE,"Q";"FORFIN_TAB1",#N/A,FALSE,"R";"FORFIN_TAB2",#N/A,FALSE,"R";"BOP_ANALY",#N/A,FALSE,"U"}</definedName>
    <definedName name="wrn.MDABOP." hidden="1">{"BOP_TAB",#N/A,FALSE,"N";"MIDTERM_TAB",#N/A,FALSE,"O";"FUND_CRED",#N/A,FALSE,"P";"DEBT_TAB1",#N/A,FALSE,"Q";"DEBT_TAB2",#N/A,FALSE,"Q";"FORFIN_TAB1",#N/A,FALSE,"R";"FORFIN_TAB2",#N/A,FALSE,"R";"BOP_ANALY",#N/A,FALSE,"U"}</definedName>
    <definedName name="wrn.MONA." localSheetId="4" hidden="1">{"MONA",#N/A,FALSE,"S"}</definedName>
    <definedName name="wrn.MONA." localSheetId="12" hidden="1">{"MONA",#N/A,FALSE,"S"}</definedName>
    <definedName name="wrn.MONA." localSheetId="13" hidden="1">{"MONA",#N/A,FALSE,"S"}</definedName>
    <definedName name="wrn.MONA." hidden="1">{"MONA",#N/A,FALSE,"S"}</definedName>
    <definedName name="wrn.Output._.tables." localSheetId="4" hidden="1">{#N/A,#N/A,FALSE,"I";#N/A,#N/A,FALSE,"J";#N/A,#N/A,FALSE,"K";#N/A,#N/A,FALSE,"L";#N/A,#N/A,FALSE,"M";#N/A,#N/A,FALSE,"N";#N/A,#N/A,FALSE,"O"}</definedName>
    <definedName name="wrn.Output._.tables." localSheetId="12" hidden="1">{#N/A,#N/A,FALSE,"I";#N/A,#N/A,FALSE,"J";#N/A,#N/A,FALSE,"K";#N/A,#N/A,FALSE,"L";#N/A,#N/A,FALSE,"M";#N/A,#N/A,FALSE,"N";#N/A,#N/A,FALSE,"O"}</definedName>
    <definedName name="wrn.Output._.tables." localSheetId="13" hidden="1">{#N/A,#N/A,FALSE,"I";#N/A,#N/A,FALSE,"J";#N/A,#N/A,FALSE,"K";#N/A,#N/A,FALSE,"L";#N/A,#N/A,FALSE,"M";#N/A,#N/A,FALSE,"N";#N/A,#N/A,FALSE,"O"}</definedName>
    <definedName name="wrn.Output._.tables." hidden="1">{#N/A,#N/A,FALSE,"I";#N/A,#N/A,FALSE,"J";#N/A,#N/A,FALSE,"K";#N/A,#N/A,FALSE,"L";#N/A,#N/A,FALSE,"M";#N/A,#N/A,FALSE,"N";#N/A,#N/A,FALSE,"O"}</definedName>
    <definedName name="wrn.PASMON." localSheetId="4" hidden="1">{"1",#N/A,FALSE,"Pasivos Mon";"2",#N/A,FALSE,"Pasivos Mon"}</definedName>
    <definedName name="wrn.PASMON." localSheetId="12" hidden="1">{"1",#N/A,FALSE,"Pasivos Mon";"2",#N/A,FALSE,"Pasivos Mon"}</definedName>
    <definedName name="wrn.PASMON." localSheetId="13" hidden="1">{"1",#N/A,FALSE,"Pasivos Mon";"2",#N/A,FALSE,"Pasivos Mon"}</definedName>
    <definedName name="wrn.PASMON." hidden="1">{"1",#N/A,FALSE,"Pasivos Mon";"2",#N/A,FALSE,"Pasivos Mon"}</definedName>
    <definedName name="wrn.Program." localSheetId="4" hidden="1">{"Tab1",#N/A,FALSE,"P";"Tab2",#N/A,FALSE,"P"}</definedName>
    <definedName name="wrn.Program." localSheetId="12" hidden="1">{"Tab1",#N/A,FALSE,"P";"Tab2",#N/A,FALSE,"P"}</definedName>
    <definedName name="wrn.Program." localSheetId="13" hidden="1">{"Tab1",#N/A,FALSE,"P";"Tab2",#N/A,FALSE,"P"}</definedName>
    <definedName name="wrn.Program." hidden="1">{"Tab1",#N/A,FALSE,"P";"Tab2",#N/A,FALSE,"P"}</definedName>
    <definedName name="wrn.Riqfin." localSheetId="4" hidden="1">{"Riqfin97",#N/A,FALSE,"Tran";"Riqfinpro",#N/A,FALSE,"Tran"}</definedName>
    <definedName name="wrn.Riqfin." localSheetId="12" hidden="1">{"Riqfin97",#N/A,FALSE,"Tran";"Riqfinpro",#N/A,FALSE,"Tran"}</definedName>
    <definedName name="wrn.Riqfin." localSheetId="13" hidden="1">{"Riqfin97",#N/A,FALSE,"Tran";"Riqfinpro",#N/A,FALSE,"Tran"}</definedName>
    <definedName name="wrn.Riqfin." hidden="1">{"Riqfin97",#N/A,FALSE,"Tran";"Riqfinpro",#N/A,FALSE,"Tran"}</definedName>
    <definedName name="wrn.Trade._.Output._.All." localSheetId="4" hidden="1">{"PRI",#N/A,FALSE,"Data";"QUA",#N/A,FALSE,"Data";"STR",#N/A,FALSE,"Data";"VAL",#N/A,FALSE,"Data";"WEO",#N/A,FALSE,"Data";"WGT",#N/A,FALSE,"Data"}</definedName>
    <definedName name="wrn.Trade._.Output._.All." localSheetId="12" hidden="1">{"PRI",#N/A,FALSE,"Data";"QUA",#N/A,FALSE,"Data";"STR",#N/A,FALSE,"Data";"VAL",#N/A,FALSE,"Data";"WEO",#N/A,FALSE,"Data";"WGT",#N/A,FALSE,"Data"}</definedName>
    <definedName name="wrn.Trade._.Output._.All." localSheetId="13" hidden="1">{"PRI",#N/A,FALSE,"Data";"QUA",#N/A,FALSE,"Data";"STR",#N/A,FALSE,"Data";"VAL",#N/A,FALSE,"Data";"WEO",#N/A,FALSE,"Data";"WGT",#N/A,FALSE,"Data"}</definedName>
    <definedName name="wrn.Trade._.Output._.All." hidden="1">{"PRI",#N/A,FALSE,"Data";"QUA",#N/A,FALSE,"Data";"STR",#N/A,FALSE,"Data";"VAL",#N/A,FALSE,"Data";"WEO",#N/A,FALSE,"Data";"WGT",#N/A,FALSE,"Data"}</definedName>
    <definedName name="wrn.Trade._.Table._.Core." localSheetId="4" hidden="1">{"WEO",#N/A,FALSE,"Data";"PRI",#N/A,FALSE,"Data";"QUA",#N/A,FALSE,"Data"}</definedName>
    <definedName name="wrn.Trade._.Table._.Core." localSheetId="12" hidden="1">{"WEO",#N/A,FALSE,"Data";"PRI",#N/A,FALSE,"Data";"QUA",#N/A,FALSE,"Data"}</definedName>
    <definedName name="wrn.Trade._.Table._.Core." localSheetId="13" hidden="1">{"WEO",#N/A,FALSE,"Data";"PRI",#N/A,FALSE,"Data";"QUA",#N/A,FALSE,"Data"}</definedName>
    <definedName name="wrn.Trade._.Table._.Core." hidden="1">{"WEO",#N/A,FALSE,"Data";"PRI",#N/A,FALSE,"Data";"QUA",#N/A,FALSE,"Data"}</definedName>
    <definedName name="wrn.WEO." localSheetId="4" hidden="1">{"WEO",#N/A,FALSE,"T"}</definedName>
    <definedName name="wrn.WEO." localSheetId="12" hidden="1">{"WEO",#N/A,FALSE,"T"}</definedName>
    <definedName name="wrn.WEO." localSheetId="13" hidden="1">{"WEO",#N/A,FALSE,"T"}</definedName>
    <definedName name="wrn.WEO." hidden="1">{"WEO",#N/A,FALSE,"T"}</definedName>
    <definedName name="wrtyer5y3e5rthgf" localSheetId="3" hidden="1">{"'15.01L'!$A$1:$I$62"}</definedName>
    <definedName name="wrtyer5y3e5rthgf" localSheetId="4" hidden="1">{"'15.01L'!$A$1:$I$62"}</definedName>
    <definedName name="wrtyer5y3e5rthgf" localSheetId="12" hidden="1">{"'15.01L'!$A$1:$I$62"}</definedName>
    <definedName name="wrtyer5y3e5rthgf" localSheetId="13" hidden="1">{"'15.01L'!$A$1:$I$62"}</definedName>
    <definedName name="wrtyer5y3e5rthgf" hidden="1">{"'15.01L'!$A$1:$I$62"}</definedName>
    <definedName name="wvu.PLA1." localSheetId="4" hidden="1">{FALSE,FALSE,-1.25,-15.5,484.5,276.75,FALSE,FALSE,TRUE,TRUE,0,12,#N/A,46,#N/A,2.93460490463215,15.35,1,FALSE,FALSE,3,TRUE,1,FALSE,100,"Swvu.PLA1.","ACwvu.PLA1.",#N/A,FALSE,FALSE,0,0,0,0,2,"","",TRUE,TRUE,FALSE,FALSE,1,60,#N/A,#N/A,FALSE,FALSE,FALSE,FALSE,FALSE,FALSE,FALSE,9,65532,65532,FALSE,FALSE,TRUE,TRUE,TRUE}</definedName>
    <definedName name="wvu.PLA1." localSheetId="12" hidden="1">{FALSE,FALSE,-1.25,-15.5,484.5,276.75,FALSE,FALSE,TRUE,TRUE,0,12,#N/A,46,#N/A,2.93460490463215,15.35,1,FALSE,FALSE,3,TRUE,1,FALSE,100,"Swvu.PLA1.","ACwvu.PLA1.",#N/A,FALSE,FALSE,0,0,0,0,2,"","",TRUE,TRUE,FALSE,FALSE,1,60,#N/A,#N/A,FALSE,FALSE,FALSE,FALSE,FALSE,FALSE,FALSE,9,65532,65532,FALSE,FALSE,TRUE,TRUE,TRUE}</definedName>
    <definedName name="wvu.PLA1." localSheetId="13" hidden="1">{FALSE,FALSE,-1.25,-15.5,484.5,276.75,FALSE,FALSE,TRUE,TRUE,0,12,#N/A,46,#N/A,2.93460490463215,15.35,1,FALSE,FALSE,3,TRUE,1,FALSE,100,"Swvu.PLA1.","ACwvu.PLA1.",#N/A,FALSE,FALSE,0,0,0,0,2,"","",TRUE,TRUE,FALSE,FALSE,1,60,#N/A,#N/A,FALSE,FALSE,FALSE,FALSE,FALSE,FALSE,FALSE,9,65532,65532,FALSE,FALSE,TRUE,TRUE,TRUE}</definedName>
    <definedName name="wvu.PLA1." hidden="1">{FALSE,FALSE,-1.25,-15.5,484.5,276.75,FALSE,FALSE,TRUE,TRUE,0,12,#N/A,46,#N/A,2.93460490463215,15.35,1,FALSE,FALSE,3,TRUE,1,FALSE,100,"Swvu.PLA1.","ACwvu.PLA1.",#N/A,FALSE,FALSE,0,0,0,0,2,"","",TRUE,TRUE,FALSE,FALSE,1,60,#N/A,#N/A,FALSE,FALSE,FALSE,FALSE,FALSE,FALSE,FALSE,9,65532,65532,FALSE,FALSE,TRUE,TRUE,TRUE}</definedName>
    <definedName name="wvu.PLA2." localSheetId="4" hidden="1">{TRUE,TRUE,-1.25,-15.5,484.5,276.75,FALSE,FALSE,TRUE,TRUE,0,15,#N/A,56,#N/A,4.88636363636364,15.35,1,FALSE,FALSE,3,TRUE,1,FALSE,100,"Swvu.PLA2.","ACwvu.PLA2.",#N/A,FALSE,FALSE,0,0,0,0,2,"","",TRUE,TRUE,FALSE,FALSE,1,60,#N/A,#N/A,FALSE,FALSE,"Rwvu.PLA2.",#N/A,FALSE,FALSE,FALSE,9,65532,65532,FALSE,FALSE,TRUE,TRUE,TRUE}</definedName>
    <definedName name="wvu.PLA2." localSheetId="12" hidden="1">{TRUE,TRUE,-1.25,-15.5,484.5,276.75,FALSE,FALSE,TRUE,TRUE,0,15,#N/A,56,#N/A,4.88636363636364,15.35,1,FALSE,FALSE,3,TRUE,1,FALSE,100,"Swvu.PLA2.","ACwvu.PLA2.",#N/A,FALSE,FALSE,0,0,0,0,2,"","",TRUE,TRUE,FALSE,FALSE,1,60,#N/A,#N/A,FALSE,FALSE,"Rwvu.PLA2.",#N/A,FALSE,FALSE,FALSE,9,65532,65532,FALSE,FALSE,TRUE,TRUE,TRUE}</definedName>
    <definedName name="wvu.PLA2." localSheetId="13" hidden="1">{TRUE,TRUE,-1.25,-15.5,484.5,276.75,FALSE,FALSE,TRUE,TRUE,0,15,#N/A,56,#N/A,4.88636363636364,15.35,1,FALSE,FALSE,3,TRUE,1,FALSE,100,"Swvu.PLA2.","ACwvu.PLA2.",#N/A,FALSE,FALSE,0,0,0,0,2,"","",TRUE,TRUE,FALSE,FALSE,1,60,#N/A,#N/A,FALSE,FALSE,"Rwvu.PLA2.",#N/A,FALSE,FALSE,FALSE,9,65532,65532,FALSE,FALSE,TRUE,TRUE,TRUE}</definedName>
    <definedName name="wvu.PLA2." hidden="1">{TRUE,TRUE,-1.25,-15.5,484.5,276.75,FALSE,FALSE,TRUE,TRUE,0,15,#N/A,56,#N/A,4.88636363636364,15.35,1,FALSE,FALSE,3,TRUE,1,FALSE,100,"Swvu.PLA2.","ACwvu.PLA2.",#N/A,FALSE,FALSE,0,0,0,0,2,"","",TRUE,TRUE,FALSE,FALSE,1,60,#N/A,#N/A,FALSE,FALSE,"Rwvu.PLA2.",#N/A,FALSE,FALSE,FALSE,9,65532,65532,FALSE,FALSE,TRUE,TRUE,TRUE}</definedName>
    <definedName name="ww" localSheetId="1" hidden="1">[35]M!#REF!</definedName>
    <definedName name="ww" localSheetId="2" hidden="1">[35]M!#REF!</definedName>
    <definedName name="ww" hidden="1">[35]M!#REF!</definedName>
    <definedName name="www" localSheetId="4" hidden="1">{"Riqfin97",#N/A,FALSE,"Tran";"Riqfinpro",#N/A,FALSE,"Tran"}</definedName>
    <definedName name="www" localSheetId="12" hidden="1">{"Riqfin97",#N/A,FALSE,"Tran";"Riqfinpro",#N/A,FALSE,"Tran"}</definedName>
    <definedName name="www" localSheetId="13" hidden="1">{"Riqfin97",#N/A,FALSE,"Tran";"Riqfinpro",#N/A,FALSE,"Tran"}</definedName>
    <definedName name="www" hidden="1">{"Riqfin97",#N/A,FALSE,"Tran";"Riqfinpro",#N/A,FALSE,"Tran"}</definedName>
    <definedName name="xx" localSheetId="4" hidden="1">{"WEO",#N/A,FALSE,"Data";"PRI",#N/A,FALSE,"Data";"QUA",#N/A,FALSE,"Data"}</definedName>
    <definedName name="xx" localSheetId="12" hidden="1">{"WEO",#N/A,FALSE,"Data";"PRI",#N/A,FALSE,"Data";"QUA",#N/A,FALSE,"Data"}</definedName>
    <definedName name="xx" localSheetId="13" hidden="1">{"WEO",#N/A,FALSE,"Data";"PRI",#N/A,FALSE,"Data";"QUA",#N/A,FALSE,"Data"}</definedName>
    <definedName name="xx" hidden="1">{"WEO",#N/A,FALSE,"Data";"PRI",#N/A,FALSE,"Data";"QUA",#N/A,FALSE,"Data"}</definedName>
    <definedName name="xxxx" localSheetId="4" hidden="1">{"Riqfin97",#N/A,FALSE,"Tran";"Riqfinpro",#N/A,FALSE,"Tran"}</definedName>
    <definedName name="xxxx" localSheetId="12" hidden="1">{"Riqfin97",#N/A,FALSE,"Tran";"Riqfinpro",#N/A,FALSE,"Tran"}</definedName>
    <definedName name="xxxx" localSheetId="13" hidden="1">{"Riqfin97",#N/A,FALSE,"Tran";"Riqfinpro",#N/A,FALSE,"Tran"}</definedName>
    <definedName name="xxxx" hidden="1">{"Riqfin97",#N/A,FALSE,"Tran";"Riqfinpro",#N/A,FALSE,"Tran"}</definedName>
    <definedName name="xxxxxxxxxxxxxxxxx" localSheetId="4" hidden="1">{FALSE,FALSE,-1.25,-15.5,484.5,276.75,FALSE,FALSE,TRUE,TRUE,0,12,#N/A,46,#N/A,2.93460490463215,15.35,1,FALSE,FALSE,3,TRUE,1,FALSE,100,"Swvu.PLA1.","ACwvu.PLA1.",#N/A,FALSE,FALSE,0,0,0,0,2,"","",TRUE,TRUE,FALSE,FALSE,1,60,#N/A,#N/A,FALSE,FALSE,FALSE,FALSE,FALSE,FALSE,FALSE,9,65532,65532,FALSE,FALSE,TRUE,TRUE,TRUE}</definedName>
    <definedName name="xxxxxxxxxxxxxxxxx" localSheetId="12" hidden="1">{FALSE,FALSE,-1.25,-15.5,484.5,276.75,FALSE,FALSE,TRUE,TRUE,0,12,#N/A,46,#N/A,2.93460490463215,15.35,1,FALSE,FALSE,3,TRUE,1,FALSE,100,"Swvu.PLA1.","ACwvu.PLA1.",#N/A,FALSE,FALSE,0,0,0,0,2,"","",TRUE,TRUE,FALSE,FALSE,1,60,#N/A,#N/A,FALSE,FALSE,FALSE,FALSE,FALSE,FALSE,FALSE,9,65532,65532,FALSE,FALSE,TRUE,TRUE,TRUE}</definedName>
    <definedName name="xxxxxxxxxxxxxxxxx" localSheetId="13" hidden="1">{FALSE,FALSE,-1.25,-15.5,484.5,276.75,FALSE,FALSE,TRUE,TRUE,0,12,#N/A,46,#N/A,2.93460490463215,15.35,1,FALSE,FALSE,3,TRUE,1,FALSE,100,"Swvu.PLA1.","ACwvu.PLA1.",#N/A,FALSE,FALSE,0,0,0,0,2,"","",TRUE,TRUE,FALSE,FALSE,1,60,#N/A,#N/A,FALSE,FALSE,FALSE,FALSE,FALSE,FALSE,FALSE,9,65532,65532,FALSE,FALSE,TRUE,TRUE,TRUE}</definedName>
    <definedName name="xxxxxxxxxxxxxxxxx" hidden="1">{FALSE,FALSE,-1.25,-15.5,484.5,276.75,FALSE,FALSE,TRUE,TRUE,0,12,#N/A,46,#N/A,2.93460490463215,15.35,1,FALSE,FALSE,3,TRUE,1,FALSE,100,"Swvu.PLA1.","ACwvu.PLA1.",#N/A,FALSE,FALSE,0,0,0,0,2,"","",TRUE,TRUE,FALSE,FALSE,1,60,#N/A,#N/A,FALSE,FALSE,FALSE,FALSE,FALSE,FALSE,FALSE,9,65532,65532,FALSE,FALSE,TRUE,TRUE,TRUE}</definedName>
    <definedName name="yy" localSheetId="4" hidden="1">{"Tab1",#N/A,FALSE,"P";"Tab2",#N/A,FALSE,"P"}</definedName>
    <definedName name="yy" localSheetId="12" hidden="1">{"Tab1",#N/A,FALSE,"P";"Tab2",#N/A,FALSE,"P"}</definedName>
    <definedName name="yy" localSheetId="13" hidden="1">{"Tab1",#N/A,FALSE,"P";"Tab2",#N/A,FALSE,"P"}</definedName>
    <definedName name="yy" hidden="1">{"Tab1",#N/A,FALSE,"P";"Tab2",#N/A,FALSE,"P"}</definedName>
    <definedName name="yyy" localSheetId="4" hidden="1">{"Tab1",#N/A,FALSE,"P";"Tab2",#N/A,FALSE,"P"}</definedName>
    <definedName name="yyy" localSheetId="12" hidden="1">{"Tab1",#N/A,FALSE,"P";"Tab2",#N/A,FALSE,"P"}</definedName>
    <definedName name="yyy" localSheetId="13" hidden="1">{"Tab1",#N/A,FALSE,"P";"Tab2",#N/A,FALSE,"P"}</definedName>
    <definedName name="yyy" hidden="1">{"Tab1",#N/A,FALSE,"P";"Tab2",#N/A,FALSE,"P"}</definedName>
    <definedName name="yyyy" localSheetId="4" hidden="1">{"Riqfin97",#N/A,FALSE,"Tran";"Riqfinpro",#N/A,FALSE,"Tran"}</definedName>
    <definedName name="yyyy" localSheetId="12" hidden="1">{"Riqfin97",#N/A,FALSE,"Tran";"Riqfinpro",#N/A,FALSE,"Tran"}</definedName>
    <definedName name="yyyy" localSheetId="13" hidden="1">{"Riqfin97",#N/A,FALSE,"Tran";"Riqfinpro",#N/A,FALSE,"Tran"}</definedName>
    <definedName name="yyyy" hidden="1">{"Riqfin97",#N/A,FALSE,"Tran";"Riqfinpro",#N/A,FALSE,"Tran"}</definedName>
    <definedName name="Z_00C67BFA_FEDD_11D1_98B3_00C04FC96ABD_.wvu.Rows" localSheetId="1" hidden="1">[31]BOP!$36:$36,[31]BOP!$44:$44,[31]BOP!$59:$59,[31]BOP!#REF!,[31]BOP!#REF!,[31]BOP!$81:$88</definedName>
    <definedName name="Z_00C67BFA_FEDD_11D1_98B3_00C04FC96ABD_.wvu.Rows" localSheetId="2" hidden="1">[31]BOP!$36:$36,[31]BOP!$44:$44,[31]BOP!$59:$59,[31]BOP!#REF!,[31]BOP!#REF!,[31]BOP!$81:$88</definedName>
    <definedName name="Z_00C67BFA_FEDD_11D1_98B3_00C04FC96ABD_.wvu.Rows" localSheetId="3" hidden="1">[31]BOP!$36:$36,[31]BOP!$44:$44,[31]BOP!$59:$59,[31]BOP!#REF!,[31]BOP!#REF!,[31]BOP!$81:$88</definedName>
    <definedName name="Z_00C67BFA_FEDD_11D1_98B3_00C04FC96ABD_.wvu.Rows" localSheetId="4" hidden="1">[31]BOP!$36:$36,[31]BOP!$44:$44,[31]BOP!$59:$59,[31]BOP!#REF!,[31]BOP!#REF!,[31]BOP!$81:$88</definedName>
    <definedName name="Z_00C67BFA_FEDD_11D1_98B3_00C04FC96ABD_.wvu.Rows" localSheetId="12" hidden="1">[31]BOP!$36:$36,[31]BOP!$44:$44,[31]BOP!$59:$59,[31]BOP!#REF!,[31]BOP!#REF!,[31]BOP!$81:$88</definedName>
    <definedName name="Z_00C67BFA_FEDD_11D1_98B3_00C04FC96ABD_.wvu.Rows" localSheetId="13" hidden="1">[31]BOP!$36:$36,[31]BOP!$44:$44,[31]BOP!$59:$59,[31]BOP!#REF!,[31]BOP!#REF!,[31]BOP!$81:$88</definedName>
    <definedName name="Z_00C67BFA_FEDD_11D1_98B3_00C04FC96ABD_.wvu.Rows" hidden="1">[31]BOP!$36:$36,[31]BOP!$44:$44,[31]BOP!$59:$59,[31]BOP!#REF!,[31]BOP!#REF!,[31]BOP!$81:$88</definedName>
    <definedName name="Z_00C67BFB_FEDD_11D1_98B3_00C04FC96ABD_.wvu.Rows" localSheetId="1" hidden="1">[31]BOP!$36:$36,[31]BOP!$44:$44,[31]BOP!$59:$59,[31]BOP!#REF!,[31]BOP!#REF!,[31]BOP!$81:$88</definedName>
    <definedName name="Z_00C67BFB_FEDD_11D1_98B3_00C04FC96ABD_.wvu.Rows" localSheetId="2" hidden="1">[31]BOP!$36:$36,[31]BOP!$44:$44,[31]BOP!$59:$59,[31]BOP!#REF!,[31]BOP!#REF!,[31]BOP!$81:$88</definedName>
    <definedName name="Z_00C67BFB_FEDD_11D1_98B3_00C04FC96ABD_.wvu.Rows" localSheetId="3" hidden="1">[31]BOP!$36:$36,[31]BOP!$44:$44,[31]BOP!$59:$59,[31]BOP!#REF!,[31]BOP!#REF!,[31]BOP!$81:$88</definedName>
    <definedName name="Z_00C67BFB_FEDD_11D1_98B3_00C04FC96ABD_.wvu.Rows" localSheetId="4" hidden="1">[31]BOP!$36:$36,[31]BOP!$44:$44,[31]BOP!$59:$59,[31]BOP!#REF!,[31]BOP!#REF!,[31]BOP!$81:$88</definedName>
    <definedName name="Z_00C67BFB_FEDD_11D1_98B3_00C04FC96ABD_.wvu.Rows" hidden="1">[31]BOP!$36:$36,[31]BOP!$44:$44,[31]BOP!$59:$59,[31]BOP!#REF!,[31]BOP!#REF!,[31]BOP!$81:$88</definedName>
    <definedName name="Z_00C67BFC_FEDD_11D1_98B3_00C04FC96ABD_.wvu.Rows" localSheetId="1" hidden="1">[31]BOP!$36:$36,[31]BOP!$44:$44,[31]BOP!$59:$59,[31]BOP!#REF!,[31]BOP!#REF!,[31]BOP!$81:$88</definedName>
    <definedName name="Z_00C67BFC_FEDD_11D1_98B3_00C04FC96ABD_.wvu.Rows" localSheetId="2" hidden="1">[31]BOP!$36:$36,[31]BOP!$44:$44,[31]BOP!$59:$59,[31]BOP!#REF!,[31]BOP!#REF!,[31]BOP!$81:$88</definedName>
    <definedName name="Z_00C67BFC_FEDD_11D1_98B3_00C04FC96ABD_.wvu.Rows" localSheetId="4" hidden="1">[31]BOP!$36:$36,[31]BOP!$44:$44,[31]BOP!$59:$59,[31]BOP!#REF!,[31]BOP!#REF!,[31]BOP!$81:$88</definedName>
    <definedName name="Z_00C67BFC_FEDD_11D1_98B3_00C04FC96ABD_.wvu.Rows" hidden="1">[31]BOP!$36:$36,[31]BOP!$44:$44,[31]BOP!$59:$59,[31]BOP!#REF!,[31]BOP!#REF!,[31]BOP!$81:$88</definedName>
    <definedName name="Z_00C67BFD_FEDD_11D1_98B3_00C04FC96ABD_.wvu.Rows" localSheetId="1" hidden="1">[31]BOP!$36:$36,[31]BOP!$44:$44,[31]BOP!$59:$59,[31]BOP!#REF!,[31]BOP!#REF!,[31]BOP!$81:$88</definedName>
    <definedName name="Z_00C67BFD_FEDD_11D1_98B3_00C04FC96ABD_.wvu.Rows" localSheetId="2" hidden="1">[31]BOP!$36:$36,[31]BOP!$44:$44,[31]BOP!$59:$59,[31]BOP!#REF!,[31]BOP!#REF!,[31]BOP!$81:$88</definedName>
    <definedName name="Z_00C67BFD_FEDD_11D1_98B3_00C04FC96ABD_.wvu.Rows" localSheetId="4" hidden="1">[31]BOP!$36:$36,[31]BOP!$44:$44,[31]BOP!$59:$59,[31]BOP!#REF!,[31]BOP!#REF!,[31]BOP!$81:$88</definedName>
    <definedName name="Z_00C67BFD_FEDD_11D1_98B3_00C04FC96ABD_.wvu.Rows" hidden="1">[31]BOP!$36:$36,[31]BOP!$44:$44,[31]BOP!$59:$59,[31]BOP!#REF!,[31]BOP!#REF!,[31]BOP!$81:$88</definedName>
    <definedName name="Z_00C67BFE_FEDD_11D1_98B3_00C04FC96ABD_.wvu.Rows" localSheetId="1" hidden="1">[31]BOP!$36:$36,[31]BOP!$44:$44,[31]BOP!$59:$59,[31]BOP!#REF!,[31]BOP!#REF!,[31]BOP!$79:$79,[31]BOP!$81:$88,[31]BOP!#REF!</definedName>
    <definedName name="Z_00C67BFE_FEDD_11D1_98B3_00C04FC96ABD_.wvu.Rows" localSheetId="2" hidden="1">[31]BOP!$36:$36,[31]BOP!$44:$44,[31]BOP!$59:$59,[31]BOP!#REF!,[31]BOP!#REF!,[31]BOP!$79:$79,[31]BOP!$81:$88,[31]BOP!#REF!</definedName>
    <definedName name="Z_00C67BFE_FEDD_11D1_98B3_00C04FC96ABD_.wvu.Rows" localSheetId="4" hidden="1">[31]BOP!$36:$36,[31]BOP!$44:$44,[31]BOP!$59:$59,[31]BOP!#REF!,[31]BOP!#REF!,[31]BOP!$79:$79,[31]BOP!$81:$88,[31]BOP!#REF!</definedName>
    <definedName name="Z_00C67BFE_FEDD_11D1_98B3_00C04FC96ABD_.wvu.Rows" hidden="1">[31]BOP!$36:$36,[31]BOP!$44:$44,[31]BOP!$59:$59,[31]BOP!#REF!,[31]BOP!#REF!,[31]BOP!$79:$79,[31]BOP!$81:$88,[31]BOP!#REF!</definedName>
    <definedName name="Z_00C67BFF_FEDD_11D1_98B3_00C04FC96ABD_.wvu.Rows" localSheetId="1" hidden="1">[31]BOP!$36:$36,[31]BOP!$44:$44,[31]BOP!$59:$59,[31]BOP!#REF!,[31]BOP!#REF!,[31]BOP!$79:$79,[31]BOP!$81:$88</definedName>
    <definedName name="Z_00C67BFF_FEDD_11D1_98B3_00C04FC96ABD_.wvu.Rows" localSheetId="2" hidden="1">[31]BOP!$36:$36,[31]BOP!$44:$44,[31]BOP!$59:$59,[31]BOP!#REF!,[31]BOP!#REF!,[31]BOP!$79:$79,[31]BOP!$81:$88</definedName>
    <definedName name="Z_00C67BFF_FEDD_11D1_98B3_00C04FC96ABD_.wvu.Rows" hidden="1">[31]BOP!$36:$36,[31]BOP!$44:$44,[31]BOP!$59:$59,[31]BOP!#REF!,[31]BOP!#REF!,[31]BOP!$79:$79,[31]BOP!$81:$88</definedName>
    <definedName name="Z_00C67C00_FEDD_11D1_98B3_00C04FC96ABD_.wvu.Rows" localSheetId="1" hidden="1">[31]BOP!$36:$36,[31]BOP!$44:$44,[31]BOP!$59:$59,[31]BOP!#REF!,[31]BOP!#REF!,[31]BOP!$79:$79,[31]BOP!#REF!</definedName>
    <definedName name="Z_00C67C00_FEDD_11D1_98B3_00C04FC96ABD_.wvu.Rows" localSheetId="2" hidden="1">[31]BOP!$36:$36,[31]BOP!$44:$44,[31]BOP!$59:$59,[31]BOP!#REF!,[31]BOP!#REF!,[31]BOP!$79:$79,[31]BOP!#REF!</definedName>
    <definedName name="Z_00C67C00_FEDD_11D1_98B3_00C04FC96ABD_.wvu.Rows" localSheetId="3" hidden="1">[31]BOP!$36:$36,[31]BOP!$44:$44,[31]BOP!$59:$59,[31]BOP!#REF!,[31]BOP!#REF!,[31]BOP!$79:$79,[31]BOP!#REF!</definedName>
    <definedName name="Z_00C67C00_FEDD_11D1_98B3_00C04FC96ABD_.wvu.Rows" localSheetId="4" hidden="1">[31]BOP!$36:$36,[31]BOP!$44:$44,[31]BOP!$59:$59,[31]BOP!#REF!,[31]BOP!#REF!,[31]BOP!$79:$79,[31]BOP!#REF!</definedName>
    <definedName name="Z_00C67C00_FEDD_11D1_98B3_00C04FC96ABD_.wvu.Rows" localSheetId="12" hidden="1">[31]BOP!$36:$36,[31]BOP!$44:$44,[31]BOP!$59:$59,[31]BOP!#REF!,[31]BOP!#REF!,[31]BOP!$79:$79,[31]BOP!#REF!</definedName>
    <definedName name="Z_00C67C00_FEDD_11D1_98B3_00C04FC96ABD_.wvu.Rows" localSheetId="13" hidden="1">[31]BOP!$36:$36,[31]BOP!$44:$44,[31]BOP!$59:$59,[31]BOP!#REF!,[31]BOP!#REF!,[31]BOP!$79:$79,[31]BOP!#REF!</definedName>
    <definedName name="Z_00C67C00_FEDD_11D1_98B3_00C04FC96ABD_.wvu.Rows" hidden="1">[31]BOP!$36:$36,[31]BOP!$44:$44,[31]BOP!$59:$59,[31]BOP!#REF!,[31]BOP!#REF!,[31]BOP!$79:$79,[31]BOP!#REF!</definedName>
    <definedName name="Z_00C67C01_FEDD_11D1_98B3_00C04FC96ABD_.wvu.Rows" localSheetId="1" hidden="1">[31]BOP!$36:$36,[31]BOP!$44:$44,[31]BOP!$59:$59,[31]BOP!#REF!,[31]BOP!#REF!,[31]BOP!$79:$79,[31]BOP!$81:$88,[31]BOP!#REF!</definedName>
    <definedName name="Z_00C67C01_FEDD_11D1_98B3_00C04FC96ABD_.wvu.Rows" localSheetId="2" hidden="1">[31]BOP!$36:$36,[31]BOP!$44:$44,[31]BOP!$59:$59,[31]BOP!#REF!,[31]BOP!#REF!,[31]BOP!$79:$79,[31]BOP!$81:$88,[31]BOP!#REF!</definedName>
    <definedName name="Z_00C67C01_FEDD_11D1_98B3_00C04FC96ABD_.wvu.Rows" hidden="1">[31]BOP!$36:$36,[31]BOP!$44:$44,[31]BOP!$59:$59,[31]BOP!#REF!,[31]BOP!#REF!,[31]BOP!$79:$79,[31]BOP!$81:$88,[31]BOP!#REF!</definedName>
    <definedName name="Z_00C67C02_FEDD_11D1_98B3_00C04FC96ABD_.wvu.Rows" localSheetId="1" hidden="1">[31]BOP!$36:$36,[31]BOP!$44:$44,[31]BOP!$59:$59,[31]BOP!#REF!,[31]BOP!#REF!,[31]BOP!$79:$79,[31]BOP!$81:$88,[31]BOP!#REF!</definedName>
    <definedName name="Z_00C67C02_FEDD_11D1_98B3_00C04FC96ABD_.wvu.Rows" localSheetId="2" hidden="1">[31]BOP!$36:$36,[31]BOP!$44:$44,[31]BOP!$59:$59,[31]BOP!#REF!,[31]BOP!#REF!,[31]BOP!$79:$79,[31]BOP!$81:$88,[31]BOP!#REF!</definedName>
    <definedName name="Z_00C67C02_FEDD_11D1_98B3_00C04FC96ABD_.wvu.Rows" hidden="1">[31]BOP!$36:$36,[31]BOP!$44:$44,[31]BOP!$59:$59,[31]BOP!#REF!,[31]BOP!#REF!,[31]BOP!$79:$79,[31]BOP!$81:$88,[31]BOP!#REF!</definedName>
    <definedName name="Z_00C67C03_FEDD_11D1_98B3_00C04FC96ABD_.wvu.Rows" localSheetId="1" hidden="1">[31]BOP!$36:$36,[31]BOP!$44:$44,[31]BOP!$59:$59,[31]BOP!#REF!,[31]BOP!#REF!,[31]BOP!$79:$79,[31]BOP!$81:$88,[31]BOP!#REF!</definedName>
    <definedName name="Z_00C67C03_FEDD_11D1_98B3_00C04FC96ABD_.wvu.Rows" localSheetId="2" hidden="1">[31]BOP!$36:$36,[31]BOP!$44:$44,[31]BOP!$59:$59,[31]BOP!#REF!,[31]BOP!#REF!,[31]BOP!$79:$79,[31]BOP!$81:$88,[31]BOP!#REF!</definedName>
    <definedName name="Z_00C67C03_FEDD_11D1_98B3_00C04FC96ABD_.wvu.Rows" hidden="1">[31]BOP!$36:$36,[31]BOP!$44:$44,[31]BOP!$59:$59,[31]BOP!#REF!,[31]BOP!#REF!,[31]BOP!$79:$79,[31]BOP!$81:$88,[31]BOP!#REF!</definedName>
    <definedName name="Z_00C67C05_FEDD_11D1_98B3_00C04FC96ABD_.wvu.Rows" localSheetId="1" hidden="1">[31]BOP!$36:$36,[31]BOP!$44:$44,[31]BOP!$59:$59,[31]BOP!#REF!,[31]BOP!#REF!,[31]BOP!$79:$79,[31]BOP!$81:$88,[31]BOP!#REF!,[31]BOP!#REF!</definedName>
    <definedName name="Z_00C67C05_FEDD_11D1_98B3_00C04FC96ABD_.wvu.Rows" localSheetId="2" hidden="1">[31]BOP!$36:$36,[31]BOP!$44:$44,[31]BOP!$59:$59,[31]BOP!#REF!,[31]BOP!#REF!,[31]BOP!$79:$79,[31]BOP!$81:$88,[31]BOP!#REF!,[31]BOP!#REF!</definedName>
    <definedName name="Z_00C67C05_FEDD_11D1_98B3_00C04FC96ABD_.wvu.Rows" localSheetId="3" hidden="1">[31]BOP!$36:$36,[31]BOP!$44:$44,[31]BOP!$59:$59,[31]BOP!#REF!,[31]BOP!#REF!,[31]BOP!$79:$79,[31]BOP!$81:$88,[31]BOP!#REF!,[31]BOP!#REF!</definedName>
    <definedName name="Z_00C67C05_FEDD_11D1_98B3_00C04FC96ABD_.wvu.Rows" localSheetId="4" hidden="1">[31]BOP!$36:$36,[31]BOP!$44:$44,[31]BOP!$59:$59,[31]BOP!#REF!,[31]BOP!#REF!,[31]BOP!$79:$79,[31]BOP!$81:$88,[31]BOP!#REF!,[31]BOP!#REF!</definedName>
    <definedName name="Z_00C67C05_FEDD_11D1_98B3_00C04FC96ABD_.wvu.Rows" hidden="1">[31]BOP!$36:$36,[31]BOP!$44:$44,[31]BOP!$59:$59,[31]BOP!#REF!,[31]BOP!#REF!,[31]BOP!$79:$79,[31]BOP!$81:$88,[31]BOP!#REF!,[31]BOP!#REF!</definedName>
    <definedName name="Z_00C67C06_FEDD_11D1_98B3_00C04FC96ABD_.wvu.Rows" localSheetId="1" hidden="1">[31]BOP!$36:$36,[31]BOP!$44:$44,[31]BOP!$59:$59,[31]BOP!#REF!,[31]BOP!#REF!,[31]BOP!$79:$79,[31]BOP!$81:$88,[31]BOP!#REF!,[31]BOP!#REF!</definedName>
    <definedName name="Z_00C67C06_FEDD_11D1_98B3_00C04FC96ABD_.wvu.Rows" localSheetId="2" hidden="1">[31]BOP!$36:$36,[31]BOP!$44:$44,[31]BOP!$59:$59,[31]BOP!#REF!,[31]BOP!#REF!,[31]BOP!$79:$79,[31]BOP!$81:$88,[31]BOP!#REF!,[31]BOP!#REF!</definedName>
    <definedName name="Z_00C67C06_FEDD_11D1_98B3_00C04FC96ABD_.wvu.Rows" localSheetId="4" hidden="1">[31]BOP!$36:$36,[31]BOP!$44:$44,[31]BOP!$59:$59,[31]BOP!#REF!,[31]BOP!#REF!,[31]BOP!$79:$79,[31]BOP!$81:$88,[31]BOP!#REF!,[31]BOP!#REF!</definedName>
    <definedName name="Z_00C67C06_FEDD_11D1_98B3_00C04FC96ABD_.wvu.Rows" hidden="1">[31]BOP!$36:$36,[31]BOP!$44:$44,[31]BOP!$59:$59,[31]BOP!#REF!,[31]BOP!#REF!,[31]BOP!$79:$79,[31]BOP!$81:$88,[31]BOP!#REF!,[31]BOP!#REF!</definedName>
    <definedName name="Z_00C67C07_FEDD_11D1_98B3_00C04FC96ABD_.wvu.Rows" localSheetId="1" hidden="1">[31]BOP!$36:$36,[31]BOP!$44:$44,[31]BOP!$59:$59,[31]BOP!#REF!,[31]BOP!#REF!,[31]BOP!$79:$79</definedName>
    <definedName name="Z_00C67C07_FEDD_11D1_98B3_00C04FC96ABD_.wvu.Rows" localSheetId="2" hidden="1">[31]BOP!$36:$36,[31]BOP!$44:$44,[31]BOP!$59:$59,[31]BOP!#REF!,[31]BOP!#REF!,[31]BOP!$79:$79</definedName>
    <definedName name="Z_00C67C07_FEDD_11D1_98B3_00C04FC96ABD_.wvu.Rows" hidden="1">[31]BOP!$36:$36,[31]BOP!$44:$44,[31]BOP!$59:$59,[31]BOP!#REF!,[31]BOP!#REF!,[31]BOP!$79:$79</definedName>
    <definedName name="Z_112039D0_FF0B_11D1_98B3_00C04FC96ABD_.wvu.Rows" localSheetId="1" hidden="1">[31]BOP!$36:$36,[31]BOP!$44:$44,[31]BOP!$59:$59,[31]BOP!#REF!,[31]BOP!#REF!,[31]BOP!$81:$88</definedName>
    <definedName name="Z_112039D0_FF0B_11D1_98B3_00C04FC96ABD_.wvu.Rows" localSheetId="2" hidden="1">[31]BOP!$36:$36,[31]BOP!$44:$44,[31]BOP!$59:$59,[31]BOP!#REF!,[31]BOP!#REF!,[31]BOP!$81:$88</definedName>
    <definedName name="Z_112039D0_FF0B_11D1_98B3_00C04FC96ABD_.wvu.Rows" hidden="1">[31]BOP!$36:$36,[31]BOP!$44:$44,[31]BOP!$59:$59,[31]BOP!#REF!,[31]BOP!#REF!,[31]BOP!$81:$88</definedName>
    <definedName name="Z_112039D1_FF0B_11D1_98B3_00C04FC96ABD_.wvu.Rows" localSheetId="1" hidden="1">[31]BOP!$36:$36,[31]BOP!$44:$44,[31]BOP!$59:$59,[31]BOP!#REF!,[31]BOP!#REF!,[31]BOP!$81:$88</definedName>
    <definedName name="Z_112039D1_FF0B_11D1_98B3_00C04FC96ABD_.wvu.Rows" localSheetId="2" hidden="1">[31]BOP!$36:$36,[31]BOP!$44:$44,[31]BOP!$59:$59,[31]BOP!#REF!,[31]BOP!#REF!,[31]BOP!$81:$88</definedName>
    <definedName name="Z_112039D1_FF0B_11D1_98B3_00C04FC96ABD_.wvu.Rows" hidden="1">[31]BOP!$36:$36,[31]BOP!$44:$44,[31]BOP!$59:$59,[31]BOP!#REF!,[31]BOP!#REF!,[31]BOP!$81:$88</definedName>
    <definedName name="Z_112039D2_FF0B_11D1_98B3_00C04FC96ABD_.wvu.Rows" localSheetId="1" hidden="1">[31]BOP!$36:$36,[31]BOP!$44:$44,[31]BOP!$59:$59,[31]BOP!#REF!,[31]BOP!#REF!,[31]BOP!$81:$88</definedName>
    <definedName name="Z_112039D2_FF0B_11D1_98B3_00C04FC96ABD_.wvu.Rows" localSheetId="2" hidden="1">[31]BOP!$36:$36,[31]BOP!$44:$44,[31]BOP!$59:$59,[31]BOP!#REF!,[31]BOP!#REF!,[31]BOP!$81:$88</definedName>
    <definedName name="Z_112039D2_FF0B_11D1_98B3_00C04FC96ABD_.wvu.Rows" hidden="1">[31]BOP!$36:$36,[31]BOP!$44:$44,[31]BOP!$59:$59,[31]BOP!#REF!,[31]BOP!#REF!,[31]BOP!$81:$88</definedName>
    <definedName name="Z_112039D3_FF0B_11D1_98B3_00C04FC96ABD_.wvu.Rows" localSheetId="1" hidden="1">[31]BOP!$36:$36,[31]BOP!$44:$44,[31]BOP!$59:$59,[31]BOP!#REF!,[31]BOP!#REF!,[31]BOP!$81:$88</definedName>
    <definedName name="Z_112039D3_FF0B_11D1_98B3_00C04FC96ABD_.wvu.Rows" localSheetId="2" hidden="1">[31]BOP!$36:$36,[31]BOP!$44:$44,[31]BOP!$59:$59,[31]BOP!#REF!,[31]BOP!#REF!,[31]BOP!$81:$88</definedName>
    <definedName name="Z_112039D3_FF0B_11D1_98B3_00C04FC96ABD_.wvu.Rows" hidden="1">[31]BOP!$36:$36,[31]BOP!$44:$44,[31]BOP!$59:$59,[31]BOP!#REF!,[31]BOP!#REF!,[31]BOP!$81:$88</definedName>
    <definedName name="Z_112039D4_FF0B_11D1_98B3_00C04FC96ABD_.wvu.Rows" localSheetId="1" hidden="1">[31]BOP!$36:$36,[31]BOP!$44:$44,[31]BOP!$59:$59,[31]BOP!#REF!,[31]BOP!#REF!,[31]BOP!$79:$79,[31]BOP!$81:$88,[31]BOP!#REF!</definedName>
    <definedName name="Z_112039D4_FF0B_11D1_98B3_00C04FC96ABD_.wvu.Rows" localSheetId="2" hidden="1">[31]BOP!$36:$36,[31]BOP!$44:$44,[31]BOP!$59:$59,[31]BOP!#REF!,[31]BOP!#REF!,[31]BOP!$79:$79,[31]BOP!$81:$88,[31]BOP!#REF!</definedName>
    <definedName name="Z_112039D4_FF0B_11D1_98B3_00C04FC96ABD_.wvu.Rows" hidden="1">[31]BOP!$36:$36,[31]BOP!$44:$44,[31]BOP!$59:$59,[31]BOP!#REF!,[31]BOP!#REF!,[31]BOP!$79:$79,[31]BOP!$81:$88,[31]BOP!#REF!</definedName>
    <definedName name="Z_112039D5_FF0B_11D1_98B3_00C04FC96ABD_.wvu.Rows" localSheetId="1" hidden="1">[31]BOP!$36:$36,[31]BOP!$44:$44,[31]BOP!$59:$59,[31]BOP!#REF!,[31]BOP!#REF!,[31]BOP!$79:$79,[31]BOP!$81:$88</definedName>
    <definedName name="Z_112039D5_FF0B_11D1_98B3_00C04FC96ABD_.wvu.Rows" localSheetId="2" hidden="1">[31]BOP!$36:$36,[31]BOP!$44:$44,[31]BOP!$59:$59,[31]BOP!#REF!,[31]BOP!#REF!,[31]BOP!$79:$79,[31]BOP!$81:$88</definedName>
    <definedName name="Z_112039D5_FF0B_11D1_98B3_00C04FC96ABD_.wvu.Rows" hidden="1">[31]BOP!$36:$36,[31]BOP!$44:$44,[31]BOP!$59:$59,[31]BOP!#REF!,[31]BOP!#REF!,[31]BOP!$79:$79,[31]BOP!$81:$88</definedName>
    <definedName name="Z_112039D6_FF0B_11D1_98B3_00C04FC96ABD_.wvu.Rows" localSheetId="1" hidden="1">[31]BOP!$36:$36,[31]BOP!$44:$44,[31]BOP!$59:$59,[31]BOP!#REF!,[31]BOP!#REF!,[31]BOP!$79:$79,[31]BOP!#REF!</definedName>
    <definedName name="Z_112039D6_FF0B_11D1_98B3_00C04FC96ABD_.wvu.Rows" localSheetId="2" hidden="1">[31]BOP!$36:$36,[31]BOP!$44:$44,[31]BOP!$59:$59,[31]BOP!#REF!,[31]BOP!#REF!,[31]BOP!$79:$79,[31]BOP!#REF!</definedName>
    <definedName name="Z_112039D6_FF0B_11D1_98B3_00C04FC96ABD_.wvu.Rows" localSheetId="3" hidden="1">[31]BOP!$36:$36,[31]BOP!$44:$44,[31]BOP!$59:$59,[31]BOP!#REF!,[31]BOP!#REF!,[31]BOP!$79:$79,[31]BOP!#REF!</definedName>
    <definedName name="Z_112039D6_FF0B_11D1_98B3_00C04FC96ABD_.wvu.Rows" localSheetId="4" hidden="1">[31]BOP!$36:$36,[31]BOP!$44:$44,[31]BOP!$59:$59,[31]BOP!#REF!,[31]BOP!#REF!,[31]BOP!$79:$79,[31]BOP!#REF!</definedName>
    <definedName name="Z_112039D6_FF0B_11D1_98B3_00C04FC96ABD_.wvu.Rows" localSheetId="12" hidden="1">[31]BOP!$36:$36,[31]BOP!$44:$44,[31]BOP!$59:$59,[31]BOP!#REF!,[31]BOP!#REF!,[31]BOP!$79:$79,[31]BOP!#REF!</definedName>
    <definedName name="Z_112039D6_FF0B_11D1_98B3_00C04FC96ABD_.wvu.Rows" localSheetId="13" hidden="1">[31]BOP!$36:$36,[31]BOP!$44:$44,[31]BOP!$59:$59,[31]BOP!#REF!,[31]BOP!#REF!,[31]BOP!$79:$79,[31]BOP!#REF!</definedName>
    <definedName name="Z_112039D6_FF0B_11D1_98B3_00C04FC96ABD_.wvu.Rows" hidden="1">[31]BOP!$36:$36,[31]BOP!$44:$44,[31]BOP!$59:$59,[31]BOP!#REF!,[31]BOP!#REF!,[31]BOP!$79:$79,[31]BOP!#REF!</definedName>
    <definedName name="Z_112039D7_FF0B_11D1_98B3_00C04FC96ABD_.wvu.Rows" localSheetId="1" hidden="1">[31]BOP!$36:$36,[31]BOP!$44:$44,[31]BOP!$59:$59,[31]BOP!#REF!,[31]BOP!#REF!,[31]BOP!$79:$79,[31]BOP!$81:$88,[31]BOP!#REF!</definedName>
    <definedName name="Z_112039D7_FF0B_11D1_98B3_00C04FC96ABD_.wvu.Rows" localSheetId="2" hidden="1">[31]BOP!$36:$36,[31]BOP!$44:$44,[31]BOP!$59:$59,[31]BOP!#REF!,[31]BOP!#REF!,[31]BOP!$79:$79,[31]BOP!$81:$88,[31]BOP!#REF!</definedName>
    <definedName name="Z_112039D7_FF0B_11D1_98B3_00C04FC96ABD_.wvu.Rows" hidden="1">[31]BOP!$36:$36,[31]BOP!$44:$44,[31]BOP!$59:$59,[31]BOP!#REF!,[31]BOP!#REF!,[31]BOP!$79:$79,[31]BOP!$81:$88,[31]BOP!#REF!</definedName>
    <definedName name="Z_112039D8_FF0B_11D1_98B3_00C04FC96ABD_.wvu.Rows" localSheetId="1" hidden="1">[31]BOP!$36:$36,[31]BOP!$44:$44,[31]BOP!$59:$59,[31]BOP!#REF!,[31]BOP!#REF!,[31]BOP!$79:$79,[31]BOP!$81:$88,[31]BOP!#REF!</definedName>
    <definedName name="Z_112039D8_FF0B_11D1_98B3_00C04FC96ABD_.wvu.Rows" localSheetId="2" hidden="1">[31]BOP!$36:$36,[31]BOP!$44:$44,[31]BOP!$59:$59,[31]BOP!#REF!,[31]BOP!#REF!,[31]BOP!$79:$79,[31]BOP!$81:$88,[31]BOP!#REF!</definedName>
    <definedName name="Z_112039D8_FF0B_11D1_98B3_00C04FC96ABD_.wvu.Rows" hidden="1">[31]BOP!$36:$36,[31]BOP!$44:$44,[31]BOP!$59:$59,[31]BOP!#REF!,[31]BOP!#REF!,[31]BOP!$79:$79,[31]BOP!$81:$88,[31]BOP!#REF!</definedName>
    <definedName name="Z_112039D9_FF0B_11D1_98B3_00C04FC96ABD_.wvu.Rows" localSheetId="1" hidden="1">[31]BOP!$36:$36,[31]BOP!$44:$44,[31]BOP!$59:$59,[31]BOP!#REF!,[31]BOP!#REF!,[31]BOP!$79:$79,[31]BOP!$81:$88,[31]BOP!#REF!</definedName>
    <definedName name="Z_112039D9_FF0B_11D1_98B3_00C04FC96ABD_.wvu.Rows" localSheetId="2" hidden="1">[31]BOP!$36:$36,[31]BOP!$44:$44,[31]BOP!$59:$59,[31]BOP!#REF!,[31]BOP!#REF!,[31]BOP!$79:$79,[31]BOP!$81:$88,[31]BOP!#REF!</definedName>
    <definedName name="Z_112039D9_FF0B_11D1_98B3_00C04FC96ABD_.wvu.Rows" hidden="1">[31]BOP!$36:$36,[31]BOP!$44:$44,[31]BOP!$59:$59,[31]BOP!#REF!,[31]BOP!#REF!,[31]BOP!$79:$79,[31]BOP!$81:$88,[31]BOP!#REF!</definedName>
    <definedName name="Z_112039DB_FF0B_11D1_98B3_00C04FC96ABD_.wvu.Rows" localSheetId="1" hidden="1">[31]BOP!$36:$36,[31]BOP!$44:$44,[31]BOP!$59:$59,[31]BOP!#REF!,[31]BOP!#REF!,[31]BOP!$79:$79,[31]BOP!$81:$88,[31]BOP!#REF!,[31]BOP!#REF!</definedName>
    <definedName name="Z_112039DB_FF0B_11D1_98B3_00C04FC96ABD_.wvu.Rows" localSheetId="2" hidden="1">[31]BOP!$36:$36,[31]BOP!$44:$44,[31]BOP!$59:$59,[31]BOP!#REF!,[31]BOP!#REF!,[31]BOP!$79:$79,[31]BOP!$81:$88,[31]BOP!#REF!,[31]BOP!#REF!</definedName>
    <definedName name="Z_112039DB_FF0B_11D1_98B3_00C04FC96ABD_.wvu.Rows" localSheetId="4" hidden="1">[31]BOP!$36:$36,[31]BOP!$44:$44,[31]BOP!$59:$59,[31]BOP!#REF!,[31]BOP!#REF!,[31]BOP!$79:$79,[31]BOP!$81:$88,[31]BOP!#REF!,[31]BOP!#REF!</definedName>
    <definedName name="Z_112039DB_FF0B_11D1_98B3_00C04FC96ABD_.wvu.Rows" hidden="1">[31]BOP!$36:$36,[31]BOP!$44:$44,[31]BOP!$59:$59,[31]BOP!#REF!,[31]BOP!#REF!,[31]BOP!$79:$79,[31]BOP!$81:$88,[31]BOP!#REF!,[31]BOP!#REF!</definedName>
    <definedName name="Z_112039DC_FF0B_11D1_98B3_00C04FC96ABD_.wvu.Rows" localSheetId="1" hidden="1">[31]BOP!$36:$36,[31]BOP!$44:$44,[31]BOP!$59:$59,[31]BOP!#REF!,[31]BOP!#REF!,[31]BOP!$79:$79,[31]BOP!$81:$88,[31]BOP!#REF!,[31]BOP!#REF!</definedName>
    <definedName name="Z_112039DC_FF0B_11D1_98B3_00C04FC96ABD_.wvu.Rows" localSheetId="2" hidden="1">[31]BOP!$36:$36,[31]BOP!$44:$44,[31]BOP!$59:$59,[31]BOP!#REF!,[31]BOP!#REF!,[31]BOP!$79:$79,[31]BOP!$81:$88,[31]BOP!#REF!,[31]BOP!#REF!</definedName>
    <definedName name="Z_112039DC_FF0B_11D1_98B3_00C04FC96ABD_.wvu.Rows" localSheetId="4" hidden="1">[31]BOP!$36:$36,[31]BOP!$44:$44,[31]BOP!$59:$59,[31]BOP!#REF!,[31]BOP!#REF!,[31]BOP!$79:$79,[31]BOP!$81:$88,[31]BOP!#REF!,[31]BOP!#REF!</definedName>
    <definedName name="Z_112039DC_FF0B_11D1_98B3_00C04FC96ABD_.wvu.Rows" hidden="1">[31]BOP!$36:$36,[31]BOP!$44:$44,[31]BOP!$59:$59,[31]BOP!#REF!,[31]BOP!#REF!,[31]BOP!$79:$79,[31]BOP!$81:$88,[31]BOP!#REF!,[31]BOP!#REF!</definedName>
    <definedName name="Z_112039DD_FF0B_11D1_98B3_00C04FC96ABD_.wvu.Rows" localSheetId="1" hidden="1">[31]BOP!$36:$36,[31]BOP!$44:$44,[31]BOP!$59:$59,[31]BOP!#REF!,[31]BOP!#REF!,[31]BOP!$79:$79</definedName>
    <definedName name="Z_112039DD_FF0B_11D1_98B3_00C04FC96ABD_.wvu.Rows" localSheetId="2" hidden="1">[31]BOP!$36:$36,[31]BOP!$44:$44,[31]BOP!$59:$59,[31]BOP!#REF!,[31]BOP!#REF!,[31]BOP!$79:$79</definedName>
    <definedName name="Z_112039DD_FF0B_11D1_98B3_00C04FC96ABD_.wvu.Rows" hidden="1">[31]BOP!$36:$36,[31]BOP!$44:$44,[31]BOP!$59:$59,[31]BOP!#REF!,[31]BOP!#REF!,[31]BOP!$79:$79</definedName>
    <definedName name="Z_112B8339_2081_11D2_BFD2_00A02466506E_.wvu.PrintTitles" hidden="1">[38]SUMMARY!$B$1:$D$65536,[38]SUMMARY!$A$3:$IV$5</definedName>
    <definedName name="Z_112B833B_2081_11D2_BFD2_00A02466506E_.wvu.PrintTitles" hidden="1">[38]SUMMARY!$B$1:$D$65536,[38]SUMMARY!$A$3:$IV$5</definedName>
    <definedName name="Z_1A87067C_7102_4E77_BC8D_D9D9112AA17F_.wvu.Cols" localSheetId="1" hidden="1">#REF!</definedName>
    <definedName name="Z_1A87067C_7102_4E77_BC8D_D9D9112AA17F_.wvu.Cols" localSheetId="2" hidden="1">#REF!</definedName>
    <definedName name="Z_1A87067C_7102_4E77_BC8D_D9D9112AA17F_.wvu.Cols" localSheetId="3" hidden="1">#REF!</definedName>
    <definedName name="Z_1A87067C_7102_4E77_BC8D_D9D9112AA17F_.wvu.Cols" localSheetId="4" hidden="1">#REF!</definedName>
    <definedName name="Z_1A87067C_7102_4E77_BC8D_D9D9112AA17F_.wvu.Cols" localSheetId="12" hidden="1">#REF!</definedName>
    <definedName name="Z_1A87067C_7102_4E77_BC8D_D9D9112AA17F_.wvu.Cols" localSheetId="13" hidden="1">#REF!</definedName>
    <definedName name="Z_1A87067C_7102_4E77_BC8D_D9D9112AA17F_.wvu.Cols" hidden="1">#REF!</definedName>
    <definedName name="Z_1A87067C_7102_4E77_BC8D_D9D9112AA17F_.wvu.PrintArea" localSheetId="1" hidden="1">#REF!</definedName>
    <definedName name="Z_1A87067C_7102_4E77_BC8D_D9D9112AA17F_.wvu.PrintArea" localSheetId="2" hidden="1">#REF!</definedName>
    <definedName name="Z_1A87067C_7102_4E77_BC8D_D9D9112AA17F_.wvu.PrintArea" localSheetId="4" hidden="1">#REF!</definedName>
    <definedName name="Z_1A87067C_7102_4E77_BC8D_D9D9112AA17F_.wvu.PrintArea" hidden="1">#REF!</definedName>
    <definedName name="Z_1A87067C_7102_4E77_BC8D_D9D9112AA17F_.wvu.PrintTitles" localSheetId="1" hidden="1">#REF!</definedName>
    <definedName name="Z_1A87067C_7102_4E77_BC8D_D9D9112AA17F_.wvu.PrintTitles" localSheetId="2" hidden="1">#REF!</definedName>
    <definedName name="Z_1A87067C_7102_4E77_BC8D_D9D9112AA17F_.wvu.PrintTitles" localSheetId="4" hidden="1">#REF!</definedName>
    <definedName name="Z_1A87067C_7102_4E77_BC8D_D9D9112AA17F_.wvu.PrintTitles" hidden="1">#REF!</definedName>
    <definedName name="Z_1A87067C_7102_4E77_BC8D_D9D9112AA17F_.wvu.Rows" localSheetId="1" hidden="1">#REF!</definedName>
    <definedName name="Z_1A87067C_7102_4E77_BC8D_D9D9112AA17F_.wvu.Rows" localSheetId="2" hidden="1">#REF!</definedName>
    <definedName name="Z_1A87067C_7102_4E77_BC8D_D9D9112AA17F_.wvu.Rows" hidden="1">#REF!</definedName>
    <definedName name="Z_1A8C061B_2301_11D3_BFD1_000039E37209_.wvu.Cols" hidden="1">'[39]IDA-tab7'!$K$1:$T$65536,'[39]IDA-tab7'!$V$1:$AE$65536,'[39]IDA-tab7'!$AG$1:$AP$65536</definedName>
    <definedName name="Z_1A8C061B_2301_11D3_BFD1_000039E37209_.wvu.Rows" hidden="1">'[39]IDA-tab7'!$A$10:$IV$11,'[39]IDA-tab7'!$A$14:$IV$14,'[39]IDA-tab7'!$A$18:$IV$18</definedName>
    <definedName name="Z_1A8C061C_2301_11D3_BFD1_000039E37209_.wvu.Cols" hidden="1">'[39]IDA-tab7'!$K$1:$T$65536,'[39]IDA-tab7'!$V$1:$AE$65536,'[39]IDA-tab7'!$AG$1:$AP$65536</definedName>
    <definedName name="Z_1A8C061C_2301_11D3_BFD1_000039E37209_.wvu.Rows" hidden="1">'[39]IDA-tab7'!$A$10:$IV$11,'[39]IDA-tab7'!$A$14:$IV$14,'[39]IDA-tab7'!$A$18:$IV$18</definedName>
    <definedName name="Z_1A8C061E_2301_11D3_BFD1_000039E37209_.wvu.Cols" hidden="1">'[39]IDA-tab7'!$K$1:$T$65536,'[39]IDA-tab7'!$V$1:$AE$65536,'[39]IDA-tab7'!$AG$1:$AP$65536</definedName>
    <definedName name="Z_1A8C061E_2301_11D3_BFD1_000039E37209_.wvu.Rows" hidden="1">'[39]IDA-tab7'!$A$10:$IV$11,'[39]IDA-tab7'!$A$14:$IV$14,'[39]IDA-tab7'!$A$18:$IV$18</definedName>
    <definedName name="Z_1A8C061F_2301_11D3_BFD1_000039E37209_.wvu.Cols" hidden="1">'[39]IDA-tab7'!$K$1:$T$65536,'[39]IDA-tab7'!$V$1:$AE$65536,'[39]IDA-tab7'!$AG$1:$AP$65536</definedName>
    <definedName name="Z_1A8C061F_2301_11D3_BFD1_000039E37209_.wvu.Rows" hidden="1">'[39]IDA-tab7'!$A$10:$IV$11,'[39]IDA-tab7'!$A$14:$IV$14,'[39]IDA-tab7'!$A$18:$IV$18</definedName>
    <definedName name="Z_1F4C2007_FFA7_11D1_98B6_00C04FC96ABD_.wvu.Rows" localSheetId="1" hidden="1">[31]BOP!$36:$36,[31]BOP!$44:$44,[31]BOP!$59:$59,[31]BOP!#REF!,[31]BOP!#REF!,[31]BOP!$81:$88</definedName>
    <definedName name="Z_1F4C2007_FFA7_11D1_98B6_00C04FC96ABD_.wvu.Rows" localSheetId="2" hidden="1">[31]BOP!$36:$36,[31]BOP!$44:$44,[31]BOP!$59:$59,[31]BOP!#REF!,[31]BOP!#REF!,[31]BOP!$81:$88</definedName>
    <definedName name="Z_1F4C2007_FFA7_11D1_98B6_00C04FC96ABD_.wvu.Rows" hidden="1">[31]BOP!$36:$36,[31]BOP!$44:$44,[31]BOP!$59:$59,[31]BOP!#REF!,[31]BOP!#REF!,[31]BOP!$81:$88</definedName>
    <definedName name="Z_1F4C2008_FFA7_11D1_98B6_00C04FC96ABD_.wvu.Rows" localSheetId="1" hidden="1">[31]BOP!$36:$36,[31]BOP!$44:$44,[31]BOP!$59:$59,[31]BOP!#REF!,[31]BOP!#REF!,[31]BOP!$81:$88</definedName>
    <definedName name="Z_1F4C2008_FFA7_11D1_98B6_00C04FC96ABD_.wvu.Rows" localSheetId="2" hidden="1">[31]BOP!$36:$36,[31]BOP!$44:$44,[31]BOP!$59:$59,[31]BOP!#REF!,[31]BOP!#REF!,[31]BOP!$81:$88</definedName>
    <definedName name="Z_1F4C2008_FFA7_11D1_98B6_00C04FC96ABD_.wvu.Rows" hidden="1">[31]BOP!$36:$36,[31]BOP!$44:$44,[31]BOP!$59:$59,[31]BOP!#REF!,[31]BOP!#REF!,[31]BOP!$81:$88</definedName>
    <definedName name="Z_1F4C2009_FFA7_11D1_98B6_00C04FC96ABD_.wvu.Rows" localSheetId="1" hidden="1">[31]BOP!$36:$36,[31]BOP!$44:$44,[31]BOP!$59:$59,[31]BOP!#REF!,[31]BOP!#REF!,[31]BOP!$81:$88</definedName>
    <definedName name="Z_1F4C2009_FFA7_11D1_98B6_00C04FC96ABD_.wvu.Rows" localSheetId="2" hidden="1">[31]BOP!$36:$36,[31]BOP!$44:$44,[31]BOP!$59:$59,[31]BOP!#REF!,[31]BOP!#REF!,[31]BOP!$81:$88</definedName>
    <definedName name="Z_1F4C2009_FFA7_11D1_98B6_00C04FC96ABD_.wvu.Rows" hidden="1">[31]BOP!$36:$36,[31]BOP!$44:$44,[31]BOP!$59:$59,[31]BOP!#REF!,[31]BOP!#REF!,[31]BOP!$81:$88</definedName>
    <definedName name="Z_1F4C200A_FFA7_11D1_98B6_00C04FC96ABD_.wvu.Rows" localSheetId="1" hidden="1">[31]BOP!$36:$36,[31]BOP!$44:$44,[31]BOP!$59:$59,[31]BOP!#REF!,[31]BOP!#REF!,[31]BOP!$81:$88</definedName>
    <definedName name="Z_1F4C200A_FFA7_11D1_98B6_00C04FC96ABD_.wvu.Rows" localSheetId="2" hidden="1">[31]BOP!$36:$36,[31]BOP!$44:$44,[31]BOP!$59:$59,[31]BOP!#REF!,[31]BOP!#REF!,[31]BOP!$81:$88</definedName>
    <definedName name="Z_1F4C200A_FFA7_11D1_98B6_00C04FC96ABD_.wvu.Rows" hidden="1">[31]BOP!$36:$36,[31]BOP!$44:$44,[31]BOP!$59:$59,[31]BOP!#REF!,[31]BOP!#REF!,[31]BOP!$81:$88</definedName>
    <definedName name="Z_1F4C200B_FFA7_11D1_98B6_00C04FC96ABD_.wvu.Rows" localSheetId="1" hidden="1">[31]BOP!$36:$36,[31]BOP!$44:$44,[31]BOP!$59:$59,[31]BOP!#REF!,[31]BOP!#REF!,[31]BOP!$79:$79,[31]BOP!$81:$88,[31]BOP!#REF!</definedName>
    <definedName name="Z_1F4C200B_FFA7_11D1_98B6_00C04FC96ABD_.wvu.Rows" localSheetId="2" hidden="1">[31]BOP!$36:$36,[31]BOP!$44:$44,[31]BOP!$59:$59,[31]BOP!#REF!,[31]BOP!#REF!,[31]BOP!$79:$79,[31]BOP!$81:$88,[31]BOP!#REF!</definedName>
    <definedName name="Z_1F4C200B_FFA7_11D1_98B6_00C04FC96ABD_.wvu.Rows" hidden="1">[31]BOP!$36:$36,[31]BOP!$44:$44,[31]BOP!$59:$59,[31]BOP!#REF!,[31]BOP!#REF!,[31]BOP!$79:$79,[31]BOP!$81:$88,[31]BOP!#REF!</definedName>
    <definedName name="Z_1F4C200C_FFA7_11D1_98B6_00C04FC96ABD_.wvu.Rows" localSheetId="1" hidden="1">[31]BOP!$36:$36,[31]BOP!$44:$44,[31]BOP!$59:$59,[31]BOP!#REF!,[31]BOP!#REF!,[31]BOP!$79:$79,[31]BOP!$81:$88</definedName>
    <definedName name="Z_1F4C200C_FFA7_11D1_98B6_00C04FC96ABD_.wvu.Rows" localSheetId="2" hidden="1">[31]BOP!$36:$36,[31]BOP!$44:$44,[31]BOP!$59:$59,[31]BOP!#REF!,[31]BOP!#REF!,[31]BOP!$79:$79,[31]BOP!$81:$88</definedName>
    <definedName name="Z_1F4C200C_FFA7_11D1_98B6_00C04FC96ABD_.wvu.Rows" hidden="1">[31]BOP!$36:$36,[31]BOP!$44:$44,[31]BOP!$59:$59,[31]BOP!#REF!,[31]BOP!#REF!,[31]BOP!$79:$79,[31]BOP!$81:$88</definedName>
    <definedName name="Z_1F4C200D_FFA7_11D1_98B6_00C04FC96ABD_.wvu.Rows" localSheetId="1" hidden="1">[31]BOP!$36:$36,[31]BOP!$44:$44,[31]BOP!$59:$59,[31]BOP!#REF!,[31]BOP!#REF!,[31]BOP!$79:$79,[31]BOP!#REF!</definedName>
    <definedName name="Z_1F4C200D_FFA7_11D1_98B6_00C04FC96ABD_.wvu.Rows" localSheetId="2" hidden="1">[31]BOP!$36:$36,[31]BOP!$44:$44,[31]BOP!$59:$59,[31]BOP!#REF!,[31]BOP!#REF!,[31]BOP!$79:$79,[31]BOP!#REF!</definedName>
    <definedName name="Z_1F4C200D_FFA7_11D1_98B6_00C04FC96ABD_.wvu.Rows" localSheetId="3" hidden="1">[31]BOP!$36:$36,[31]BOP!$44:$44,[31]BOP!$59:$59,[31]BOP!#REF!,[31]BOP!#REF!,[31]BOP!$79:$79,[31]BOP!#REF!</definedName>
    <definedName name="Z_1F4C200D_FFA7_11D1_98B6_00C04FC96ABD_.wvu.Rows" localSheetId="4" hidden="1">[31]BOP!$36:$36,[31]BOP!$44:$44,[31]BOP!$59:$59,[31]BOP!#REF!,[31]BOP!#REF!,[31]BOP!$79:$79,[31]BOP!#REF!</definedName>
    <definedName name="Z_1F4C200D_FFA7_11D1_98B6_00C04FC96ABD_.wvu.Rows" localSheetId="12" hidden="1">[31]BOP!$36:$36,[31]BOP!$44:$44,[31]BOP!$59:$59,[31]BOP!#REF!,[31]BOP!#REF!,[31]BOP!$79:$79,[31]BOP!#REF!</definedName>
    <definedName name="Z_1F4C200D_FFA7_11D1_98B6_00C04FC96ABD_.wvu.Rows" localSheetId="13" hidden="1">[31]BOP!$36:$36,[31]BOP!$44:$44,[31]BOP!$59:$59,[31]BOP!#REF!,[31]BOP!#REF!,[31]BOP!$79:$79,[31]BOP!#REF!</definedName>
    <definedName name="Z_1F4C200D_FFA7_11D1_98B6_00C04FC96ABD_.wvu.Rows" hidden="1">[31]BOP!$36:$36,[31]BOP!$44:$44,[31]BOP!$59:$59,[31]BOP!#REF!,[31]BOP!#REF!,[31]BOP!$79:$79,[31]BOP!#REF!</definedName>
    <definedName name="Z_1F4C200E_FFA7_11D1_98B6_00C04FC96ABD_.wvu.Rows" localSheetId="1" hidden="1">[31]BOP!$36:$36,[31]BOP!$44:$44,[31]BOP!$59:$59,[31]BOP!#REF!,[31]BOP!#REF!,[31]BOP!$79:$79,[31]BOP!$81:$88,[31]BOP!#REF!</definedName>
    <definedName name="Z_1F4C200E_FFA7_11D1_98B6_00C04FC96ABD_.wvu.Rows" localSheetId="2" hidden="1">[31]BOP!$36:$36,[31]BOP!$44:$44,[31]BOP!$59:$59,[31]BOP!#REF!,[31]BOP!#REF!,[31]BOP!$79:$79,[31]BOP!$81:$88,[31]BOP!#REF!</definedName>
    <definedName name="Z_1F4C200E_FFA7_11D1_98B6_00C04FC96ABD_.wvu.Rows" hidden="1">[31]BOP!$36:$36,[31]BOP!$44:$44,[31]BOP!$59:$59,[31]BOP!#REF!,[31]BOP!#REF!,[31]BOP!$79:$79,[31]BOP!$81:$88,[31]BOP!#REF!</definedName>
    <definedName name="Z_1F4C200F_FFA7_11D1_98B6_00C04FC96ABD_.wvu.Rows" localSheetId="1" hidden="1">[31]BOP!$36:$36,[31]BOP!$44:$44,[31]BOP!$59:$59,[31]BOP!#REF!,[31]BOP!#REF!,[31]BOP!$79:$79,[31]BOP!$81:$88,[31]BOP!#REF!</definedName>
    <definedName name="Z_1F4C200F_FFA7_11D1_98B6_00C04FC96ABD_.wvu.Rows" localSheetId="2" hidden="1">[31]BOP!$36:$36,[31]BOP!$44:$44,[31]BOP!$59:$59,[31]BOP!#REF!,[31]BOP!#REF!,[31]BOP!$79:$79,[31]BOP!$81:$88,[31]BOP!#REF!</definedName>
    <definedName name="Z_1F4C200F_FFA7_11D1_98B6_00C04FC96ABD_.wvu.Rows" hidden="1">[31]BOP!$36:$36,[31]BOP!$44:$44,[31]BOP!$59:$59,[31]BOP!#REF!,[31]BOP!#REF!,[31]BOP!$79:$79,[31]BOP!$81:$88,[31]BOP!#REF!</definedName>
    <definedName name="Z_1F4C2010_FFA7_11D1_98B6_00C04FC96ABD_.wvu.Rows" localSheetId="1" hidden="1">[31]BOP!$36:$36,[31]BOP!$44:$44,[31]BOP!$59:$59,[31]BOP!#REF!,[31]BOP!#REF!,[31]BOP!$79:$79,[31]BOP!$81:$88,[31]BOP!#REF!</definedName>
    <definedName name="Z_1F4C2010_FFA7_11D1_98B6_00C04FC96ABD_.wvu.Rows" localSheetId="2" hidden="1">[31]BOP!$36:$36,[31]BOP!$44:$44,[31]BOP!$59:$59,[31]BOP!#REF!,[31]BOP!#REF!,[31]BOP!$79:$79,[31]BOP!$81:$88,[31]BOP!#REF!</definedName>
    <definedName name="Z_1F4C2010_FFA7_11D1_98B6_00C04FC96ABD_.wvu.Rows" hidden="1">[31]BOP!$36:$36,[31]BOP!$44:$44,[31]BOP!$59:$59,[31]BOP!#REF!,[31]BOP!#REF!,[31]BOP!$79:$79,[31]BOP!$81:$88,[31]BOP!#REF!</definedName>
    <definedName name="Z_1F4C2012_FFA7_11D1_98B6_00C04FC96ABD_.wvu.Rows" localSheetId="1" hidden="1">[31]BOP!$36:$36,[31]BOP!$44:$44,[31]BOP!$59:$59,[31]BOP!#REF!,[31]BOP!#REF!,[31]BOP!$79:$79,[31]BOP!$81:$88,[31]BOP!#REF!,[31]BOP!#REF!</definedName>
    <definedName name="Z_1F4C2012_FFA7_11D1_98B6_00C04FC96ABD_.wvu.Rows" localSheetId="2" hidden="1">[31]BOP!$36:$36,[31]BOP!$44:$44,[31]BOP!$59:$59,[31]BOP!#REF!,[31]BOP!#REF!,[31]BOP!$79:$79,[31]BOP!$81:$88,[31]BOP!#REF!,[31]BOP!#REF!</definedName>
    <definedName name="Z_1F4C2012_FFA7_11D1_98B6_00C04FC96ABD_.wvu.Rows" hidden="1">[31]BOP!$36:$36,[31]BOP!$44:$44,[31]BOP!$59:$59,[31]BOP!#REF!,[31]BOP!#REF!,[31]BOP!$79:$79,[31]BOP!$81:$88,[31]BOP!#REF!,[31]BOP!#REF!</definedName>
    <definedName name="Z_1F4C2013_FFA7_11D1_98B6_00C04FC96ABD_.wvu.Rows" localSheetId="1" hidden="1">[31]BOP!$36:$36,[31]BOP!$44:$44,[31]BOP!$59:$59,[31]BOP!#REF!,[31]BOP!#REF!,[31]BOP!$79:$79,[31]BOP!$81:$88,[31]BOP!#REF!,[31]BOP!#REF!</definedName>
    <definedName name="Z_1F4C2013_FFA7_11D1_98B6_00C04FC96ABD_.wvu.Rows" localSheetId="2" hidden="1">[31]BOP!$36:$36,[31]BOP!$44:$44,[31]BOP!$59:$59,[31]BOP!#REF!,[31]BOP!#REF!,[31]BOP!$79:$79,[31]BOP!$81:$88,[31]BOP!#REF!,[31]BOP!#REF!</definedName>
    <definedName name="Z_1F4C2013_FFA7_11D1_98B6_00C04FC96ABD_.wvu.Rows" hidden="1">[31]BOP!$36:$36,[31]BOP!$44:$44,[31]BOP!$59:$59,[31]BOP!#REF!,[31]BOP!#REF!,[31]BOP!$79:$79,[31]BOP!$81:$88,[31]BOP!#REF!,[31]BOP!#REF!</definedName>
    <definedName name="Z_1F4C2014_FFA7_11D1_98B6_00C04FC96ABD_.wvu.Rows" localSheetId="1" hidden="1">[31]BOP!$36:$36,[31]BOP!$44:$44,[31]BOP!$59:$59,[31]BOP!#REF!,[31]BOP!#REF!,[31]BOP!$79:$79</definedName>
    <definedName name="Z_1F4C2014_FFA7_11D1_98B6_00C04FC96ABD_.wvu.Rows" localSheetId="2" hidden="1">[31]BOP!$36:$36,[31]BOP!$44:$44,[31]BOP!$59:$59,[31]BOP!#REF!,[31]BOP!#REF!,[31]BOP!$79:$79</definedName>
    <definedName name="Z_1F4C2014_FFA7_11D1_98B6_00C04FC96ABD_.wvu.Rows" hidden="1">[31]BOP!$36:$36,[31]BOP!$44:$44,[31]BOP!$59:$59,[31]BOP!#REF!,[31]BOP!#REF!,[31]BOP!$79:$79</definedName>
    <definedName name="Z_49B0A4B0_963B_11D1_BFD1_00A02466B680_.wvu.Rows" localSheetId="1" hidden="1">[31]BOP!$36:$36,[31]BOP!$44:$44,[31]BOP!$59:$59,[31]BOP!#REF!,[31]BOP!#REF!,[31]BOP!$81:$88</definedName>
    <definedName name="Z_49B0A4B0_963B_11D1_BFD1_00A02466B680_.wvu.Rows" localSheetId="2" hidden="1">[31]BOP!$36:$36,[31]BOP!$44:$44,[31]BOP!$59:$59,[31]BOP!#REF!,[31]BOP!#REF!,[31]BOP!$81:$88</definedName>
    <definedName name="Z_49B0A4B0_963B_11D1_BFD1_00A02466B680_.wvu.Rows" hidden="1">[31]BOP!$36:$36,[31]BOP!$44:$44,[31]BOP!$59:$59,[31]BOP!#REF!,[31]BOP!#REF!,[31]BOP!$81:$88</definedName>
    <definedName name="Z_49B0A4B1_963B_11D1_BFD1_00A02466B680_.wvu.Rows" localSheetId="1" hidden="1">[31]BOP!$36:$36,[31]BOP!$44:$44,[31]BOP!$59:$59,[31]BOP!#REF!,[31]BOP!#REF!,[31]BOP!$81:$88</definedName>
    <definedName name="Z_49B0A4B1_963B_11D1_BFD1_00A02466B680_.wvu.Rows" localSheetId="2" hidden="1">[31]BOP!$36:$36,[31]BOP!$44:$44,[31]BOP!$59:$59,[31]BOP!#REF!,[31]BOP!#REF!,[31]BOP!$81:$88</definedName>
    <definedName name="Z_49B0A4B1_963B_11D1_BFD1_00A02466B680_.wvu.Rows" hidden="1">[31]BOP!$36:$36,[31]BOP!$44:$44,[31]BOP!$59:$59,[31]BOP!#REF!,[31]BOP!#REF!,[31]BOP!$81:$88</definedName>
    <definedName name="Z_49B0A4B4_963B_11D1_BFD1_00A02466B680_.wvu.Rows" localSheetId="1" hidden="1">[31]BOP!$36:$36,[31]BOP!$44:$44,[31]BOP!$59:$59,[31]BOP!#REF!,[31]BOP!#REF!,[31]BOP!$79:$79,[31]BOP!$81:$88,[31]BOP!#REF!</definedName>
    <definedName name="Z_49B0A4B4_963B_11D1_BFD1_00A02466B680_.wvu.Rows" localSheetId="2" hidden="1">[31]BOP!$36:$36,[31]BOP!$44:$44,[31]BOP!$59:$59,[31]BOP!#REF!,[31]BOP!#REF!,[31]BOP!$79:$79,[31]BOP!$81:$88,[31]BOP!#REF!</definedName>
    <definedName name="Z_49B0A4B4_963B_11D1_BFD1_00A02466B680_.wvu.Rows" hidden="1">[31]BOP!$36:$36,[31]BOP!$44:$44,[31]BOP!$59:$59,[31]BOP!#REF!,[31]BOP!#REF!,[31]BOP!$79:$79,[31]BOP!$81:$88,[31]BOP!#REF!</definedName>
    <definedName name="Z_49B0A4B5_963B_11D1_BFD1_00A02466B680_.wvu.Rows" localSheetId="1" hidden="1">[31]BOP!$36:$36,[31]BOP!$44:$44,[31]BOP!$59:$59,[31]BOP!#REF!,[31]BOP!#REF!,[31]BOP!$79:$79,[31]BOP!$81:$88</definedName>
    <definedName name="Z_49B0A4B5_963B_11D1_BFD1_00A02466B680_.wvu.Rows" localSheetId="2" hidden="1">[31]BOP!$36:$36,[31]BOP!$44:$44,[31]BOP!$59:$59,[31]BOP!#REF!,[31]BOP!#REF!,[31]BOP!$79:$79,[31]BOP!$81:$88</definedName>
    <definedName name="Z_49B0A4B5_963B_11D1_BFD1_00A02466B680_.wvu.Rows" hidden="1">[31]BOP!$36:$36,[31]BOP!$44:$44,[31]BOP!$59:$59,[31]BOP!#REF!,[31]BOP!#REF!,[31]BOP!$79:$79,[31]BOP!$81:$88</definedName>
    <definedName name="Z_49B0A4B6_963B_11D1_BFD1_00A02466B680_.wvu.Rows" localSheetId="1" hidden="1">[31]BOP!$36:$36,[31]BOP!$44:$44,[31]BOP!$59:$59,[31]BOP!#REF!,[31]BOP!#REF!,[31]BOP!$79:$79,[31]BOP!#REF!</definedName>
    <definedName name="Z_49B0A4B6_963B_11D1_BFD1_00A02466B680_.wvu.Rows" localSheetId="2" hidden="1">[31]BOP!$36:$36,[31]BOP!$44:$44,[31]BOP!$59:$59,[31]BOP!#REF!,[31]BOP!#REF!,[31]BOP!$79:$79,[31]BOP!#REF!</definedName>
    <definedName name="Z_49B0A4B6_963B_11D1_BFD1_00A02466B680_.wvu.Rows" localSheetId="3" hidden="1">[31]BOP!$36:$36,[31]BOP!$44:$44,[31]BOP!$59:$59,[31]BOP!#REF!,[31]BOP!#REF!,[31]BOP!$79:$79,[31]BOP!#REF!</definedName>
    <definedName name="Z_49B0A4B6_963B_11D1_BFD1_00A02466B680_.wvu.Rows" localSheetId="4" hidden="1">[31]BOP!$36:$36,[31]BOP!$44:$44,[31]BOP!$59:$59,[31]BOP!#REF!,[31]BOP!#REF!,[31]BOP!$79:$79,[31]BOP!#REF!</definedName>
    <definedName name="Z_49B0A4B6_963B_11D1_BFD1_00A02466B680_.wvu.Rows" localSheetId="12" hidden="1">[31]BOP!$36:$36,[31]BOP!$44:$44,[31]BOP!$59:$59,[31]BOP!#REF!,[31]BOP!#REF!,[31]BOP!$79:$79,[31]BOP!#REF!</definedName>
    <definedName name="Z_49B0A4B6_963B_11D1_BFD1_00A02466B680_.wvu.Rows" localSheetId="13" hidden="1">[31]BOP!$36:$36,[31]BOP!$44:$44,[31]BOP!$59:$59,[31]BOP!#REF!,[31]BOP!#REF!,[31]BOP!$79:$79,[31]BOP!#REF!</definedName>
    <definedName name="Z_49B0A4B6_963B_11D1_BFD1_00A02466B680_.wvu.Rows" hidden="1">[31]BOP!$36:$36,[31]BOP!$44:$44,[31]BOP!$59:$59,[31]BOP!#REF!,[31]BOP!#REF!,[31]BOP!$79:$79,[31]BOP!#REF!</definedName>
    <definedName name="Z_49B0A4B7_963B_11D1_BFD1_00A02466B680_.wvu.Rows" localSheetId="1" hidden="1">[31]BOP!$36:$36,[31]BOP!$44:$44,[31]BOP!$59:$59,[31]BOP!#REF!,[31]BOP!#REF!,[31]BOP!$79:$79,[31]BOP!$81:$88,[31]BOP!#REF!</definedName>
    <definedName name="Z_49B0A4B7_963B_11D1_BFD1_00A02466B680_.wvu.Rows" localSheetId="2" hidden="1">[31]BOP!$36:$36,[31]BOP!$44:$44,[31]BOP!$59:$59,[31]BOP!#REF!,[31]BOP!#REF!,[31]BOP!$79:$79,[31]BOP!$81:$88,[31]BOP!#REF!</definedName>
    <definedName name="Z_49B0A4B7_963B_11D1_BFD1_00A02466B680_.wvu.Rows" hidden="1">[31]BOP!$36:$36,[31]BOP!$44:$44,[31]BOP!$59:$59,[31]BOP!#REF!,[31]BOP!#REF!,[31]BOP!$79:$79,[31]BOP!$81:$88,[31]BOP!#REF!</definedName>
    <definedName name="Z_49B0A4B8_963B_11D1_BFD1_00A02466B680_.wvu.Rows" localSheetId="1" hidden="1">[31]BOP!$36:$36,[31]BOP!$44:$44,[31]BOP!$59:$59,[31]BOP!#REF!,[31]BOP!#REF!,[31]BOP!$79:$79,[31]BOP!$81:$88,[31]BOP!#REF!</definedName>
    <definedName name="Z_49B0A4B8_963B_11D1_BFD1_00A02466B680_.wvu.Rows" localSheetId="2" hidden="1">[31]BOP!$36:$36,[31]BOP!$44:$44,[31]BOP!$59:$59,[31]BOP!#REF!,[31]BOP!#REF!,[31]BOP!$79:$79,[31]BOP!$81:$88,[31]BOP!#REF!</definedName>
    <definedName name="Z_49B0A4B8_963B_11D1_BFD1_00A02466B680_.wvu.Rows" hidden="1">[31]BOP!$36:$36,[31]BOP!$44:$44,[31]BOP!$59:$59,[31]BOP!#REF!,[31]BOP!#REF!,[31]BOP!$79:$79,[31]BOP!$81:$88,[31]BOP!#REF!</definedName>
    <definedName name="Z_49B0A4B9_963B_11D1_BFD1_00A02466B680_.wvu.Rows" localSheetId="1" hidden="1">[31]BOP!$36:$36,[31]BOP!$44:$44,[31]BOP!$59:$59,[31]BOP!#REF!,[31]BOP!#REF!,[31]BOP!$79:$79,[31]BOP!$81:$88,[31]BOP!#REF!</definedName>
    <definedName name="Z_49B0A4B9_963B_11D1_BFD1_00A02466B680_.wvu.Rows" localSheetId="2" hidden="1">[31]BOP!$36:$36,[31]BOP!$44:$44,[31]BOP!$59:$59,[31]BOP!#REF!,[31]BOP!#REF!,[31]BOP!$79:$79,[31]BOP!$81:$88,[31]BOP!#REF!</definedName>
    <definedName name="Z_49B0A4B9_963B_11D1_BFD1_00A02466B680_.wvu.Rows" hidden="1">[31]BOP!$36:$36,[31]BOP!$44:$44,[31]BOP!$59:$59,[31]BOP!#REF!,[31]BOP!#REF!,[31]BOP!$79:$79,[31]BOP!$81:$88,[31]BOP!#REF!</definedName>
    <definedName name="Z_49B0A4BB_963B_11D1_BFD1_00A02466B680_.wvu.Rows" localSheetId="1" hidden="1">[31]BOP!$36:$36,[31]BOP!$44:$44,[31]BOP!$59:$59,[31]BOP!#REF!,[31]BOP!#REF!,[31]BOP!$79:$79,[31]BOP!$81:$88,[31]BOP!#REF!,[31]BOP!#REF!</definedName>
    <definedName name="Z_49B0A4BB_963B_11D1_BFD1_00A02466B680_.wvu.Rows" localSheetId="2" hidden="1">[31]BOP!$36:$36,[31]BOP!$44:$44,[31]BOP!$59:$59,[31]BOP!#REF!,[31]BOP!#REF!,[31]BOP!$79:$79,[31]BOP!$81:$88,[31]BOP!#REF!,[31]BOP!#REF!</definedName>
    <definedName name="Z_49B0A4BB_963B_11D1_BFD1_00A02466B680_.wvu.Rows" hidden="1">[31]BOP!$36:$36,[31]BOP!$44:$44,[31]BOP!$59:$59,[31]BOP!#REF!,[31]BOP!#REF!,[31]BOP!$79:$79,[31]BOP!$81:$88,[31]BOP!#REF!,[31]BOP!#REF!</definedName>
    <definedName name="Z_49B0A4BC_963B_11D1_BFD1_00A02466B680_.wvu.Rows" localSheetId="1" hidden="1">[31]BOP!$36:$36,[31]BOP!$44:$44,[31]BOP!$59:$59,[31]BOP!#REF!,[31]BOP!#REF!,[31]BOP!$79:$79,[31]BOP!$81:$88,[31]BOP!#REF!,[31]BOP!#REF!</definedName>
    <definedName name="Z_49B0A4BC_963B_11D1_BFD1_00A02466B680_.wvu.Rows" localSheetId="2" hidden="1">[31]BOP!$36:$36,[31]BOP!$44:$44,[31]BOP!$59:$59,[31]BOP!#REF!,[31]BOP!#REF!,[31]BOP!$79:$79,[31]BOP!$81:$88,[31]BOP!#REF!,[31]BOP!#REF!</definedName>
    <definedName name="Z_49B0A4BC_963B_11D1_BFD1_00A02466B680_.wvu.Rows" hidden="1">[31]BOP!$36:$36,[31]BOP!$44:$44,[31]BOP!$59:$59,[31]BOP!#REF!,[31]BOP!#REF!,[31]BOP!$79:$79,[31]BOP!$81:$88,[31]BOP!#REF!,[31]BOP!#REF!</definedName>
    <definedName name="Z_49B0A4BD_963B_11D1_BFD1_00A02466B680_.wvu.Rows" localSheetId="1" hidden="1">[31]BOP!$36:$36,[31]BOP!$44:$44,[31]BOP!$59:$59,[31]BOP!#REF!,[31]BOP!#REF!,[31]BOP!$79:$79</definedName>
    <definedName name="Z_49B0A4BD_963B_11D1_BFD1_00A02466B680_.wvu.Rows" localSheetId="2" hidden="1">[31]BOP!$36:$36,[31]BOP!$44:$44,[31]BOP!$59:$59,[31]BOP!#REF!,[31]BOP!#REF!,[31]BOP!$79:$79</definedName>
    <definedName name="Z_49B0A4BD_963B_11D1_BFD1_00A02466B680_.wvu.Rows" hidden="1">[31]BOP!$36:$36,[31]BOP!$44:$44,[31]BOP!$59:$59,[31]BOP!#REF!,[31]BOP!#REF!,[31]BOP!$79:$79</definedName>
    <definedName name="Z_5F3A46A2_1A22_4FA5_A3C5_1DEBD8BB3B53_.wvu.Cols" localSheetId="1" hidden="1">#REF!</definedName>
    <definedName name="Z_5F3A46A2_1A22_4FA5_A3C5_1DEBD8BB3B53_.wvu.Cols" localSheetId="2" hidden="1">#REF!</definedName>
    <definedName name="Z_5F3A46A2_1A22_4FA5_A3C5_1DEBD8BB3B53_.wvu.Cols" localSheetId="3" hidden="1">#REF!</definedName>
    <definedName name="Z_5F3A46A2_1A22_4FA5_A3C5_1DEBD8BB3B53_.wvu.Cols" localSheetId="4" hidden="1">#REF!</definedName>
    <definedName name="Z_5F3A46A2_1A22_4FA5_A3C5_1DEBD8BB3B53_.wvu.Cols" localSheetId="12" hidden="1">#REF!</definedName>
    <definedName name="Z_5F3A46A2_1A22_4FA5_A3C5_1DEBD8BB3B53_.wvu.Cols" localSheetId="13" hidden="1">#REF!</definedName>
    <definedName name="Z_5F3A46A2_1A22_4FA5_A3C5_1DEBD8BB3B53_.wvu.Cols" hidden="1">#REF!</definedName>
    <definedName name="Z_5F3A46A2_1A22_4FA5_A3C5_1DEBD8BB3B53_.wvu.PrintArea" localSheetId="1" hidden="1">#REF!</definedName>
    <definedName name="Z_5F3A46A2_1A22_4FA5_A3C5_1DEBD8BB3B53_.wvu.PrintArea" localSheetId="2" hidden="1">#REF!</definedName>
    <definedName name="Z_5F3A46A2_1A22_4FA5_A3C5_1DEBD8BB3B53_.wvu.PrintArea" localSheetId="4" hidden="1">#REF!</definedName>
    <definedName name="Z_5F3A46A2_1A22_4FA5_A3C5_1DEBD8BB3B53_.wvu.PrintArea" hidden="1">#REF!</definedName>
    <definedName name="Z_5F3A46A2_1A22_4FA5_A3C5_1DEBD8BB3B53_.wvu.PrintTitles" localSheetId="1" hidden="1">#REF!</definedName>
    <definedName name="Z_5F3A46A2_1A22_4FA5_A3C5_1DEBD8BB3B53_.wvu.PrintTitles" localSheetId="2" hidden="1">#REF!</definedName>
    <definedName name="Z_5F3A46A2_1A22_4FA5_A3C5_1DEBD8BB3B53_.wvu.PrintTitles" localSheetId="4" hidden="1">#REF!</definedName>
    <definedName name="Z_5F3A46A2_1A22_4FA5_A3C5_1DEBD8BB3B53_.wvu.PrintTitles" hidden="1">#REF!</definedName>
    <definedName name="Z_5F3A46A2_1A22_4FA5_A3C5_1DEBD8BB3B53_.wvu.Rows" localSheetId="1" hidden="1">#REF!</definedName>
    <definedName name="Z_5F3A46A2_1A22_4FA5_A3C5_1DEBD8BB3B53_.wvu.Rows" localSheetId="2" hidden="1">#REF!</definedName>
    <definedName name="Z_5F3A46A2_1A22_4FA5_A3C5_1DEBD8BB3B53_.wvu.Rows" hidden="1">#REF!</definedName>
    <definedName name="Z_65976840_70A2_11D2_BFD1_C1F7123CE332_.wvu.PrintTitles" hidden="1">[38]SUMMARY!$B$1:$D$65536,[38]SUMMARY!$A$3:$IV$5</definedName>
    <definedName name="Z_95224721_0485_11D4_BFD1_00508B5F4DA4_.wvu.Cols" localSheetId="1" hidden="1">#REF!</definedName>
    <definedName name="Z_95224721_0485_11D4_BFD1_00508B5F4DA4_.wvu.Cols" localSheetId="2" hidden="1">#REF!</definedName>
    <definedName name="Z_95224721_0485_11D4_BFD1_00508B5F4DA4_.wvu.Cols" localSheetId="3" hidden="1">#REF!</definedName>
    <definedName name="Z_95224721_0485_11D4_BFD1_00508B5F4DA4_.wvu.Cols" localSheetId="4" hidden="1">#REF!</definedName>
    <definedName name="Z_95224721_0485_11D4_BFD1_00508B5F4DA4_.wvu.Cols" localSheetId="12" hidden="1">#REF!</definedName>
    <definedName name="Z_95224721_0485_11D4_BFD1_00508B5F4DA4_.wvu.Cols" localSheetId="13" hidden="1">#REF!</definedName>
    <definedName name="Z_95224721_0485_11D4_BFD1_00508B5F4DA4_.wvu.Cols" hidden="1">#REF!</definedName>
    <definedName name="Z_9E0C48F8_FFCC_11D1_98BA_00C04FC96ABD_.wvu.Rows" localSheetId="1" hidden="1">[31]BOP!$36:$36,[31]BOP!$44:$44,[31]BOP!$59:$59,[31]BOP!#REF!,[31]BOP!#REF!,[31]BOP!$81:$88</definedName>
    <definedName name="Z_9E0C48F8_FFCC_11D1_98BA_00C04FC96ABD_.wvu.Rows" localSheetId="2" hidden="1">[31]BOP!$36:$36,[31]BOP!$44:$44,[31]BOP!$59:$59,[31]BOP!#REF!,[31]BOP!#REF!,[31]BOP!$81:$88</definedName>
    <definedName name="Z_9E0C48F8_FFCC_11D1_98BA_00C04FC96ABD_.wvu.Rows" hidden="1">[31]BOP!$36:$36,[31]BOP!$44:$44,[31]BOP!$59:$59,[31]BOP!#REF!,[31]BOP!#REF!,[31]BOP!$81:$88</definedName>
    <definedName name="Z_9E0C48F9_FFCC_11D1_98BA_00C04FC96ABD_.wvu.Rows" localSheetId="1" hidden="1">[31]BOP!$36:$36,[31]BOP!$44:$44,[31]BOP!$59:$59,[31]BOP!#REF!,[31]BOP!#REF!,[31]BOP!$81:$88</definedName>
    <definedName name="Z_9E0C48F9_FFCC_11D1_98BA_00C04FC96ABD_.wvu.Rows" localSheetId="2" hidden="1">[31]BOP!$36:$36,[31]BOP!$44:$44,[31]BOP!$59:$59,[31]BOP!#REF!,[31]BOP!#REF!,[31]BOP!$81:$88</definedName>
    <definedName name="Z_9E0C48F9_FFCC_11D1_98BA_00C04FC96ABD_.wvu.Rows" hidden="1">[31]BOP!$36:$36,[31]BOP!$44:$44,[31]BOP!$59:$59,[31]BOP!#REF!,[31]BOP!#REF!,[31]BOP!$81:$88</definedName>
    <definedName name="Z_9E0C48FA_FFCC_11D1_98BA_00C04FC96ABD_.wvu.Rows" localSheetId="1" hidden="1">[31]BOP!$36:$36,[31]BOP!$44:$44,[31]BOP!$59:$59,[31]BOP!#REF!,[31]BOP!#REF!,[31]BOP!$81:$88</definedName>
    <definedName name="Z_9E0C48FA_FFCC_11D1_98BA_00C04FC96ABD_.wvu.Rows" localSheetId="2" hidden="1">[31]BOP!$36:$36,[31]BOP!$44:$44,[31]BOP!$59:$59,[31]BOP!#REF!,[31]BOP!#REF!,[31]BOP!$81:$88</definedName>
    <definedName name="Z_9E0C48FA_FFCC_11D1_98BA_00C04FC96ABD_.wvu.Rows" hidden="1">[31]BOP!$36:$36,[31]BOP!$44:$44,[31]BOP!$59:$59,[31]BOP!#REF!,[31]BOP!#REF!,[31]BOP!$81:$88</definedName>
    <definedName name="Z_9E0C48FB_FFCC_11D1_98BA_00C04FC96ABD_.wvu.Rows" localSheetId="1" hidden="1">[31]BOP!$36:$36,[31]BOP!$44:$44,[31]BOP!$59:$59,[31]BOP!#REF!,[31]BOP!#REF!,[31]BOP!$81:$88</definedName>
    <definedName name="Z_9E0C48FB_FFCC_11D1_98BA_00C04FC96ABD_.wvu.Rows" localSheetId="2" hidden="1">[31]BOP!$36:$36,[31]BOP!$44:$44,[31]BOP!$59:$59,[31]BOP!#REF!,[31]BOP!#REF!,[31]BOP!$81:$88</definedName>
    <definedName name="Z_9E0C48FB_FFCC_11D1_98BA_00C04FC96ABD_.wvu.Rows" hidden="1">[31]BOP!$36:$36,[31]BOP!$44:$44,[31]BOP!$59:$59,[31]BOP!#REF!,[31]BOP!#REF!,[31]BOP!$81:$88</definedName>
    <definedName name="Z_9E0C48FC_FFCC_11D1_98BA_00C04FC96ABD_.wvu.Rows" localSheetId="1" hidden="1">[31]BOP!$36:$36,[31]BOP!$44:$44,[31]BOP!$59:$59,[31]BOP!#REF!,[31]BOP!#REF!,[31]BOP!$79:$79,[31]BOP!$81:$88,[31]BOP!#REF!</definedName>
    <definedName name="Z_9E0C48FC_FFCC_11D1_98BA_00C04FC96ABD_.wvu.Rows" localSheetId="2" hidden="1">[31]BOP!$36:$36,[31]BOP!$44:$44,[31]BOP!$59:$59,[31]BOP!#REF!,[31]BOP!#REF!,[31]BOP!$79:$79,[31]BOP!$81:$88,[31]BOP!#REF!</definedName>
    <definedName name="Z_9E0C48FC_FFCC_11D1_98BA_00C04FC96ABD_.wvu.Rows" hidden="1">[31]BOP!$36:$36,[31]BOP!$44:$44,[31]BOP!$59:$59,[31]BOP!#REF!,[31]BOP!#REF!,[31]BOP!$79:$79,[31]BOP!$81:$88,[31]BOP!#REF!</definedName>
    <definedName name="Z_9E0C48FD_FFCC_11D1_98BA_00C04FC96ABD_.wvu.Rows" localSheetId="1" hidden="1">[31]BOP!$36:$36,[31]BOP!$44:$44,[31]BOP!$59:$59,[31]BOP!#REF!,[31]BOP!#REF!,[31]BOP!$79:$79,[31]BOP!$81:$88</definedName>
    <definedName name="Z_9E0C48FD_FFCC_11D1_98BA_00C04FC96ABD_.wvu.Rows" localSheetId="2" hidden="1">[31]BOP!$36:$36,[31]BOP!$44:$44,[31]BOP!$59:$59,[31]BOP!#REF!,[31]BOP!#REF!,[31]BOP!$79:$79,[31]BOP!$81:$88</definedName>
    <definedName name="Z_9E0C48FD_FFCC_11D1_98BA_00C04FC96ABD_.wvu.Rows" hidden="1">[31]BOP!$36:$36,[31]BOP!$44:$44,[31]BOP!$59:$59,[31]BOP!#REF!,[31]BOP!#REF!,[31]BOP!$79:$79,[31]BOP!$81:$88</definedName>
    <definedName name="Z_9E0C48FE_FFCC_11D1_98BA_00C04FC96ABD_.wvu.Rows" localSheetId="1" hidden="1">[31]BOP!$36:$36,[31]BOP!$44:$44,[31]BOP!$59:$59,[31]BOP!#REF!,[31]BOP!#REF!,[31]BOP!$79:$79,[31]BOP!#REF!</definedName>
    <definedName name="Z_9E0C48FE_FFCC_11D1_98BA_00C04FC96ABD_.wvu.Rows" localSheetId="2" hidden="1">[31]BOP!$36:$36,[31]BOP!$44:$44,[31]BOP!$59:$59,[31]BOP!#REF!,[31]BOP!#REF!,[31]BOP!$79:$79,[31]BOP!#REF!</definedName>
    <definedName name="Z_9E0C48FE_FFCC_11D1_98BA_00C04FC96ABD_.wvu.Rows" localSheetId="3" hidden="1">[31]BOP!$36:$36,[31]BOP!$44:$44,[31]BOP!$59:$59,[31]BOP!#REF!,[31]BOP!#REF!,[31]BOP!$79:$79,[31]BOP!#REF!</definedName>
    <definedName name="Z_9E0C48FE_FFCC_11D1_98BA_00C04FC96ABD_.wvu.Rows" localSheetId="4" hidden="1">[31]BOP!$36:$36,[31]BOP!$44:$44,[31]BOP!$59:$59,[31]BOP!#REF!,[31]BOP!#REF!,[31]BOP!$79:$79,[31]BOP!#REF!</definedName>
    <definedName name="Z_9E0C48FE_FFCC_11D1_98BA_00C04FC96ABD_.wvu.Rows" localSheetId="12" hidden="1">[31]BOP!$36:$36,[31]BOP!$44:$44,[31]BOP!$59:$59,[31]BOP!#REF!,[31]BOP!#REF!,[31]BOP!$79:$79,[31]BOP!#REF!</definedName>
    <definedName name="Z_9E0C48FE_FFCC_11D1_98BA_00C04FC96ABD_.wvu.Rows" localSheetId="13" hidden="1">[31]BOP!$36:$36,[31]BOP!$44:$44,[31]BOP!$59:$59,[31]BOP!#REF!,[31]BOP!#REF!,[31]BOP!$79:$79,[31]BOP!#REF!</definedName>
    <definedName name="Z_9E0C48FE_FFCC_11D1_98BA_00C04FC96ABD_.wvu.Rows" hidden="1">[31]BOP!$36:$36,[31]BOP!$44:$44,[31]BOP!$59:$59,[31]BOP!#REF!,[31]BOP!#REF!,[31]BOP!$79:$79,[31]BOP!#REF!</definedName>
    <definedName name="Z_9E0C48FF_FFCC_11D1_98BA_00C04FC96ABD_.wvu.Rows" localSheetId="1" hidden="1">[31]BOP!$36:$36,[31]BOP!$44:$44,[31]BOP!$59:$59,[31]BOP!#REF!,[31]BOP!#REF!,[31]BOP!$79:$79,[31]BOP!$81:$88,[31]BOP!#REF!</definedName>
    <definedName name="Z_9E0C48FF_FFCC_11D1_98BA_00C04FC96ABD_.wvu.Rows" localSheetId="2" hidden="1">[31]BOP!$36:$36,[31]BOP!$44:$44,[31]BOP!$59:$59,[31]BOP!#REF!,[31]BOP!#REF!,[31]BOP!$79:$79,[31]BOP!$81:$88,[31]BOP!#REF!</definedName>
    <definedName name="Z_9E0C48FF_FFCC_11D1_98BA_00C04FC96ABD_.wvu.Rows" hidden="1">[31]BOP!$36:$36,[31]BOP!$44:$44,[31]BOP!$59:$59,[31]BOP!#REF!,[31]BOP!#REF!,[31]BOP!$79:$79,[31]BOP!$81:$88,[31]BOP!#REF!</definedName>
    <definedName name="Z_9E0C4900_FFCC_11D1_98BA_00C04FC96ABD_.wvu.Rows" localSheetId="1" hidden="1">[31]BOP!$36:$36,[31]BOP!$44:$44,[31]BOP!$59:$59,[31]BOP!#REF!,[31]BOP!#REF!,[31]BOP!$79:$79,[31]BOP!$81:$88,[31]BOP!#REF!</definedName>
    <definedName name="Z_9E0C4900_FFCC_11D1_98BA_00C04FC96ABD_.wvu.Rows" localSheetId="2" hidden="1">[31]BOP!$36:$36,[31]BOP!$44:$44,[31]BOP!$59:$59,[31]BOP!#REF!,[31]BOP!#REF!,[31]BOP!$79:$79,[31]BOP!$81:$88,[31]BOP!#REF!</definedName>
    <definedName name="Z_9E0C4900_FFCC_11D1_98BA_00C04FC96ABD_.wvu.Rows" hidden="1">[31]BOP!$36:$36,[31]BOP!$44:$44,[31]BOP!$59:$59,[31]BOP!#REF!,[31]BOP!#REF!,[31]BOP!$79:$79,[31]BOP!$81:$88,[31]BOP!#REF!</definedName>
    <definedName name="Z_9E0C4901_FFCC_11D1_98BA_00C04FC96ABD_.wvu.Rows" localSheetId="1" hidden="1">[31]BOP!$36:$36,[31]BOP!$44:$44,[31]BOP!$59:$59,[31]BOP!#REF!,[31]BOP!#REF!,[31]BOP!$79:$79,[31]BOP!$81:$88,[31]BOP!#REF!</definedName>
    <definedName name="Z_9E0C4901_FFCC_11D1_98BA_00C04FC96ABD_.wvu.Rows" localSheetId="2" hidden="1">[31]BOP!$36:$36,[31]BOP!$44:$44,[31]BOP!$59:$59,[31]BOP!#REF!,[31]BOP!#REF!,[31]BOP!$79:$79,[31]BOP!$81:$88,[31]BOP!#REF!</definedName>
    <definedName name="Z_9E0C4901_FFCC_11D1_98BA_00C04FC96ABD_.wvu.Rows" hidden="1">[31]BOP!$36:$36,[31]BOP!$44:$44,[31]BOP!$59:$59,[31]BOP!#REF!,[31]BOP!#REF!,[31]BOP!$79:$79,[31]BOP!$81:$88,[31]BOP!#REF!</definedName>
    <definedName name="Z_9E0C4903_FFCC_11D1_98BA_00C04FC96ABD_.wvu.Rows" localSheetId="1" hidden="1">[31]BOP!$36:$36,[31]BOP!$44:$44,[31]BOP!$59:$59,[31]BOP!#REF!,[31]BOP!#REF!,[31]BOP!$79:$79,[31]BOP!$81:$88,[31]BOP!#REF!,[31]BOP!#REF!</definedName>
    <definedName name="Z_9E0C4903_FFCC_11D1_98BA_00C04FC96ABD_.wvu.Rows" localSheetId="2" hidden="1">[31]BOP!$36:$36,[31]BOP!$44:$44,[31]BOP!$59:$59,[31]BOP!#REF!,[31]BOP!#REF!,[31]BOP!$79:$79,[31]BOP!$81:$88,[31]BOP!#REF!,[31]BOP!#REF!</definedName>
    <definedName name="Z_9E0C4903_FFCC_11D1_98BA_00C04FC96ABD_.wvu.Rows" hidden="1">[31]BOP!$36:$36,[31]BOP!$44:$44,[31]BOP!$59:$59,[31]BOP!#REF!,[31]BOP!#REF!,[31]BOP!$79:$79,[31]BOP!$81:$88,[31]BOP!#REF!,[31]BOP!#REF!</definedName>
    <definedName name="Z_9E0C4904_FFCC_11D1_98BA_00C04FC96ABD_.wvu.Rows" localSheetId="1" hidden="1">[31]BOP!$36:$36,[31]BOP!$44:$44,[31]BOP!$59:$59,[31]BOP!#REF!,[31]BOP!#REF!,[31]BOP!$79:$79,[31]BOP!$81:$88,[31]BOP!#REF!,[31]BOP!#REF!</definedName>
    <definedName name="Z_9E0C4904_FFCC_11D1_98BA_00C04FC96ABD_.wvu.Rows" localSheetId="2" hidden="1">[31]BOP!$36:$36,[31]BOP!$44:$44,[31]BOP!$59:$59,[31]BOP!#REF!,[31]BOP!#REF!,[31]BOP!$79:$79,[31]BOP!$81:$88,[31]BOP!#REF!,[31]BOP!#REF!</definedName>
    <definedName name="Z_9E0C4904_FFCC_11D1_98BA_00C04FC96ABD_.wvu.Rows" hidden="1">[31]BOP!$36:$36,[31]BOP!$44:$44,[31]BOP!$59:$59,[31]BOP!#REF!,[31]BOP!#REF!,[31]BOP!$79:$79,[31]BOP!$81:$88,[31]BOP!#REF!,[31]BOP!#REF!</definedName>
    <definedName name="Z_9E0C4905_FFCC_11D1_98BA_00C04FC96ABD_.wvu.Rows" localSheetId="1" hidden="1">[31]BOP!$36:$36,[31]BOP!$44:$44,[31]BOP!$59:$59,[31]BOP!#REF!,[31]BOP!#REF!,[31]BOP!$79:$79</definedName>
    <definedName name="Z_9E0C4905_FFCC_11D1_98BA_00C04FC96ABD_.wvu.Rows" localSheetId="2" hidden="1">[31]BOP!$36:$36,[31]BOP!$44:$44,[31]BOP!$59:$59,[31]BOP!#REF!,[31]BOP!#REF!,[31]BOP!$79:$79</definedName>
    <definedName name="Z_9E0C4905_FFCC_11D1_98BA_00C04FC96ABD_.wvu.Rows" hidden="1">[31]BOP!$36:$36,[31]BOP!$44:$44,[31]BOP!$59:$59,[31]BOP!#REF!,[31]BOP!#REF!,[31]BOP!$79:$79</definedName>
    <definedName name="Z_B424DD41_AAD0_11D2_BFD1_00A02466506E_.wvu.PrintTitles" hidden="1">[38]SUMMARY!$B$1:$D$65536,[38]SUMMARY!$A$3:$IV$5</definedName>
    <definedName name="Z_B9EA8295_F3FD_47A8_BE41_0AECE5B86FD1_.wvu.PrintArea" localSheetId="4" hidden="1">'Π2 ΠΔΕ'!$A$1:$G$45</definedName>
    <definedName name="Z_BC2BFA12_1C91_11D2_BFD2_00A02466506E_.wvu.PrintTitles" hidden="1">[38]SUMMARY!$B$1:$D$65536,[38]SUMMARY!$A$3:$IV$5</definedName>
    <definedName name="Z_C21FAE85_013A_11D2_98BD_00C04FC96ABD_.wvu.Rows" localSheetId="1" hidden="1">[31]BOP!$36:$36,[31]BOP!$44:$44,[31]BOP!$59:$59,[31]BOP!#REF!,[31]BOP!#REF!,[31]BOP!$81:$88</definedName>
    <definedName name="Z_C21FAE85_013A_11D2_98BD_00C04FC96ABD_.wvu.Rows" localSheetId="2" hidden="1">[31]BOP!$36:$36,[31]BOP!$44:$44,[31]BOP!$59:$59,[31]BOP!#REF!,[31]BOP!#REF!,[31]BOP!$81:$88</definedName>
    <definedName name="Z_C21FAE85_013A_11D2_98BD_00C04FC96ABD_.wvu.Rows" hidden="1">[31]BOP!$36:$36,[31]BOP!$44:$44,[31]BOP!$59:$59,[31]BOP!#REF!,[31]BOP!#REF!,[31]BOP!$81:$88</definedName>
    <definedName name="Z_C21FAE86_013A_11D2_98BD_00C04FC96ABD_.wvu.Rows" localSheetId="1" hidden="1">[31]BOP!$36:$36,[31]BOP!$44:$44,[31]BOP!$59:$59,[31]BOP!#REF!,[31]BOP!#REF!,[31]BOP!$81:$88</definedName>
    <definedName name="Z_C21FAE86_013A_11D2_98BD_00C04FC96ABD_.wvu.Rows" localSheetId="2" hidden="1">[31]BOP!$36:$36,[31]BOP!$44:$44,[31]BOP!$59:$59,[31]BOP!#REF!,[31]BOP!#REF!,[31]BOP!$81:$88</definedName>
    <definedName name="Z_C21FAE86_013A_11D2_98BD_00C04FC96ABD_.wvu.Rows" hidden="1">[31]BOP!$36:$36,[31]BOP!$44:$44,[31]BOP!$59:$59,[31]BOP!#REF!,[31]BOP!#REF!,[31]BOP!$81:$88</definedName>
    <definedName name="Z_C21FAE87_013A_11D2_98BD_00C04FC96ABD_.wvu.Rows" localSheetId="1" hidden="1">[31]BOP!$36:$36,[31]BOP!$44:$44,[31]BOP!$59:$59,[31]BOP!#REF!,[31]BOP!#REF!,[31]BOP!$81:$88</definedName>
    <definedName name="Z_C21FAE87_013A_11D2_98BD_00C04FC96ABD_.wvu.Rows" localSheetId="2" hidden="1">[31]BOP!$36:$36,[31]BOP!$44:$44,[31]BOP!$59:$59,[31]BOP!#REF!,[31]BOP!#REF!,[31]BOP!$81:$88</definedName>
    <definedName name="Z_C21FAE87_013A_11D2_98BD_00C04FC96ABD_.wvu.Rows" hidden="1">[31]BOP!$36:$36,[31]BOP!$44:$44,[31]BOP!$59:$59,[31]BOP!#REF!,[31]BOP!#REF!,[31]BOP!$81:$88</definedName>
    <definedName name="Z_C21FAE88_013A_11D2_98BD_00C04FC96ABD_.wvu.Rows" localSheetId="1" hidden="1">[31]BOP!$36:$36,[31]BOP!$44:$44,[31]BOP!$59:$59,[31]BOP!#REF!,[31]BOP!#REF!,[31]BOP!$81:$88</definedName>
    <definedName name="Z_C21FAE88_013A_11D2_98BD_00C04FC96ABD_.wvu.Rows" localSheetId="2" hidden="1">[31]BOP!$36:$36,[31]BOP!$44:$44,[31]BOP!$59:$59,[31]BOP!#REF!,[31]BOP!#REF!,[31]BOP!$81:$88</definedName>
    <definedName name="Z_C21FAE88_013A_11D2_98BD_00C04FC96ABD_.wvu.Rows" hidden="1">[31]BOP!$36:$36,[31]BOP!$44:$44,[31]BOP!$59:$59,[31]BOP!#REF!,[31]BOP!#REF!,[31]BOP!$81:$88</definedName>
    <definedName name="Z_C21FAE89_013A_11D2_98BD_00C04FC96ABD_.wvu.Rows" localSheetId="1" hidden="1">[31]BOP!$36:$36,[31]BOP!$44:$44,[31]BOP!$59:$59,[31]BOP!#REF!,[31]BOP!#REF!,[31]BOP!$79:$79,[31]BOP!$81:$88,[31]BOP!#REF!</definedName>
    <definedName name="Z_C21FAE89_013A_11D2_98BD_00C04FC96ABD_.wvu.Rows" localSheetId="2" hidden="1">[31]BOP!$36:$36,[31]BOP!$44:$44,[31]BOP!$59:$59,[31]BOP!#REF!,[31]BOP!#REF!,[31]BOP!$79:$79,[31]BOP!$81:$88,[31]BOP!#REF!</definedName>
    <definedName name="Z_C21FAE89_013A_11D2_98BD_00C04FC96ABD_.wvu.Rows" hidden="1">[31]BOP!$36:$36,[31]BOP!$44:$44,[31]BOP!$59:$59,[31]BOP!#REF!,[31]BOP!#REF!,[31]BOP!$79:$79,[31]BOP!$81:$88,[31]BOP!#REF!</definedName>
    <definedName name="Z_C21FAE8A_013A_11D2_98BD_00C04FC96ABD_.wvu.Rows" localSheetId="1" hidden="1">[31]BOP!$36:$36,[31]BOP!$44:$44,[31]BOP!$59:$59,[31]BOP!#REF!,[31]BOP!#REF!,[31]BOP!$79:$79,[31]BOP!$81:$88</definedName>
    <definedName name="Z_C21FAE8A_013A_11D2_98BD_00C04FC96ABD_.wvu.Rows" localSheetId="2" hidden="1">[31]BOP!$36:$36,[31]BOP!$44:$44,[31]BOP!$59:$59,[31]BOP!#REF!,[31]BOP!#REF!,[31]BOP!$79:$79,[31]BOP!$81:$88</definedName>
    <definedName name="Z_C21FAE8A_013A_11D2_98BD_00C04FC96ABD_.wvu.Rows" hidden="1">[31]BOP!$36:$36,[31]BOP!$44:$44,[31]BOP!$59:$59,[31]BOP!#REF!,[31]BOP!#REF!,[31]BOP!$79:$79,[31]BOP!$81:$88</definedName>
    <definedName name="Z_C21FAE8B_013A_11D2_98BD_00C04FC96ABD_.wvu.Rows" localSheetId="1" hidden="1">[31]BOP!$36:$36,[31]BOP!$44:$44,[31]BOP!$59:$59,[31]BOP!#REF!,[31]BOP!#REF!,[31]BOP!$79:$79,[31]BOP!#REF!</definedName>
    <definedName name="Z_C21FAE8B_013A_11D2_98BD_00C04FC96ABD_.wvu.Rows" localSheetId="2" hidden="1">[31]BOP!$36:$36,[31]BOP!$44:$44,[31]BOP!$59:$59,[31]BOP!#REF!,[31]BOP!#REF!,[31]BOP!$79:$79,[31]BOP!#REF!</definedName>
    <definedName name="Z_C21FAE8B_013A_11D2_98BD_00C04FC96ABD_.wvu.Rows" localSheetId="3" hidden="1">[31]BOP!$36:$36,[31]BOP!$44:$44,[31]BOP!$59:$59,[31]BOP!#REF!,[31]BOP!#REF!,[31]BOP!$79:$79,[31]BOP!#REF!</definedName>
    <definedName name="Z_C21FAE8B_013A_11D2_98BD_00C04FC96ABD_.wvu.Rows" localSheetId="4" hidden="1">[31]BOP!$36:$36,[31]BOP!$44:$44,[31]BOP!$59:$59,[31]BOP!#REF!,[31]BOP!#REF!,[31]BOP!$79:$79,[31]BOP!#REF!</definedName>
    <definedName name="Z_C21FAE8B_013A_11D2_98BD_00C04FC96ABD_.wvu.Rows" localSheetId="12" hidden="1">[31]BOP!$36:$36,[31]BOP!$44:$44,[31]BOP!$59:$59,[31]BOP!#REF!,[31]BOP!#REF!,[31]BOP!$79:$79,[31]BOP!#REF!</definedName>
    <definedName name="Z_C21FAE8B_013A_11D2_98BD_00C04FC96ABD_.wvu.Rows" localSheetId="13" hidden="1">[31]BOP!$36:$36,[31]BOP!$44:$44,[31]BOP!$59:$59,[31]BOP!#REF!,[31]BOP!#REF!,[31]BOP!$79:$79,[31]BOP!#REF!</definedName>
    <definedName name="Z_C21FAE8B_013A_11D2_98BD_00C04FC96ABD_.wvu.Rows" hidden="1">[31]BOP!$36:$36,[31]BOP!$44:$44,[31]BOP!$59:$59,[31]BOP!#REF!,[31]BOP!#REF!,[31]BOP!$79:$79,[31]BOP!#REF!</definedName>
    <definedName name="Z_C21FAE8C_013A_11D2_98BD_00C04FC96ABD_.wvu.Rows" localSheetId="1" hidden="1">[31]BOP!$36:$36,[31]BOP!$44:$44,[31]BOP!$59:$59,[31]BOP!#REF!,[31]BOP!#REF!,[31]BOP!$79:$79,[31]BOP!$81:$88,[31]BOP!#REF!</definedName>
    <definedName name="Z_C21FAE8C_013A_11D2_98BD_00C04FC96ABD_.wvu.Rows" localSheetId="2" hidden="1">[31]BOP!$36:$36,[31]BOP!$44:$44,[31]BOP!$59:$59,[31]BOP!#REF!,[31]BOP!#REF!,[31]BOP!$79:$79,[31]BOP!$81:$88,[31]BOP!#REF!</definedName>
    <definedName name="Z_C21FAE8C_013A_11D2_98BD_00C04FC96ABD_.wvu.Rows" hidden="1">[31]BOP!$36:$36,[31]BOP!$44:$44,[31]BOP!$59:$59,[31]BOP!#REF!,[31]BOP!#REF!,[31]BOP!$79:$79,[31]BOP!$81:$88,[31]BOP!#REF!</definedName>
    <definedName name="Z_C21FAE8D_013A_11D2_98BD_00C04FC96ABD_.wvu.Rows" localSheetId="1" hidden="1">[31]BOP!$36:$36,[31]BOP!$44:$44,[31]BOP!$59:$59,[31]BOP!#REF!,[31]BOP!#REF!,[31]BOP!$79:$79,[31]BOP!$81:$88,[31]BOP!#REF!</definedName>
    <definedName name="Z_C21FAE8D_013A_11D2_98BD_00C04FC96ABD_.wvu.Rows" localSheetId="2" hidden="1">[31]BOP!$36:$36,[31]BOP!$44:$44,[31]BOP!$59:$59,[31]BOP!#REF!,[31]BOP!#REF!,[31]BOP!$79:$79,[31]BOP!$81:$88,[31]BOP!#REF!</definedName>
    <definedName name="Z_C21FAE8D_013A_11D2_98BD_00C04FC96ABD_.wvu.Rows" hidden="1">[31]BOP!$36:$36,[31]BOP!$44:$44,[31]BOP!$59:$59,[31]BOP!#REF!,[31]BOP!#REF!,[31]BOP!$79:$79,[31]BOP!$81:$88,[31]BOP!#REF!</definedName>
    <definedName name="Z_C21FAE8E_013A_11D2_98BD_00C04FC96ABD_.wvu.Rows" localSheetId="1" hidden="1">[31]BOP!$36:$36,[31]BOP!$44:$44,[31]BOP!$59:$59,[31]BOP!#REF!,[31]BOP!#REF!,[31]BOP!$79:$79,[31]BOP!$81:$88,[31]BOP!#REF!</definedName>
    <definedName name="Z_C21FAE8E_013A_11D2_98BD_00C04FC96ABD_.wvu.Rows" localSheetId="2" hidden="1">[31]BOP!$36:$36,[31]BOP!$44:$44,[31]BOP!$59:$59,[31]BOP!#REF!,[31]BOP!#REF!,[31]BOP!$79:$79,[31]BOP!$81:$88,[31]BOP!#REF!</definedName>
    <definedName name="Z_C21FAE8E_013A_11D2_98BD_00C04FC96ABD_.wvu.Rows" hidden="1">[31]BOP!$36:$36,[31]BOP!$44:$44,[31]BOP!$59:$59,[31]BOP!#REF!,[31]BOP!#REF!,[31]BOP!$79:$79,[31]BOP!$81:$88,[31]BOP!#REF!</definedName>
    <definedName name="Z_C21FAE90_013A_11D2_98BD_00C04FC96ABD_.wvu.Rows" localSheetId="1" hidden="1">[31]BOP!$36:$36,[31]BOP!$44:$44,[31]BOP!$59:$59,[31]BOP!#REF!,[31]BOP!#REF!,[31]BOP!$79:$79,[31]BOP!$81:$88,[31]BOP!#REF!,[31]BOP!#REF!</definedName>
    <definedName name="Z_C21FAE90_013A_11D2_98BD_00C04FC96ABD_.wvu.Rows" localSheetId="2" hidden="1">[31]BOP!$36:$36,[31]BOP!$44:$44,[31]BOP!$59:$59,[31]BOP!#REF!,[31]BOP!#REF!,[31]BOP!$79:$79,[31]BOP!$81:$88,[31]BOP!#REF!,[31]BOP!#REF!</definedName>
    <definedName name="Z_C21FAE90_013A_11D2_98BD_00C04FC96ABD_.wvu.Rows" hidden="1">[31]BOP!$36:$36,[31]BOP!$44:$44,[31]BOP!$59:$59,[31]BOP!#REF!,[31]BOP!#REF!,[31]BOP!$79:$79,[31]BOP!$81:$88,[31]BOP!#REF!,[31]BOP!#REF!</definedName>
    <definedName name="Z_C21FAE91_013A_11D2_98BD_00C04FC96ABD_.wvu.Rows" localSheetId="1" hidden="1">[31]BOP!$36:$36,[31]BOP!$44:$44,[31]BOP!$59:$59,[31]BOP!#REF!,[31]BOP!#REF!,[31]BOP!$79:$79,[31]BOP!$81:$88,[31]BOP!#REF!,[31]BOP!#REF!</definedName>
    <definedName name="Z_C21FAE91_013A_11D2_98BD_00C04FC96ABD_.wvu.Rows" localSheetId="2" hidden="1">[31]BOP!$36:$36,[31]BOP!$44:$44,[31]BOP!$59:$59,[31]BOP!#REF!,[31]BOP!#REF!,[31]BOP!$79:$79,[31]BOP!$81:$88,[31]BOP!#REF!,[31]BOP!#REF!</definedName>
    <definedName name="Z_C21FAE91_013A_11D2_98BD_00C04FC96ABD_.wvu.Rows" hidden="1">[31]BOP!$36:$36,[31]BOP!$44:$44,[31]BOP!$59:$59,[31]BOP!#REF!,[31]BOP!#REF!,[31]BOP!$79:$79,[31]BOP!$81:$88,[31]BOP!#REF!,[31]BOP!#REF!</definedName>
    <definedName name="Z_C21FAE92_013A_11D2_98BD_00C04FC96ABD_.wvu.Rows" localSheetId="1" hidden="1">[31]BOP!$36:$36,[31]BOP!$44:$44,[31]BOP!$59:$59,[31]BOP!#REF!,[31]BOP!#REF!,[31]BOP!$79:$79</definedName>
    <definedName name="Z_C21FAE92_013A_11D2_98BD_00C04FC96ABD_.wvu.Rows" localSheetId="2" hidden="1">[31]BOP!$36:$36,[31]BOP!$44:$44,[31]BOP!$59:$59,[31]BOP!#REF!,[31]BOP!#REF!,[31]BOP!$79:$79</definedName>
    <definedName name="Z_C21FAE92_013A_11D2_98BD_00C04FC96ABD_.wvu.Rows" hidden="1">[31]BOP!$36:$36,[31]BOP!$44:$44,[31]BOP!$59:$59,[31]BOP!#REF!,[31]BOP!#REF!,[31]BOP!$79:$79</definedName>
    <definedName name="Z_CF25EF4A_FFAB_11D1_98B7_00C04FC96ABD_.wvu.Rows" localSheetId="1" hidden="1">[31]BOP!$36:$36,[31]BOP!$44:$44,[31]BOP!$59:$59,[31]BOP!#REF!,[31]BOP!#REF!,[31]BOP!$81:$88</definedName>
    <definedName name="Z_CF25EF4A_FFAB_11D1_98B7_00C04FC96ABD_.wvu.Rows" localSheetId="2" hidden="1">[31]BOP!$36:$36,[31]BOP!$44:$44,[31]BOP!$59:$59,[31]BOP!#REF!,[31]BOP!#REF!,[31]BOP!$81:$88</definedName>
    <definedName name="Z_CF25EF4A_FFAB_11D1_98B7_00C04FC96ABD_.wvu.Rows" hidden="1">[31]BOP!$36:$36,[31]BOP!$44:$44,[31]BOP!$59:$59,[31]BOP!#REF!,[31]BOP!#REF!,[31]BOP!$81:$88</definedName>
    <definedName name="Z_CF25EF4B_FFAB_11D1_98B7_00C04FC96ABD_.wvu.Rows" localSheetId="1" hidden="1">[31]BOP!$36:$36,[31]BOP!$44:$44,[31]BOP!$59:$59,[31]BOP!#REF!,[31]BOP!#REF!,[31]BOP!$81:$88</definedName>
    <definedName name="Z_CF25EF4B_FFAB_11D1_98B7_00C04FC96ABD_.wvu.Rows" localSheetId="2" hidden="1">[31]BOP!$36:$36,[31]BOP!$44:$44,[31]BOP!$59:$59,[31]BOP!#REF!,[31]BOP!#REF!,[31]BOP!$81:$88</definedName>
    <definedName name="Z_CF25EF4B_FFAB_11D1_98B7_00C04FC96ABD_.wvu.Rows" hidden="1">[31]BOP!$36:$36,[31]BOP!$44:$44,[31]BOP!$59:$59,[31]BOP!#REF!,[31]BOP!#REF!,[31]BOP!$81:$88</definedName>
    <definedName name="Z_CF25EF4C_FFAB_11D1_98B7_00C04FC96ABD_.wvu.Rows" localSheetId="1" hidden="1">[31]BOP!$36:$36,[31]BOP!$44:$44,[31]BOP!$59:$59,[31]BOP!#REF!,[31]BOP!#REF!,[31]BOP!$81:$88</definedName>
    <definedName name="Z_CF25EF4C_FFAB_11D1_98B7_00C04FC96ABD_.wvu.Rows" localSheetId="2" hidden="1">[31]BOP!$36:$36,[31]BOP!$44:$44,[31]BOP!$59:$59,[31]BOP!#REF!,[31]BOP!#REF!,[31]BOP!$81:$88</definedName>
    <definedName name="Z_CF25EF4C_FFAB_11D1_98B7_00C04FC96ABD_.wvu.Rows" hidden="1">[31]BOP!$36:$36,[31]BOP!$44:$44,[31]BOP!$59:$59,[31]BOP!#REF!,[31]BOP!#REF!,[31]BOP!$81:$88</definedName>
    <definedName name="Z_CF25EF4D_FFAB_11D1_98B7_00C04FC96ABD_.wvu.Rows" localSheetId="1" hidden="1">[31]BOP!$36:$36,[31]BOP!$44:$44,[31]BOP!$59:$59,[31]BOP!#REF!,[31]BOP!#REF!,[31]BOP!$81:$88</definedName>
    <definedName name="Z_CF25EF4D_FFAB_11D1_98B7_00C04FC96ABD_.wvu.Rows" localSheetId="2" hidden="1">[31]BOP!$36:$36,[31]BOP!$44:$44,[31]BOP!$59:$59,[31]BOP!#REF!,[31]BOP!#REF!,[31]BOP!$81:$88</definedName>
    <definedName name="Z_CF25EF4D_FFAB_11D1_98B7_00C04FC96ABD_.wvu.Rows" hidden="1">[31]BOP!$36:$36,[31]BOP!$44:$44,[31]BOP!$59:$59,[31]BOP!#REF!,[31]BOP!#REF!,[31]BOP!$81:$88</definedName>
    <definedName name="Z_CF25EF4E_FFAB_11D1_98B7_00C04FC96ABD_.wvu.Rows" localSheetId="1" hidden="1">[31]BOP!$36:$36,[31]BOP!$44:$44,[31]BOP!$59:$59,[31]BOP!#REF!,[31]BOP!#REF!,[31]BOP!$79:$79,[31]BOP!$81:$88,[31]BOP!#REF!</definedName>
    <definedName name="Z_CF25EF4E_FFAB_11D1_98B7_00C04FC96ABD_.wvu.Rows" localSheetId="2" hidden="1">[31]BOP!$36:$36,[31]BOP!$44:$44,[31]BOP!$59:$59,[31]BOP!#REF!,[31]BOP!#REF!,[31]BOP!$79:$79,[31]BOP!$81:$88,[31]BOP!#REF!</definedName>
    <definedName name="Z_CF25EF4E_FFAB_11D1_98B7_00C04FC96ABD_.wvu.Rows" hidden="1">[31]BOP!$36:$36,[31]BOP!$44:$44,[31]BOP!$59:$59,[31]BOP!#REF!,[31]BOP!#REF!,[31]BOP!$79:$79,[31]BOP!$81:$88,[31]BOP!#REF!</definedName>
    <definedName name="Z_CF25EF4F_FFAB_11D1_98B7_00C04FC96ABD_.wvu.Rows" localSheetId="1" hidden="1">[31]BOP!$36:$36,[31]BOP!$44:$44,[31]BOP!$59:$59,[31]BOP!#REF!,[31]BOP!#REF!,[31]BOP!$79:$79,[31]BOP!$81:$88</definedName>
    <definedName name="Z_CF25EF4F_FFAB_11D1_98B7_00C04FC96ABD_.wvu.Rows" localSheetId="2" hidden="1">[31]BOP!$36:$36,[31]BOP!$44:$44,[31]BOP!$59:$59,[31]BOP!#REF!,[31]BOP!#REF!,[31]BOP!$79:$79,[31]BOP!$81:$88</definedName>
    <definedName name="Z_CF25EF4F_FFAB_11D1_98B7_00C04FC96ABD_.wvu.Rows" hidden="1">[31]BOP!$36:$36,[31]BOP!$44:$44,[31]BOP!$59:$59,[31]BOP!#REF!,[31]BOP!#REF!,[31]BOP!$79:$79,[31]BOP!$81:$88</definedName>
    <definedName name="Z_CF25EF50_FFAB_11D1_98B7_00C04FC96ABD_.wvu.Rows" localSheetId="1" hidden="1">[31]BOP!$36:$36,[31]BOP!$44:$44,[31]BOP!$59:$59,[31]BOP!#REF!,[31]BOP!#REF!,[31]BOP!$79:$79,[31]BOP!#REF!</definedName>
    <definedName name="Z_CF25EF50_FFAB_11D1_98B7_00C04FC96ABD_.wvu.Rows" localSheetId="2" hidden="1">[31]BOP!$36:$36,[31]BOP!$44:$44,[31]BOP!$59:$59,[31]BOP!#REF!,[31]BOP!#REF!,[31]BOP!$79:$79,[31]BOP!#REF!</definedName>
    <definedName name="Z_CF25EF50_FFAB_11D1_98B7_00C04FC96ABD_.wvu.Rows" localSheetId="3" hidden="1">[31]BOP!$36:$36,[31]BOP!$44:$44,[31]BOP!$59:$59,[31]BOP!#REF!,[31]BOP!#REF!,[31]BOP!$79:$79,[31]BOP!#REF!</definedName>
    <definedName name="Z_CF25EF50_FFAB_11D1_98B7_00C04FC96ABD_.wvu.Rows" localSheetId="4" hidden="1">[31]BOP!$36:$36,[31]BOP!$44:$44,[31]BOP!$59:$59,[31]BOP!#REF!,[31]BOP!#REF!,[31]BOP!$79:$79,[31]BOP!#REF!</definedName>
    <definedName name="Z_CF25EF50_FFAB_11D1_98B7_00C04FC96ABD_.wvu.Rows" localSheetId="12" hidden="1">[31]BOP!$36:$36,[31]BOP!$44:$44,[31]BOP!$59:$59,[31]BOP!#REF!,[31]BOP!#REF!,[31]BOP!$79:$79,[31]BOP!#REF!</definedName>
    <definedName name="Z_CF25EF50_FFAB_11D1_98B7_00C04FC96ABD_.wvu.Rows" localSheetId="13" hidden="1">[31]BOP!$36:$36,[31]BOP!$44:$44,[31]BOP!$59:$59,[31]BOP!#REF!,[31]BOP!#REF!,[31]BOP!$79:$79,[31]BOP!#REF!</definedName>
    <definedName name="Z_CF25EF50_FFAB_11D1_98B7_00C04FC96ABD_.wvu.Rows" hidden="1">[31]BOP!$36:$36,[31]BOP!$44:$44,[31]BOP!$59:$59,[31]BOP!#REF!,[31]BOP!#REF!,[31]BOP!$79:$79,[31]BOP!#REF!</definedName>
    <definedName name="Z_CF25EF51_FFAB_11D1_98B7_00C04FC96ABD_.wvu.Rows" localSheetId="1" hidden="1">[31]BOP!$36:$36,[31]BOP!$44:$44,[31]BOP!$59:$59,[31]BOP!#REF!,[31]BOP!#REF!,[31]BOP!$79:$79,[31]BOP!$81:$88,[31]BOP!#REF!</definedName>
    <definedName name="Z_CF25EF51_FFAB_11D1_98B7_00C04FC96ABD_.wvu.Rows" localSheetId="2" hidden="1">[31]BOP!$36:$36,[31]BOP!$44:$44,[31]BOP!$59:$59,[31]BOP!#REF!,[31]BOP!#REF!,[31]BOP!$79:$79,[31]BOP!$81:$88,[31]BOP!#REF!</definedName>
    <definedName name="Z_CF25EF51_FFAB_11D1_98B7_00C04FC96ABD_.wvu.Rows" hidden="1">[31]BOP!$36:$36,[31]BOP!$44:$44,[31]BOP!$59:$59,[31]BOP!#REF!,[31]BOP!#REF!,[31]BOP!$79:$79,[31]BOP!$81:$88,[31]BOP!#REF!</definedName>
    <definedName name="Z_CF25EF52_FFAB_11D1_98B7_00C04FC96ABD_.wvu.Rows" localSheetId="1" hidden="1">[31]BOP!$36:$36,[31]BOP!$44:$44,[31]BOP!$59:$59,[31]BOP!#REF!,[31]BOP!#REF!,[31]BOP!$79:$79,[31]BOP!$81:$88,[31]BOP!#REF!</definedName>
    <definedName name="Z_CF25EF52_FFAB_11D1_98B7_00C04FC96ABD_.wvu.Rows" localSheetId="2" hidden="1">[31]BOP!$36:$36,[31]BOP!$44:$44,[31]BOP!$59:$59,[31]BOP!#REF!,[31]BOP!#REF!,[31]BOP!$79:$79,[31]BOP!$81:$88,[31]BOP!#REF!</definedName>
    <definedName name="Z_CF25EF52_FFAB_11D1_98B7_00C04FC96ABD_.wvu.Rows" hidden="1">[31]BOP!$36:$36,[31]BOP!$44:$44,[31]BOP!$59:$59,[31]BOP!#REF!,[31]BOP!#REF!,[31]BOP!$79:$79,[31]BOP!$81:$88,[31]BOP!#REF!</definedName>
    <definedName name="Z_CF25EF53_FFAB_11D1_98B7_00C04FC96ABD_.wvu.Rows" localSheetId="1" hidden="1">[31]BOP!$36:$36,[31]BOP!$44:$44,[31]BOP!$59:$59,[31]BOP!#REF!,[31]BOP!#REF!,[31]BOP!$79:$79,[31]BOP!$81:$88,[31]BOP!#REF!</definedName>
    <definedName name="Z_CF25EF53_FFAB_11D1_98B7_00C04FC96ABD_.wvu.Rows" localSheetId="2" hidden="1">[31]BOP!$36:$36,[31]BOP!$44:$44,[31]BOP!$59:$59,[31]BOP!#REF!,[31]BOP!#REF!,[31]BOP!$79:$79,[31]BOP!$81:$88,[31]BOP!#REF!</definedName>
    <definedName name="Z_CF25EF53_FFAB_11D1_98B7_00C04FC96ABD_.wvu.Rows" hidden="1">[31]BOP!$36:$36,[31]BOP!$44:$44,[31]BOP!$59:$59,[31]BOP!#REF!,[31]BOP!#REF!,[31]BOP!$79:$79,[31]BOP!$81:$88,[31]BOP!#REF!</definedName>
    <definedName name="Z_CF25EF55_FFAB_11D1_98B7_00C04FC96ABD_.wvu.Rows" localSheetId="1" hidden="1">[31]BOP!$36:$36,[31]BOP!$44:$44,[31]BOP!$59:$59,[31]BOP!#REF!,[31]BOP!#REF!,[31]BOP!$79:$79,[31]BOP!$81:$88,[31]BOP!#REF!,[31]BOP!#REF!</definedName>
    <definedName name="Z_CF25EF55_FFAB_11D1_98B7_00C04FC96ABD_.wvu.Rows" localSheetId="2" hidden="1">[31]BOP!$36:$36,[31]BOP!$44:$44,[31]BOP!$59:$59,[31]BOP!#REF!,[31]BOP!#REF!,[31]BOP!$79:$79,[31]BOP!$81:$88,[31]BOP!#REF!,[31]BOP!#REF!</definedName>
    <definedName name="Z_CF25EF55_FFAB_11D1_98B7_00C04FC96ABD_.wvu.Rows" hidden="1">[31]BOP!$36:$36,[31]BOP!$44:$44,[31]BOP!$59:$59,[31]BOP!#REF!,[31]BOP!#REF!,[31]BOP!$79:$79,[31]BOP!$81:$88,[31]BOP!#REF!,[31]BOP!#REF!</definedName>
    <definedName name="Z_CF25EF56_FFAB_11D1_98B7_00C04FC96ABD_.wvu.Rows" localSheetId="1" hidden="1">[31]BOP!$36:$36,[31]BOP!$44:$44,[31]BOP!$59:$59,[31]BOP!#REF!,[31]BOP!#REF!,[31]BOP!$79:$79,[31]BOP!$81:$88,[31]BOP!#REF!,[31]BOP!#REF!</definedName>
    <definedName name="Z_CF25EF56_FFAB_11D1_98B7_00C04FC96ABD_.wvu.Rows" localSheetId="2" hidden="1">[31]BOP!$36:$36,[31]BOP!$44:$44,[31]BOP!$59:$59,[31]BOP!#REF!,[31]BOP!#REF!,[31]BOP!$79:$79,[31]BOP!$81:$88,[31]BOP!#REF!,[31]BOP!#REF!</definedName>
    <definedName name="Z_CF25EF56_FFAB_11D1_98B7_00C04FC96ABD_.wvu.Rows" hidden="1">[31]BOP!$36:$36,[31]BOP!$44:$44,[31]BOP!$59:$59,[31]BOP!#REF!,[31]BOP!#REF!,[31]BOP!$79:$79,[31]BOP!$81:$88,[31]BOP!#REF!,[31]BOP!#REF!</definedName>
    <definedName name="Z_CF25EF57_FFAB_11D1_98B7_00C04FC96ABD_.wvu.Rows" localSheetId="1" hidden="1">[31]BOP!$36:$36,[31]BOP!$44:$44,[31]BOP!$59:$59,[31]BOP!#REF!,[31]BOP!#REF!,[31]BOP!$79:$79</definedName>
    <definedName name="Z_CF25EF57_FFAB_11D1_98B7_00C04FC96ABD_.wvu.Rows" localSheetId="2" hidden="1">[31]BOP!$36:$36,[31]BOP!$44:$44,[31]BOP!$59:$59,[31]BOP!#REF!,[31]BOP!#REF!,[31]BOP!$79:$79</definedName>
    <definedName name="Z_CF25EF57_FFAB_11D1_98B7_00C04FC96ABD_.wvu.Rows" hidden="1">[31]BOP!$36:$36,[31]BOP!$44:$44,[31]BOP!$59:$59,[31]BOP!#REF!,[31]BOP!#REF!,[31]BOP!$79:$79</definedName>
    <definedName name="Z_E6B74681_BCE1_11D2_BFD1_00A02466506E_.wvu.PrintTitles" hidden="1">[38]SUMMARY!$B$1:$D$65536,[38]SUMMARY!$A$3:$IV$5</definedName>
    <definedName name="Z_EA8011E5_017A_11D2_98BD_00C04FC96ABD_.wvu.Rows" localSheetId="1" hidden="1">[31]BOP!$36:$36,[31]BOP!$44:$44,[31]BOP!$59:$59,[31]BOP!#REF!,[31]BOP!#REF!,[31]BOP!$79:$79,[31]BOP!$81:$88</definedName>
    <definedName name="Z_EA8011E5_017A_11D2_98BD_00C04FC96ABD_.wvu.Rows" localSheetId="2" hidden="1">[31]BOP!$36:$36,[31]BOP!$44:$44,[31]BOP!$59:$59,[31]BOP!#REF!,[31]BOP!#REF!,[31]BOP!$79:$79,[31]BOP!$81:$88</definedName>
    <definedName name="Z_EA8011E5_017A_11D2_98BD_00C04FC96ABD_.wvu.Rows" hidden="1">[31]BOP!$36:$36,[31]BOP!$44:$44,[31]BOP!$59:$59,[31]BOP!#REF!,[31]BOP!#REF!,[31]BOP!$79:$79,[31]BOP!$81:$88</definedName>
    <definedName name="Z_EA8011E6_017A_11D2_98BD_00C04FC96ABD_.wvu.Rows" localSheetId="1" hidden="1">[31]BOP!$36:$36,[31]BOP!$44:$44,[31]BOP!$59:$59,[31]BOP!#REF!,[31]BOP!#REF!,[31]BOP!$79:$79,[31]BOP!#REF!</definedName>
    <definedName name="Z_EA8011E6_017A_11D2_98BD_00C04FC96ABD_.wvu.Rows" localSheetId="2" hidden="1">[31]BOP!$36:$36,[31]BOP!$44:$44,[31]BOP!$59:$59,[31]BOP!#REF!,[31]BOP!#REF!,[31]BOP!$79:$79,[31]BOP!#REF!</definedName>
    <definedName name="Z_EA8011E6_017A_11D2_98BD_00C04FC96ABD_.wvu.Rows" localSheetId="3" hidden="1">[31]BOP!$36:$36,[31]BOP!$44:$44,[31]BOP!$59:$59,[31]BOP!#REF!,[31]BOP!#REF!,[31]BOP!$79:$79,[31]BOP!#REF!</definedName>
    <definedName name="Z_EA8011E6_017A_11D2_98BD_00C04FC96ABD_.wvu.Rows" localSheetId="4" hidden="1">[31]BOP!$36:$36,[31]BOP!$44:$44,[31]BOP!$59:$59,[31]BOP!#REF!,[31]BOP!#REF!,[31]BOP!$79:$79,[31]BOP!#REF!</definedName>
    <definedName name="Z_EA8011E6_017A_11D2_98BD_00C04FC96ABD_.wvu.Rows" localSheetId="12" hidden="1">[31]BOP!$36:$36,[31]BOP!$44:$44,[31]BOP!$59:$59,[31]BOP!#REF!,[31]BOP!#REF!,[31]BOP!$79:$79,[31]BOP!#REF!</definedName>
    <definedName name="Z_EA8011E6_017A_11D2_98BD_00C04FC96ABD_.wvu.Rows" localSheetId="13" hidden="1">[31]BOP!$36:$36,[31]BOP!$44:$44,[31]BOP!$59:$59,[31]BOP!#REF!,[31]BOP!#REF!,[31]BOP!$79:$79,[31]BOP!#REF!</definedName>
    <definedName name="Z_EA8011E6_017A_11D2_98BD_00C04FC96ABD_.wvu.Rows" hidden="1">[31]BOP!$36:$36,[31]BOP!$44:$44,[31]BOP!$59:$59,[31]BOP!#REF!,[31]BOP!#REF!,[31]BOP!$79:$79,[31]BOP!#REF!</definedName>
    <definedName name="Z_EA8011E9_017A_11D2_98BD_00C04FC96ABD_.wvu.Rows" localSheetId="1" hidden="1">[31]BOP!$36:$36,[31]BOP!$44:$44,[31]BOP!$59:$59,[31]BOP!#REF!,[31]BOP!#REF!,[31]BOP!$79:$79,[31]BOP!$81:$88,[31]BOP!#REF!</definedName>
    <definedName name="Z_EA8011E9_017A_11D2_98BD_00C04FC96ABD_.wvu.Rows" localSheetId="2" hidden="1">[31]BOP!$36:$36,[31]BOP!$44:$44,[31]BOP!$59:$59,[31]BOP!#REF!,[31]BOP!#REF!,[31]BOP!$79:$79,[31]BOP!$81:$88,[31]BOP!#REF!</definedName>
    <definedName name="Z_EA8011E9_017A_11D2_98BD_00C04FC96ABD_.wvu.Rows" hidden="1">[31]BOP!$36:$36,[31]BOP!$44:$44,[31]BOP!$59:$59,[31]BOP!#REF!,[31]BOP!#REF!,[31]BOP!$79:$79,[31]BOP!$81:$88,[31]BOP!#REF!</definedName>
    <definedName name="Z_EA8011EC_017A_11D2_98BD_00C04FC96ABD_.wvu.Rows" localSheetId="1" hidden="1">[31]BOP!$36:$36,[31]BOP!$44:$44,[31]BOP!$59:$59,[31]BOP!#REF!,[31]BOP!#REF!,[31]BOP!$79:$79,[31]BOP!$81:$88,[31]BOP!#REF!,[31]BOP!#REF!</definedName>
    <definedName name="Z_EA8011EC_017A_11D2_98BD_00C04FC96ABD_.wvu.Rows" localSheetId="2" hidden="1">[31]BOP!$36:$36,[31]BOP!$44:$44,[31]BOP!$59:$59,[31]BOP!#REF!,[31]BOP!#REF!,[31]BOP!$79:$79,[31]BOP!$81:$88,[31]BOP!#REF!,[31]BOP!#REF!</definedName>
    <definedName name="Z_EA8011EC_017A_11D2_98BD_00C04FC96ABD_.wvu.Rows" hidden="1">[31]BOP!$36:$36,[31]BOP!$44:$44,[31]BOP!$59:$59,[31]BOP!#REF!,[31]BOP!#REF!,[31]BOP!$79:$79,[31]BOP!$81:$88,[31]BOP!#REF!,[31]BOP!#REF!</definedName>
    <definedName name="Z_EA86CE3A_00A2_11D2_98BC_00C04FC96ABD_.wvu.Rows" localSheetId="1" hidden="1">[31]BOP!$36:$36,[31]BOP!$44:$44,[31]BOP!$59:$59,[31]BOP!#REF!,[31]BOP!#REF!,[31]BOP!$81:$88</definedName>
    <definedName name="Z_EA86CE3A_00A2_11D2_98BC_00C04FC96ABD_.wvu.Rows" localSheetId="2" hidden="1">[31]BOP!$36:$36,[31]BOP!$44:$44,[31]BOP!$59:$59,[31]BOP!#REF!,[31]BOP!#REF!,[31]BOP!$81:$88</definedName>
    <definedName name="Z_EA86CE3A_00A2_11D2_98BC_00C04FC96ABD_.wvu.Rows" hidden="1">[31]BOP!$36:$36,[31]BOP!$44:$44,[31]BOP!$59:$59,[31]BOP!#REF!,[31]BOP!#REF!,[31]BOP!$81:$88</definedName>
    <definedName name="Z_EA86CE3B_00A2_11D2_98BC_00C04FC96ABD_.wvu.Rows" localSheetId="1" hidden="1">[31]BOP!$36:$36,[31]BOP!$44:$44,[31]BOP!$59:$59,[31]BOP!#REF!,[31]BOP!#REF!,[31]BOP!$81:$88</definedName>
    <definedName name="Z_EA86CE3B_00A2_11D2_98BC_00C04FC96ABD_.wvu.Rows" localSheetId="2" hidden="1">[31]BOP!$36:$36,[31]BOP!$44:$44,[31]BOP!$59:$59,[31]BOP!#REF!,[31]BOP!#REF!,[31]BOP!$81:$88</definedName>
    <definedName name="Z_EA86CE3B_00A2_11D2_98BC_00C04FC96ABD_.wvu.Rows" hidden="1">[31]BOP!$36:$36,[31]BOP!$44:$44,[31]BOP!$59:$59,[31]BOP!#REF!,[31]BOP!#REF!,[31]BOP!$81:$88</definedName>
    <definedName name="Z_EA86CE3C_00A2_11D2_98BC_00C04FC96ABD_.wvu.Rows" localSheetId="1" hidden="1">[31]BOP!$36:$36,[31]BOP!$44:$44,[31]BOP!$59:$59,[31]BOP!#REF!,[31]BOP!#REF!,[31]BOP!$81:$88</definedName>
    <definedName name="Z_EA86CE3C_00A2_11D2_98BC_00C04FC96ABD_.wvu.Rows" localSheetId="2" hidden="1">[31]BOP!$36:$36,[31]BOP!$44:$44,[31]BOP!$59:$59,[31]BOP!#REF!,[31]BOP!#REF!,[31]BOP!$81:$88</definedName>
    <definedName name="Z_EA86CE3C_00A2_11D2_98BC_00C04FC96ABD_.wvu.Rows" hidden="1">[31]BOP!$36:$36,[31]BOP!$44:$44,[31]BOP!$59:$59,[31]BOP!#REF!,[31]BOP!#REF!,[31]BOP!$81:$88</definedName>
    <definedName name="Z_EA86CE3D_00A2_11D2_98BC_00C04FC96ABD_.wvu.Rows" localSheetId="1" hidden="1">[31]BOP!$36:$36,[31]BOP!$44:$44,[31]BOP!$59:$59,[31]BOP!#REF!,[31]BOP!#REF!,[31]BOP!$81:$88</definedName>
    <definedName name="Z_EA86CE3D_00A2_11D2_98BC_00C04FC96ABD_.wvu.Rows" localSheetId="2" hidden="1">[31]BOP!$36:$36,[31]BOP!$44:$44,[31]BOP!$59:$59,[31]BOP!#REF!,[31]BOP!#REF!,[31]BOP!$81:$88</definedName>
    <definedName name="Z_EA86CE3D_00A2_11D2_98BC_00C04FC96ABD_.wvu.Rows" hidden="1">[31]BOP!$36:$36,[31]BOP!$44:$44,[31]BOP!$59:$59,[31]BOP!#REF!,[31]BOP!#REF!,[31]BOP!$81:$88</definedName>
    <definedName name="Z_EA86CE3E_00A2_11D2_98BC_00C04FC96ABD_.wvu.Rows" localSheetId="1" hidden="1">[31]BOP!$36:$36,[31]BOP!$44:$44,[31]BOP!$59:$59,[31]BOP!#REF!,[31]BOP!#REF!,[31]BOP!$79:$79,[31]BOP!$81:$88,[31]BOP!#REF!</definedName>
    <definedName name="Z_EA86CE3E_00A2_11D2_98BC_00C04FC96ABD_.wvu.Rows" localSheetId="2" hidden="1">[31]BOP!$36:$36,[31]BOP!$44:$44,[31]BOP!$59:$59,[31]BOP!#REF!,[31]BOP!#REF!,[31]BOP!$79:$79,[31]BOP!$81:$88,[31]BOP!#REF!</definedName>
    <definedName name="Z_EA86CE3E_00A2_11D2_98BC_00C04FC96ABD_.wvu.Rows" hidden="1">[31]BOP!$36:$36,[31]BOP!$44:$44,[31]BOP!$59:$59,[31]BOP!#REF!,[31]BOP!#REF!,[31]BOP!$79:$79,[31]BOP!$81:$88,[31]BOP!#REF!</definedName>
    <definedName name="Z_EA86CE3F_00A2_11D2_98BC_00C04FC96ABD_.wvu.Rows" localSheetId="1" hidden="1">[31]BOP!$36:$36,[31]BOP!$44:$44,[31]BOP!$59:$59,[31]BOP!#REF!,[31]BOP!#REF!,[31]BOP!$79:$79,[31]BOP!$81:$88</definedName>
    <definedName name="Z_EA86CE3F_00A2_11D2_98BC_00C04FC96ABD_.wvu.Rows" localSheetId="2" hidden="1">[31]BOP!$36:$36,[31]BOP!$44:$44,[31]BOP!$59:$59,[31]BOP!#REF!,[31]BOP!#REF!,[31]BOP!$79:$79,[31]BOP!$81:$88</definedName>
    <definedName name="Z_EA86CE3F_00A2_11D2_98BC_00C04FC96ABD_.wvu.Rows" hidden="1">[31]BOP!$36:$36,[31]BOP!$44:$44,[31]BOP!$59:$59,[31]BOP!#REF!,[31]BOP!#REF!,[31]BOP!$79:$79,[31]BOP!$81:$88</definedName>
    <definedName name="Z_EA86CE40_00A2_11D2_98BC_00C04FC96ABD_.wvu.Rows" localSheetId="1" hidden="1">[31]BOP!$36:$36,[31]BOP!$44:$44,[31]BOP!$59:$59,[31]BOP!#REF!,[31]BOP!#REF!,[31]BOP!$79:$79,[31]BOP!#REF!</definedName>
    <definedName name="Z_EA86CE40_00A2_11D2_98BC_00C04FC96ABD_.wvu.Rows" localSheetId="2" hidden="1">[31]BOP!$36:$36,[31]BOP!$44:$44,[31]BOP!$59:$59,[31]BOP!#REF!,[31]BOP!#REF!,[31]BOP!$79:$79,[31]BOP!#REF!</definedName>
    <definedName name="Z_EA86CE40_00A2_11D2_98BC_00C04FC96ABD_.wvu.Rows" localSheetId="3" hidden="1">[31]BOP!$36:$36,[31]BOP!$44:$44,[31]BOP!$59:$59,[31]BOP!#REF!,[31]BOP!#REF!,[31]BOP!$79:$79,[31]BOP!#REF!</definedName>
    <definedName name="Z_EA86CE40_00A2_11D2_98BC_00C04FC96ABD_.wvu.Rows" localSheetId="4" hidden="1">[31]BOP!$36:$36,[31]BOP!$44:$44,[31]BOP!$59:$59,[31]BOP!#REF!,[31]BOP!#REF!,[31]BOP!$79:$79,[31]BOP!#REF!</definedName>
    <definedName name="Z_EA86CE40_00A2_11D2_98BC_00C04FC96ABD_.wvu.Rows" localSheetId="12" hidden="1">[31]BOP!$36:$36,[31]BOP!$44:$44,[31]BOP!$59:$59,[31]BOP!#REF!,[31]BOP!#REF!,[31]BOP!$79:$79,[31]BOP!#REF!</definedName>
    <definedName name="Z_EA86CE40_00A2_11D2_98BC_00C04FC96ABD_.wvu.Rows" localSheetId="13" hidden="1">[31]BOP!$36:$36,[31]BOP!$44:$44,[31]BOP!$59:$59,[31]BOP!#REF!,[31]BOP!#REF!,[31]BOP!$79:$79,[31]BOP!#REF!</definedName>
    <definedName name="Z_EA86CE40_00A2_11D2_98BC_00C04FC96ABD_.wvu.Rows" hidden="1">[31]BOP!$36:$36,[31]BOP!$44:$44,[31]BOP!$59:$59,[31]BOP!#REF!,[31]BOP!#REF!,[31]BOP!$79:$79,[31]BOP!#REF!</definedName>
    <definedName name="Z_EA86CE41_00A2_11D2_98BC_00C04FC96ABD_.wvu.Rows" localSheetId="1" hidden="1">[31]BOP!$36:$36,[31]BOP!$44:$44,[31]BOP!$59:$59,[31]BOP!#REF!,[31]BOP!#REF!,[31]BOP!$79:$79,[31]BOP!$81:$88,[31]BOP!#REF!</definedName>
    <definedName name="Z_EA86CE41_00A2_11D2_98BC_00C04FC96ABD_.wvu.Rows" localSheetId="2" hidden="1">[31]BOP!$36:$36,[31]BOP!$44:$44,[31]BOP!$59:$59,[31]BOP!#REF!,[31]BOP!#REF!,[31]BOP!$79:$79,[31]BOP!$81:$88,[31]BOP!#REF!</definedName>
    <definedName name="Z_EA86CE41_00A2_11D2_98BC_00C04FC96ABD_.wvu.Rows" hidden="1">[31]BOP!$36:$36,[31]BOP!$44:$44,[31]BOP!$59:$59,[31]BOP!#REF!,[31]BOP!#REF!,[31]BOP!$79:$79,[31]BOP!$81:$88,[31]BOP!#REF!</definedName>
    <definedName name="Z_EA86CE42_00A2_11D2_98BC_00C04FC96ABD_.wvu.Rows" localSheetId="1" hidden="1">[31]BOP!$36:$36,[31]BOP!$44:$44,[31]BOP!$59:$59,[31]BOP!#REF!,[31]BOP!#REF!,[31]BOP!$79:$79,[31]BOP!$81:$88,[31]BOP!#REF!</definedName>
    <definedName name="Z_EA86CE42_00A2_11D2_98BC_00C04FC96ABD_.wvu.Rows" localSheetId="2" hidden="1">[31]BOP!$36:$36,[31]BOP!$44:$44,[31]BOP!$59:$59,[31]BOP!#REF!,[31]BOP!#REF!,[31]BOP!$79:$79,[31]BOP!$81:$88,[31]BOP!#REF!</definedName>
    <definedName name="Z_EA86CE42_00A2_11D2_98BC_00C04FC96ABD_.wvu.Rows" hidden="1">[31]BOP!$36:$36,[31]BOP!$44:$44,[31]BOP!$59:$59,[31]BOP!#REF!,[31]BOP!#REF!,[31]BOP!$79:$79,[31]BOP!$81:$88,[31]BOP!#REF!</definedName>
    <definedName name="Z_EA86CE43_00A2_11D2_98BC_00C04FC96ABD_.wvu.Rows" localSheetId="1" hidden="1">[31]BOP!$36:$36,[31]BOP!$44:$44,[31]BOP!$59:$59,[31]BOP!#REF!,[31]BOP!#REF!,[31]BOP!$79:$79,[31]BOP!$81:$88,[31]BOP!#REF!</definedName>
    <definedName name="Z_EA86CE43_00A2_11D2_98BC_00C04FC96ABD_.wvu.Rows" localSheetId="2" hidden="1">[31]BOP!$36:$36,[31]BOP!$44:$44,[31]BOP!$59:$59,[31]BOP!#REF!,[31]BOP!#REF!,[31]BOP!$79:$79,[31]BOP!$81:$88,[31]BOP!#REF!</definedName>
    <definedName name="Z_EA86CE43_00A2_11D2_98BC_00C04FC96ABD_.wvu.Rows" hidden="1">[31]BOP!$36:$36,[31]BOP!$44:$44,[31]BOP!$59:$59,[31]BOP!#REF!,[31]BOP!#REF!,[31]BOP!$79:$79,[31]BOP!$81:$88,[31]BOP!#REF!</definedName>
    <definedName name="Z_EA86CE45_00A2_11D2_98BC_00C04FC96ABD_.wvu.Rows" localSheetId="1" hidden="1">[31]BOP!$36:$36,[31]BOP!$44:$44,[31]BOP!$59:$59,[31]BOP!#REF!,[31]BOP!#REF!,[31]BOP!$79:$79,[31]BOP!$81:$88,[31]BOP!#REF!,[31]BOP!#REF!</definedName>
    <definedName name="Z_EA86CE45_00A2_11D2_98BC_00C04FC96ABD_.wvu.Rows" localSheetId="2" hidden="1">[31]BOP!$36:$36,[31]BOP!$44:$44,[31]BOP!$59:$59,[31]BOP!#REF!,[31]BOP!#REF!,[31]BOP!$79:$79,[31]BOP!$81:$88,[31]BOP!#REF!,[31]BOP!#REF!</definedName>
    <definedName name="Z_EA86CE45_00A2_11D2_98BC_00C04FC96ABD_.wvu.Rows" hidden="1">[31]BOP!$36:$36,[31]BOP!$44:$44,[31]BOP!$59:$59,[31]BOP!#REF!,[31]BOP!#REF!,[31]BOP!$79:$79,[31]BOP!$81:$88,[31]BOP!#REF!,[31]BOP!#REF!</definedName>
    <definedName name="Z_EA86CE46_00A2_11D2_98BC_00C04FC96ABD_.wvu.Rows" localSheetId="1" hidden="1">[31]BOP!$36:$36,[31]BOP!$44:$44,[31]BOP!$59:$59,[31]BOP!#REF!,[31]BOP!#REF!,[31]BOP!$79:$79,[31]BOP!$81:$88,[31]BOP!#REF!,[31]BOP!#REF!</definedName>
    <definedName name="Z_EA86CE46_00A2_11D2_98BC_00C04FC96ABD_.wvu.Rows" localSheetId="2" hidden="1">[31]BOP!$36:$36,[31]BOP!$44:$44,[31]BOP!$59:$59,[31]BOP!#REF!,[31]BOP!#REF!,[31]BOP!$79:$79,[31]BOP!$81:$88,[31]BOP!#REF!,[31]BOP!#REF!</definedName>
    <definedName name="Z_EA86CE46_00A2_11D2_98BC_00C04FC96ABD_.wvu.Rows" hidden="1">[31]BOP!$36:$36,[31]BOP!$44:$44,[31]BOP!$59:$59,[31]BOP!#REF!,[31]BOP!#REF!,[31]BOP!$79:$79,[31]BOP!$81:$88,[31]BOP!#REF!,[31]BOP!#REF!</definedName>
    <definedName name="Z_EA86CE47_00A2_11D2_98BC_00C04FC96ABD_.wvu.Rows" localSheetId="1" hidden="1">[31]BOP!$36:$36,[31]BOP!$44:$44,[31]BOP!$59:$59,[31]BOP!#REF!,[31]BOP!#REF!,[31]BOP!$79:$79</definedName>
    <definedName name="Z_EA86CE47_00A2_11D2_98BC_00C04FC96ABD_.wvu.Rows" localSheetId="2" hidden="1">[31]BOP!$36:$36,[31]BOP!$44:$44,[31]BOP!$59:$59,[31]BOP!#REF!,[31]BOP!#REF!,[31]BOP!$79:$79</definedName>
    <definedName name="Z_EA86CE47_00A2_11D2_98BC_00C04FC96ABD_.wvu.Rows" hidden="1">[31]BOP!$36:$36,[31]BOP!$44:$44,[31]BOP!$59:$59,[31]BOP!#REF!,[31]BOP!#REF!,[31]BOP!$79:$79</definedName>
    <definedName name="zz" localSheetId="4" hidden="1">{"Tab1",#N/A,FALSE,"P";"Tab2",#N/A,FALSE,"P"}</definedName>
    <definedName name="zz" localSheetId="12" hidden="1">{"Tab1",#N/A,FALSE,"P";"Tab2",#N/A,FALSE,"P"}</definedName>
    <definedName name="zz" localSheetId="13" hidden="1">{"Tab1",#N/A,FALSE,"P";"Tab2",#N/A,FALSE,"P"}</definedName>
    <definedName name="zz" hidden="1">{"Tab1",#N/A,FALSE,"P";"Tab2",#N/A,FALSE,"P"}</definedName>
    <definedName name="zzzzzzzz" localSheetId="1" hidden="1">[35]M!#REF!</definedName>
    <definedName name="zzzzzzzz" localSheetId="2" hidden="1">[35]M!#REF!</definedName>
    <definedName name="zzzzzzzz" localSheetId="3" hidden="1">[35]M!#REF!</definedName>
    <definedName name="zzzzzzzz" hidden="1">[35]M!#REF!</definedName>
    <definedName name="α" localSheetId="4" hidden="1">{FALSE,FALSE,-1.25,-15.5,484.5,276.75,FALSE,FALSE,TRUE,TRUE,0,12,#N/A,46,#N/A,2.93460490463215,15.35,1,FALSE,FALSE,3,TRUE,1,FALSE,100,"Swvu.PLA1.","ACwvu.PLA1.",#N/A,FALSE,FALSE,0,0,0,0,2,"","",TRUE,TRUE,FALSE,FALSE,1,60,#N/A,#N/A,FALSE,FALSE,FALSE,FALSE,FALSE,FALSE,FALSE,9,65532,65532,FALSE,FALSE,TRUE,TRUE,TRUE}</definedName>
    <definedName name="α" localSheetId="12" hidden="1">{FALSE,FALSE,-1.25,-15.5,484.5,276.75,FALSE,FALSE,TRUE,TRUE,0,12,#N/A,46,#N/A,2.93460490463215,15.35,1,FALSE,FALSE,3,TRUE,1,FALSE,100,"Swvu.PLA1.","ACwvu.PLA1.",#N/A,FALSE,FALSE,0,0,0,0,2,"","",TRUE,TRUE,FALSE,FALSE,1,60,#N/A,#N/A,FALSE,FALSE,FALSE,FALSE,FALSE,FALSE,FALSE,9,65532,65532,FALSE,FALSE,TRUE,TRUE,TRUE}</definedName>
    <definedName name="α" localSheetId="13" hidden="1">{FALSE,FALSE,-1.25,-15.5,484.5,276.75,FALSE,FALSE,TRUE,TRUE,0,12,#N/A,46,#N/A,2.93460490463215,15.35,1,FALSE,FALSE,3,TRUE,1,FALSE,100,"Swvu.PLA1.","ACwvu.PLA1.",#N/A,FALSE,FALSE,0,0,0,0,2,"","",TRUE,TRUE,FALSE,FALSE,1,60,#N/A,#N/A,FALSE,FALSE,FALSE,FALSE,FALSE,FALSE,FALSE,9,65532,65532,FALSE,FALSE,TRUE,TRUE,TRUE}</definedName>
    <definedName name="α" hidden="1">{FALSE,FALSE,-1.25,-15.5,484.5,276.75,FALSE,FALSE,TRUE,TRUE,0,12,#N/A,46,#N/A,2.93460490463215,15.35,1,FALSE,FALSE,3,TRUE,1,FALSE,100,"Swvu.PLA1.","ACwvu.PLA1.",#N/A,FALSE,FALSE,0,0,0,0,2,"","",TRUE,TRUE,FALSE,FALSE,1,60,#N/A,#N/A,FALSE,FALSE,FALSE,FALSE,FALSE,FALSE,FALSE,9,65532,65532,FALSE,FALSE,TRUE,TRUE,TRUE}</definedName>
  </definedNames>
  <calcPr calcId="125725"/>
</workbook>
</file>

<file path=xl/calcChain.xml><?xml version="1.0" encoding="utf-8"?>
<calcChain xmlns="http://schemas.openxmlformats.org/spreadsheetml/2006/main">
  <c r="C136" i="16"/>
  <c r="C131"/>
  <c r="C128"/>
  <c r="C125"/>
  <c r="C122"/>
  <c r="C121"/>
  <c r="E5" i="41" l="1"/>
  <c r="F5"/>
  <c r="G5"/>
  <c r="G6"/>
  <c r="G7"/>
  <c r="G8"/>
  <c r="G9"/>
  <c r="E10"/>
  <c r="F10"/>
  <c r="G10"/>
  <c r="G11"/>
  <c r="G12"/>
  <c r="G13"/>
  <c r="G15"/>
  <c r="E18"/>
  <c r="E17" s="1"/>
  <c r="E75" s="1"/>
  <c r="F18"/>
  <c r="F17" s="1"/>
  <c r="F75" s="1"/>
  <c r="E19"/>
  <c r="F19"/>
  <c r="G19"/>
  <c r="G20"/>
  <c r="E21"/>
  <c r="F21"/>
  <c r="G21"/>
  <c r="G22"/>
  <c r="G23"/>
  <c r="E24"/>
  <c r="F24"/>
  <c r="G24"/>
  <c r="G18" s="1"/>
  <c r="G17" s="1"/>
  <c r="G75" s="1"/>
  <c r="G25"/>
  <c r="G26"/>
  <c r="E27"/>
  <c r="F27"/>
  <c r="G27"/>
  <c r="G28"/>
  <c r="G29"/>
  <c r="E30"/>
  <c r="F30"/>
  <c r="G30"/>
  <c r="G31"/>
  <c r="G32"/>
  <c r="E33"/>
  <c r="F33"/>
  <c r="G33"/>
  <c r="G34"/>
  <c r="G35"/>
  <c r="E36"/>
  <c r="F36"/>
  <c r="G36"/>
  <c r="G37"/>
  <c r="G38"/>
  <c r="G39"/>
  <c r="G40"/>
  <c r="E41"/>
  <c r="F41"/>
  <c r="G41"/>
  <c r="G42"/>
  <c r="G43"/>
  <c r="G44"/>
  <c r="E45"/>
  <c r="F45"/>
  <c r="G45"/>
  <c r="G46"/>
  <c r="G47"/>
  <c r="G48"/>
  <c r="G49"/>
  <c r="E51"/>
  <c r="F51"/>
  <c r="G51"/>
  <c r="G52"/>
  <c r="G53"/>
  <c r="G55"/>
  <c r="G57"/>
  <c r="G59"/>
  <c r="E61"/>
  <c r="F61"/>
  <c r="G61"/>
  <c r="G62"/>
  <c r="G63"/>
  <c r="G64"/>
  <c r="G65"/>
  <c r="G66"/>
  <c r="G67"/>
  <c r="E69"/>
  <c r="F69"/>
  <c r="G69"/>
  <c r="G70"/>
  <c r="G71"/>
  <c r="G78"/>
  <c r="G80"/>
  <c r="G82"/>
  <c r="G84"/>
  <c r="G86"/>
  <c r="G88"/>
  <c r="G90"/>
  <c r="G92"/>
  <c r="G94"/>
  <c r="G96"/>
  <c r="G101"/>
  <c r="E10" i="40"/>
  <c r="E5" s="1"/>
  <c r="E19"/>
  <c r="E21"/>
  <c r="E18" s="1"/>
  <c r="E17" s="1"/>
  <c r="E24"/>
  <c r="E27"/>
  <c r="E30"/>
  <c r="E33"/>
  <c r="E36"/>
  <c r="E41"/>
  <c r="E45"/>
  <c r="E51"/>
  <c r="E61"/>
  <c r="E69"/>
  <c r="E10" i="39"/>
  <c r="E5" s="1"/>
  <c r="E19"/>
  <c r="E21"/>
  <c r="E18" s="1"/>
  <c r="E17" s="1"/>
  <c r="E24"/>
  <c r="E27"/>
  <c r="E30"/>
  <c r="E33"/>
  <c r="E36"/>
  <c r="E41"/>
  <c r="E45"/>
  <c r="E51"/>
  <c r="E61"/>
  <c r="E69"/>
  <c r="I276" i="38"/>
  <c r="H276"/>
  <c r="G276"/>
  <c r="F276"/>
  <c r="F278" s="1"/>
  <c r="E276"/>
  <c r="D276"/>
  <c r="J273"/>
  <c r="I273"/>
  <c r="H273"/>
  <c r="G273"/>
  <c r="F273"/>
  <c r="E273"/>
  <c r="D273"/>
  <c r="J272"/>
  <c r="I272"/>
  <c r="H272"/>
  <c r="G272"/>
  <c r="F272"/>
  <c r="E272"/>
  <c r="D272"/>
  <c r="J271"/>
  <c r="I271"/>
  <c r="H271"/>
  <c r="G271"/>
  <c r="F271"/>
  <c r="E271"/>
  <c r="D271"/>
  <c r="J270"/>
  <c r="I270"/>
  <c r="H270"/>
  <c r="G270"/>
  <c r="F270"/>
  <c r="E270"/>
  <c r="D270"/>
  <c r="J269"/>
  <c r="I269"/>
  <c r="H269"/>
  <c r="G269"/>
  <c r="F269"/>
  <c r="E269"/>
  <c r="D269"/>
  <c r="J268"/>
  <c r="I268"/>
  <c r="H268"/>
  <c r="G268"/>
  <c r="F268"/>
  <c r="E268"/>
  <c r="D268"/>
  <c r="J267"/>
  <c r="I267"/>
  <c r="H267"/>
  <c r="G267"/>
  <c r="F267"/>
  <c r="E267"/>
  <c r="D267"/>
  <c r="J266"/>
  <c r="I266"/>
  <c r="H266"/>
  <c r="G266"/>
  <c r="F266"/>
  <c r="E266"/>
  <c r="D266"/>
  <c r="J265"/>
  <c r="I265"/>
  <c r="H265"/>
  <c r="G265"/>
  <c r="F265"/>
  <c r="E265"/>
  <c r="D265"/>
  <c r="J264"/>
  <c r="I264"/>
  <c r="H264"/>
  <c r="G264"/>
  <c r="F264"/>
  <c r="E264"/>
  <c r="D264"/>
  <c r="J263"/>
  <c r="I263"/>
  <c r="I278" s="1"/>
  <c r="H263"/>
  <c r="H278" s="1"/>
  <c r="G263"/>
  <c r="G278" s="1"/>
  <c r="F263"/>
  <c r="E263"/>
  <c r="E278" s="1"/>
  <c r="D263"/>
  <c r="D278" s="1"/>
  <c r="J261"/>
  <c r="H261"/>
  <c r="H260" s="1"/>
  <c r="H279" s="1"/>
  <c r="G261"/>
  <c r="F261"/>
  <c r="D261"/>
  <c r="D260" s="1"/>
  <c r="D279" s="1"/>
  <c r="J260"/>
  <c r="G260"/>
  <c r="G279" s="1"/>
  <c r="F260"/>
  <c r="F279" s="1"/>
  <c r="I259"/>
  <c r="H259"/>
  <c r="G259"/>
  <c r="F259"/>
  <c r="E259"/>
  <c r="D259"/>
  <c r="I258"/>
  <c r="H258"/>
  <c r="G258"/>
  <c r="F258"/>
  <c r="E258"/>
  <c r="D258"/>
  <c r="I257"/>
  <c r="H257"/>
  <c r="G257"/>
  <c r="F257"/>
  <c r="E257"/>
  <c r="D257"/>
  <c r="I256"/>
  <c r="H256"/>
  <c r="G256"/>
  <c r="F256"/>
  <c r="E256"/>
  <c r="D256"/>
  <c r="I255"/>
  <c r="H255"/>
  <c r="G255"/>
  <c r="F255"/>
  <c r="E255"/>
  <c r="D255"/>
  <c r="I254"/>
  <c r="H254"/>
  <c r="G254"/>
  <c r="F254"/>
  <c r="E254"/>
  <c r="D254"/>
  <c r="I253"/>
  <c r="H253"/>
  <c r="G253"/>
  <c r="F253"/>
  <c r="E253"/>
  <c r="D253"/>
  <c r="I252"/>
  <c r="H252"/>
  <c r="G252"/>
  <c r="F252"/>
  <c r="E252"/>
  <c r="D252"/>
  <c r="I251"/>
  <c r="I250" s="1"/>
  <c r="H251"/>
  <c r="H250" s="1"/>
  <c r="G251"/>
  <c r="F251"/>
  <c r="E251"/>
  <c r="E250" s="1"/>
  <c r="D251"/>
  <c r="D250" s="1"/>
  <c r="G250"/>
  <c r="G277" s="1"/>
  <c r="G280" s="1"/>
  <c r="G282" s="1"/>
  <c r="F250"/>
  <c r="F277" s="1"/>
  <c r="F280" s="1"/>
  <c r="J249"/>
  <c r="I249"/>
  <c r="H249"/>
  <c r="G249"/>
  <c r="F249"/>
  <c r="E249"/>
  <c r="D249"/>
  <c r="I223"/>
  <c r="H223"/>
  <c r="G223"/>
  <c r="E223"/>
  <c r="D223"/>
  <c r="J218"/>
  <c r="I218"/>
  <c r="H218"/>
  <c r="G218"/>
  <c r="F218"/>
  <c r="E218"/>
  <c r="D218"/>
  <c r="J217"/>
  <c r="I217"/>
  <c r="H217"/>
  <c r="G217"/>
  <c r="F217"/>
  <c r="E217"/>
  <c r="D217"/>
  <c r="J216"/>
  <c r="I216"/>
  <c r="H216"/>
  <c r="G216"/>
  <c r="F216"/>
  <c r="E216"/>
  <c r="D216"/>
  <c r="J215"/>
  <c r="I215"/>
  <c r="H215"/>
  <c r="H214" s="1"/>
  <c r="H208" s="1"/>
  <c r="G215"/>
  <c r="G214" s="1"/>
  <c r="G208" s="1"/>
  <c r="F215"/>
  <c r="E215"/>
  <c r="D215"/>
  <c r="D214" s="1"/>
  <c r="D208" s="1"/>
  <c r="J214"/>
  <c r="I214"/>
  <c r="F214"/>
  <c r="E214"/>
  <c r="J213"/>
  <c r="I213"/>
  <c r="H213"/>
  <c r="G213"/>
  <c r="F213"/>
  <c r="E213"/>
  <c r="D213"/>
  <c r="J212"/>
  <c r="I212"/>
  <c r="H212"/>
  <c r="G212"/>
  <c r="F212"/>
  <c r="E212"/>
  <c r="D212"/>
  <c r="J211"/>
  <c r="I211"/>
  <c r="H211"/>
  <c r="G211"/>
  <c r="F211"/>
  <c r="E211"/>
  <c r="D211"/>
  <c r="J210"/>
  <c r="I210"/>
  <c r="H210"/>
  <c r="G210"/>
  <c r="F210"/>
  <c r="E210"/>
  <c r="D210"/>
  <c r="J209"/>
  <c r="J208" s="1"/>
  <c r="J219" s="1"/>
  <c r="I209"/>
  <c r="H209"/>
  <c r="G209"/>
  <c r="F209"/>
  <c r="F208" s="1"/>
  <c r="E209"/>
  <c r="D209"/>
  <c r="I208"/>
  <c r="E208"/>
  <c r="I207"/>
  <c r="H207"/>
  <c r="G207"/>
  <c r="F207"/>
  <c r="E207"/>
  <c r="D207"/>
  <c r="I206"/>
  <c r="H206"/>
  <c r="H205" s="1"/>
  <c r="G206"/>
  <c r="G205" s="1"/>
  <c r="G197" s="1"/>
  <c r="F206"/>
  <c r="E206"/>
  <c r="D206"/>
  <c r="D205" s="1"/>
  <c r="I205"/>
  <c r="F205"/>
  <c r="E205"/>
  <c r="I204"/>
  <c r="H204"/>
  <c r="G204"/>
  <c r="F204"/>
  <c r="E204"/>
  <c r="D204"/>
  <c r="I203"/>
  <c r="H203"/>
  <c r="G203"/>
  <c r="F203"/>
  <c r="E203"/>
  <c r="D203"/>
  <c r="I202"/>
  <c r="H202"/>
  <c r="G202"/>
  <c r="F202"/>
  <c r="E202"/>
  <c r="D202"/>
  <c r="I201"/>
  <c r="H201"/>
  <c r="G201"/>
  <c r="F201"/>
  <c r="E201"/>
  <c r="D201"/>
  <c r="I200"/>
  <c r="H200"/>
  <c r="G200"/>
  <c r="F200"/>
  <c r="E200"/>
  <c r="D200"/>
  <c r="I199"/>
  <c r="H199"/>
  <c r="G199"/>
  <c r="F199"/>
  <c r="E199"/>
  <c r="D199"/>
  <c r="I198"/>
  <c r="H198"/>
  <c r="G198"/>
  <c r="F198"/>
  <c r="E198"/>
  <c r="D198"/>
  <c r="I197"/>
  <c r="I220" s="1"/>
  <c r="I224" s="1"/>
  <c r="F197"/>
  <c r="F220" s="1"/>
  <c r="E197"/>
  <c r="E220" s="1"/>
  <c r="H182"/>
  <c r="G182"/>
  <c r="E182"/>
  <c r="D182"/>
  <c r="H177"/>
  <c r="G177"/>
  <c r="E177"/>
  <c r="D177"/>
  <c r="H174"/>
  <c r="G174"/>
  <c r="E174"/>
  <c r="D174"/>
  <c r="H171"/>
  <c r="G171"/>
  <c r="E171"/>
  <c r="D171"/>
  <c r="H168"/>
  <c r="G168"/>
  <c r="E168"/>
  <c r="D168"/>
  <c r="H167"/>
  <c r="G167"/>
  <c r="E167"/>
  <c r="D167"/>
  <c r="I160"/>
  <c r="I222" s="1"/>
  <c r="H160"/>
  <c r="H222" s="1"/>
  <c r="G160"/>
  <c r="G281" s="1"/>
  <c r="E160"/>
  <c r="E222" s="1"/>
  <c r="D160"/>
  <c r="D222" s="1"/>
  <c r="J149"/>
  <c r="I149"/>
  <c r="H149"/>
  <c r="G149"/>
  <c r="G151" s="1"/>
  <c r="F149"/>
  <c r="E149"/>
  <c r="D149"/>
  <c r="I82"/>
  <c r="I152" s="1"/>
  <c r="I163" s="1"/>
  <c r="H82"/>
  <c r="H151" s="1"/>
  <c r="G82"/>
  <c r="F82"/>
  <c r="F152" s="1"/>
  <c r="E82"/>
  <c r="E152" s="1"/>
  <c r="E163" s="1"/>
  <c r="D82"/>
  <c r="D151" s="1"/>
  <c r="E98" i="41" l="1"/>
  <c r="E76"/>
  <c r="G76"/>
  <c r="G98"/>
  <c r="F98"/>
  <c r="F76"/>
  <c r="E75" i="40"/>
  <c r="E75" i="39"/>
  <c r="E277" i="38"/>
  <c r="E275"/>
  <c r="I277"/>
  <c r="D277"/>
  <c r="D280" s="1"/>
  <c r="D275"/>
  <c r="H277"/>
  <c r="H280" s="1"/>
  <c r="H275"/>
  <c r="E224"/>
  <c r="D197"/>
  <c r="D220" s="1"/>
  <c r="D224" s="1"/>
  <c r="H197"/>
  <c r="H220" s="1"/>
  <c r="H224" s="1"/>
  <c r="G220"/>
  <c r="F151"/>
  <c r="D152"/>
  <c r="D163" s="1"/>
  <c r="H152"/>
  <c r="H163" s="1"/>
  <c r="G222"/>
  <c r="E261"/>
  <c r="E260" s="1"/>
  <c r="E279" s="1"/>
  <c r="I261"/>
  <c r="I260" s="1"/>
  <c r="I279" s="1"/>
  <c r="E281"/>
  <c r="E151"/>
  <c r="I151"/>
  <c r="G152"/>
  <c r="G163" s="1"/>
  <c r="D281"/>
  <c r="I281"/>
  <c r="G275"/>
  <c r="H281"/>
  <c r="F275"/>
  <c r="E76" i="40" l="1"/>
  <c r="E98"/>
  <c r="E98" i="39"/>
  <c r="E76"/>
  <c r="H282" i="38"/>
  <c r="I280"/>
  <c r="I282" s="1"/>
  <c r="G224"/>
  <c r="D282"/>
  <c r="E280"/>
  <c r="E282" s="1"/>
  <c r="I275"/>
  <c r="C64" i="36" l="1"/>
  <c r="B64"/>
  <c r="C45"/>
  <c r="B45"/>
  <c r="B44" s="1"/>
  <c r="B59" s="1"/>
  <c r="C44"/>
  <c r="C35"/>
  <c r="B35"/>
  <c r="C15"/>
  <c r="B15"/>
  <c r="B14" s="1"/>
  <c r="B29" s="1"/>
  <c r="B31" s="1"/>
  <c r="C14"/>
  <c r="C29" s="1"/>
  <c r="C5"/>
  <c r="B5"/>
  <c r="C141" i="35"/>
  <c r="B141"/>
  <c r="C126"/>
  <c r="B126"/>
  <c r="C116"/>
  <c r="B116"/>
  <c r="C102"/>
  <c r="B102"/>
  <c r="C98"/>
  <c r="B98"/>
  <c r="C93"/>
  <c r="C92" s="1"/>
  <c r="C91" s="1"/>
  <c r="C111" s="1"/>
  <c r="C113" s="1"/>
  <c r="B93"/>
  <c r="B92" s="1"/>
  <c r="B91" s="1"/>
  <c r="C83"/>
  <c r="B83"/>
  <c r="C80"/>
  <c r="B80"/>
  <c r="C63"/>
  <c r="B63"/>
  <c r="B62" s="1"/>
  <c r="C62"/>
  <c r="C54"/>
  <c r="B54"/>
  <c r="C38"/>
  <c r="B38"/>
  <c r="C27"/>
  <c r="C26" s="1"/>
  <c r="B27"/>
  <c r="C20"/>
  <c r="B20"/>
  <c r="C10"/>
  <c r="C9" s="1"/>
  <c r="B10"/>
  <c r="B9" s="1"/>
  <c r="G281" i="34"/>
  <c r="I280"/>
  <c r="H280"/>
  <c r="G280"/>
  <c r="E280"/>
  <c r="D280"/>
  <c r="I279"/>
  <c r="H279"/>
  <c r="G279"/>
  <c r="E279"/>
  <c r="D279"/>
  <c r="G277"/>
  <c r="J275"/>
  <c r="I275"/>
  <c r="H275"/>
  <c r="G275"/>
  <c r="F275"/>
  <c r="E275"/>
  <c r="D275"/>
  <c r="J274"/>
  <c r="I274"/>
  <c r="H274"/>
  <c r="G274"/>
  <c r="F274"/>
  <c r="E274"/>
  <c r="D274"/>
  <c r="J273"/>
  <c r="I273"/>
  <c r="H273"/>
  <c r="G273"/>
  <c r="F273"/>
  <c r="E273"/>
  <c r="D273"/>
  <c r="J272"/>
  <c r="I272"/>
  <c r="H272"/>
  <c r="G272"/>
  <c r="F272"/>
  <c r="E272"/>
  <c r="D272"/>
  <c r="J271"/>
  <c r="I271"/>
  <c r="H271"/>
  <c r="G271"/>
  <c r="F271"/>
  <c r="E271"/>
  <c r="D271"/>
  <c r="J270"/>
  <c r="I270"/>
  <c r="H270"/>
  <c r="G270"/>
  <c r="F270"/>
  <c r="E270"/>
  <c r="D270"/>
  <c r="J269"/>
  <c r="I269"/>
  <c r="H269"/>
  <c r="G269"/>
  <c r="F269"/>
  <c r="E269"/>
  <c r="D269"/>
  <c r="J268"/>
  <c r="I268"/>
  <c r="H268"/>
  <c r="G268"/>
  <c r="F268"/>
  <c r="E268"/>
  <c r="D268"/>
  <c r="J267"/>
  <c r="I267"/>
  <c r="H267"/>
  <c r="G267"/>
  <c r="F267"/>
  <c r="E267"/>
  <c r="D267"/>
  <c r="J266"/>
  <c r="I266"/>
  <c r="H266"/>
  <c r="G266"/>
  <c r="F266"/>
  <c r="E266"/>
  <c r="D266"/>
  <c r="J265"/>
  <c r="I265"/>
  <c r="H265"/>
  <c r="G265"/>
  <c r="F265"/>
  <c r="E265"/>
  <c r="D265"/>
  <c r="J263"/>
  <c r="J262" s="1"/>
  <c r="I263"/>
  <c r="H263"/>
  <c r="G263"/>
  <c r="F263"/>
  <c r="F262" s="1"/>
  <c r="F277" s="1"/>
  <c r="E263"/>
  <c r="D263"/>
  <c r="I262"/>
  <c r="I277" s="1"/>
  <c r="I281" s="1"/>
  <c r="H262"/>
  <c r="G262"/>
  <c r="E262"/>
  <c r="E277" s="1"/>
  <c r="E281" s="1"/>
  <c r="D262"/>
  <c r="I261"/>
  <c r="H261"/>
  <c r="G261"/>
  <c r="F261"/>
  <c r="E261"/>
  <c r="D261"/>
  <c r="I260"/>
  <c r="H260"/>
  <c r="G260"/>
  <c r="F260"/>
  <c r="E260"/>
  <c r="D260"/>
  <c r="I259"/>
  <c r="H259"/>
  <c r="G259"/>
  <c r="F259"/>
  <c r="E259"/>
  <c r="D259"/>
  <c r="I258"/>
  <c r="H258"/>
  <c r="G258"/>
  <c r="F258"/>
  <c r="E258"/>
  <c r="D258"/>
  <c r="I257"/>
  <c r="H257"/>
  <c r="G257"/>
  <c r="F257"/>
  <c r="E257"/>
  <c r="D257"/>
  <c r="I256"/>
  <c r="H256"/>
  <c r="G256"/>
  <c r="F256"/>
  <c r="E256"/>
  <c r="D256"/>
  <c r="I255"/>
  <c r="H255"/>
  <c r="G255"/>
  <c r="F255"/>
  <c r="E255"/>
  <c r="D255"/>
  <c r="I254"/>
  <c r="H254"/>
  <c r="G254"/>
  <c r="F254"/>
  <c r="E254"/>
  <c r="D254"/>
  <c r="I253"/>
  <c r="H253"/>
  <c r="G253"/>
  <c r="F253"/>
  <c r="E253"/>
  <c r="D253"/>
  <c r="I252"/>
  <c r="H252"/>
  <c r="H277" s="1"/>
  <c r="H281" s="1"/>
  <c r="G252"/>
  <c r="F252"/>
  <c r="E252"/>
  <c r="D252"/>
  <c r="D277" s="1"/>
  <c r="D281" s="1"/>
  <c r="J251"/>
  <c r="I251"/>
  <c r="H251"/>
  <c r="G251"/>
  <c r="F251"/>
  <c r="E251"/>
  <c r="D251"/>
  <c r="I221"/>
  <c r="H221"/>
  <c r="G221"/>
  <c r="E221"/>
  <c r="D221"/>
  <c r="I220"/>
  <c r="H220"/>
  <c r="G220"/>
  <c r="E220"/>
  <c r="D220"/>
  <c r="J216"/>
  <c r="I216"/>
  <c r="H216"/>
  <c r="G216"/>
  <c r="F216"/>
  <c r="E216"/>
  <c r="D216"/>
  <c r="J215"/>
  <c r="I215"/>
  <c r="H215"/>
  <c r="G215"/>
  <c r="F215"/>
  <c r="E215"/>
  <c r="D215"/>
  <c r="J214"/>
  <c r="I214"/>
  <c r="H214"/>
  <c r="G214"/>
  <c r="F214"/>
  <c r="E214"/>
  <c r="D214"/>
  <c r="J213"/>
  <c r="I213"/>
  <c r="H213"/>
  <c r="G213"/>
  <c r="F213"/>
  <c r="E213"/>
  <c r="D213"/>
  <c r="J212"/>
  <c r="I212"/>
  <c r="I206" s="1"/>
  <c r="H212"/>
  <c r="H206" s="1"/>
  <c r="G212"/>
  <c r="F212"/>
  <c r="E212"/>
  <c r="E206" s="1"/>
  <c r="E218" s="1"/>
  <c r="E222" s="1"/>
  <c r="D212"/>
  <c r="D206" s="1"/>
  <c r="J211"/>
  <c r="I211"/>
  <c r="H211"/>
  <c r="G211"/>
  <c r="F211"/>
  <c r="E211"/>
  <c r="D211"/>
  <c r="J210"/>
  <c r="I210"/>
  <c r="H210"/>
  <c r="G210"/>
  <c r="F210"/>
  <c r="E210"/>
  <c r="D210"/>
  <c r="J209"/>
  <c r="I209"/>
  <c r="H209"/>
  <c r="G209"/>
  <c r="F209"/>
  <c r="E209"/>
  <c r="D209"/>
  <c r="J208"/>
  <c r="I208"/>
  <c r="H208"/>
  <c r="G208"/>
  <c r="F208"/>
  <c r="E208"/>
  <c r="D208"/>
  <c r="J207"/>
  <c r="I207"/>
  <c r="H207"/>
  <c r="G207"/>
  <c r="F207"/>
  <c r="E207"/>
  <c r="D207"/>
  <c r="J206"/>
  <c r="J217" s="1"/>
  <c r="G206"/>
  <c r="F206"/>
  <c r="I205"/>
  <c r="H205"/>
  <c r="G205"/>
  <c r="F205"/>
  <c r="E205"/>
  <c r="D205"/>
  <c r="I204"/>
  <c r="H204"/>
  <c r="G204"/>
  <c r="F204"/>
  <c r="E204"/>
  <c r="D204"/>
  <c r="I203"/>
  <c r="H203"/>
  <c r="G203"/>
  <c r="F203"/>
  <c r="E203"/>
  <c r="D203"/>
  <c r="I202"/>
  <c r="H202"/>
  <c r="G202"/>
  <c r="F202"/>
  <c r="E202"/>
  <c r="D202"/>
  <c r="I201"/>
  <c r="H201"/>
  <c r="G201"/>
  <c r="F201"/>
  <c r="E201"/>
  <c r="D201"/>
  <c r="I200"/>
  <c r="H200"/>
  <c r="G200"/>
  <c r="F200"/>
  <c r="E200"/>
  <c r="D200"/>
  <c r="I199"/>
  <c r="H199"/>
  <c r="G199"/>
  <c r="F199"/>
  <c r="E199"/>
  <c r="D199"/>
  <c r="I198"/>
  <c r="H198"/>
  <c r="G198"/>
  <c r="F198"/>
  <c r="E198"/>
  <c r="D198"/>
  <c r="I197"/>
  <c r="H197"/>
  <c r="G197"/>
  <c r="F197"/>
  <c r="E197"/>
  <c r="D197"/>
  <c r="I196"/>
  <c r="H196"/>
  <c r="G196"/>
  <c r="F196"/>
  <c r="E196"/>
  <c r="D196"/>
  <c r="I195"/>
  <c r="I218" s="1"/>
  <c r="I222" s="1"/>
  <c r="H195"/>
  <c r="H218" s="1"/>
  <c r="H222" s="1"/>
  <c r="G195"/>
  <c r="G218" s="1"/>
  <c r="G222" s="1"/>
  <c r="F195"/>
  <c r="F218" s="1"/>
  <c r="E195"/>
  <c r="D195"/>
  <c r="D218" s="1"/>
  <c r="D222" s="1"/>
  <c r="H180"/>
  <c r="G180"/>
  <c r="E180"/>
  <c r="D180"/>
  <c r="H175"/>
  <c r="G175"/>
  <c r="E175"/>
  <c r="D175"/>
  <c r="H172"/>
  <c r="G172"/>
  <c r="E172"/>
  <c r="D172"/>
  <c r="H169"/>
  <c r="G169"/>
  <c r="E169"/>
  <c r="D169"/>
  <c r="H166"/>
  <c r="G166"/>
  <c r="E166"/>
  <c r="D166"/>
  <c r="H165"/>
  <c r="G165"/>
  <c r="E165"/>
  <c r="D165"/>
  <c r="G161"/>
  <c r="I158"/>
  <c r="H158"/>
  <c r="G158"/>
  <c r="E158"/>
  <c r="D158"/>
  <c r="I150"/>
  <c r="I161" s="1"/>
  <c r="H150"/>
  <c r="H161" s="1"/>
  <c r="G150"/>
  <c r="F150"/>
  <c r="E150"/>
  <c r="E161" s="1"/>
  <c r="D150"/>
  <c r="D161" s="1"/>
  <c r="I149"/>
  <c r="H149"/>
  <c r="G149"/>
  <c r="F149"/>
  <c r="E149"/>
  <c r="D149"/>
  <c r="J147"/>
  <c r="I147"/>
  <c r="H147"/>
  <c r="G147"/>
  <c r="F147"/>
  <c r="E147"/>
  <c r="D147"/>
  <c r="I80"/>
  <c r="H80"/>
  <c r="G80"/>
  <c r="F80"/>
  <c r="E80"/>
  <c r="D80"/>
  <c r="C60" i="33"/>
  <c r="D60"/>
  <c r="E60"/>
  <c r="F60"/>
  <c r="G60"/>
  <c r="H60"/>
  <c r="C125"/>
  <c r="C126" s="1"/>
  <c r="D125"/>
  <c r="E125"/>
  <c r="F125"/>
  <c r="F126" s="1"/>
  <c r="G125"/>
  <c r="G126" s="1"/>
  <c r="H125"/>
  <c r="D126"/>
  <c r="E126"/>
  <c r="H126"/>
  <c r="C127"/>
  <c r="D127"/>
  <c r="E127"/>
  <c r="F127"/>
  <c r="F138" s="1"/>
  <c r="G127"/>
  <c r="G138" s="1"/>
  <c r="H127"/>
  <c r="C135"/>
  <c r="D135"/>
  <c r="D244" s="1"/>
  <c r="F135"/>
  <c r="F301" s="1"/>
  <c r="G135"/>
  <c r="H135"/>
  <c r="C138"/>
  <c r="H138"/>
  <c r="C143"/>
  <c r="C142" s="1"/>
  <c r="D143"/>
  <c r="D142" s="1"/>
  <c r="F143"/>
  <c r="F142" s="1"/>
  <c r="G143"/>
  <c r="G142" s="1"/>
  <c r="C146"/>
  <c r="D146"/>
  <c r="F146"/>
  <c r="G146"/>
  <c r="C149"/>
  <c r="D149"/>
  <c r="F149"/>
  <c r="G149"/>
  <c r="C152"/>
  <c r="D152"/>
  <c r="F152"/>
  <c r="G152"/>
  <c r="C157"/>
  <c r="D157"/>
  <c r="F157"/>
  <c r="G157"/>
  <c r="C175"/>
  <c r="D175"/>
  <c r="D174" s="1"/>
  <c r="D189" s="1"/>
  <c r="D193" s="1"/>
  <c r="E175"/>
  <c r="E174" s="1"/>
  <c r="E189" s="1"/>
  <c r="F175"/>
  <c r="G175"/>
  <c r="H175"/>
  <c r="H174" s="1"/>
  <c r="H189" s="1"/>
  <c r="H193" s="1"/>
  <c r="C176"/>
  <c r="C174" s="1"/>
  <c r="C189" s="1"/>
  <c r="C193" s="1"/>
  <c r="D176"/>
  <c r="E176"/>
  <c r="F176"/>
  <c r="F174" s="1"/>
  <c r="F189" s="1"/>
  <c r="F193" s="1"/>
  <c r="G176"/>
  <c r="G174" s="1"/>
  <c r="G189" s="1"/>
  <c r="G193" s="1"/>
  <c r="H176"/>
  <c r="C177"/>
  <c r="D177"/>
  <c r="E177"/>
  <c r="F177"/>
  <c r="G177"/>
  <c r="H177"/>
  <c r="C178"/>
  <c r="D178"/>
  <c r="E178"/>
  <c r="F178"/>
  <c r="G178"/>
  <c r="H178"/>
  <c r="C179"/>
  <c r="D179"/>
  <c r="E179"/>
  <c r="F179"/>
  <c r="G179"/>
  <c r="H179"/>
  <c r="C180"/>
  <c r="D180"/>
  <c r="E180"/>
  <c r="F180"/>
  <c r="G180"/>
  <c r="H180"/>
  <c r="C183"/>
  <c r="C182" s="1"/>
  <c r="D183"/>
  <c r="E183"/>
  <c r="F183"/>
  <c r="F182" s="1"/>
  <c r="G183"/>
  <c r="G182" s="1"/>
  <c r="H183"/>
  <c r="C184"/>
  <c r="D184"/>
  <c r="D182" s="1"/>
  <c r="E184"/>
  <c r="E182" s="1"/>
  <c r="F184"/>
  <c r="G184"/>
  <c r="H184"/>
  <c r="H182" s="1"/>
  <c r="C185"/>
  <c r="D185"/>
  <c r="E185"/>
  <c r="F185"/>
  <c r="G185"/>
  <c r="H185"/>
  <c r="C186"/>
  <c r="D186"/>
  <c r="E186"/>
  <c r="F186"/>
  <c r="G186"/>
  <c r="H186"/>
  <c r="C187"/>
  <c r="D187"/>
  <c r="E187"/>
  <c r="F187"/>
  <c r="G187"/>
  <c r="H187"/>
  <c r="C188"/>
  <c r="D188"/>
  <c r="E188"/>
  <c r="F188"/>
  <c r="G188"/>
  <c r="H188"/>
  <c r="C191"/>
  <c r="D191"/>
  <c r="F191"/>
  <c r="G191"/>
  <c r="H191"/>
  <c r="C192"/>
  <c r="D192"/>
  <c r="F192"/>
  <c r="G192"/>
  <c r="H192"/>
  <c r="C208"/>
  <c r="C207" s="1"/>
  <c r="D208"/>
  <c r="E208"/>
  <c r="F208"/>
  <c r="G208"/>
  <c r="G207" s="1"/>
  <c r="H208"/>
  <c r="C209"/>
  <c r="D209"/>
  <c r="E209"/>
  <c r="E207" s="1"/>
  <c r="F209"/>
  <c r="G209"/>
  <c r="H209"/>
  <c r="C210"/>
  <c r="D210"/>
  <c r="E210"/>
  <c r="F210"/>
  <c r="G210"/>
  <c r="H210"/>
  <c r="C211"/>
  <c r="D211"/>
  <c r="E211"/>
  <c r="F211"/>
  <c r="G211"/>
  <c r="H211"/>
  <c r="C212"/>
  <c r="D212"/>
  <c r="E212"/>
  <c r="F212"/>
  <c r="G212"/>
  <c r="H212"/>
  <c r="C213"/>
  <c r="D213"/>
  <c r="E213"/>
  <c r="F213"/>
  <c r="G213"/>
  <c r="H213"/>
  <c r="C214"/>
  <c r="D214"/>
  <c r="E214"/>
  <c r="F214"/>
  <c r="G214"/>
  <c r="H214"/>
  <c r="C216"/>
  <c r="C215" s="1"/>
  <c r="D216"/>
  <c r="D215" s="1"/>
  <c r="E216"/>
  <c r="F216"/>
  <c r="G216"/>
  <c r="G215" s="1"/>
  <c r="H216"/>
  <c r="H215" s="1"/>
  <c r="C217"/>
  <c r="D217"/>
  <c r="E217"/>
  <c r="E215" s="1"/>
  <c r="F217"/>
  <c r="F215" s="1"/>
  <c r="G217"/>
  <c r="H217"/>
  <c r="C218"/>
  <c r="D218"/>
  <c r="E218"/>
  <c r="F218"/>
  <c r="G218"/>
  <c r="H218"/>
  <c r="C219"/>
  <c r="D219"/>
  <c r="E219"/>
  <c r="F219"/>
  <c r="G219"/>
  <c r="H219"/>
  <c r="C220"/>
  <c r="D220"/>
  <c r="E220"/>
  <c r="F220"/>
  <c r="G220"/>
  <c r="H220"/>
  <c r="C221"/>
  <c r="D221"/>
  <c r="E221"/>
  <c r="F221"/>
  <c r="G221"/>
  <c r="H221"/>
  <c r="C224"/>
  <c r="C223" s="1"/>
  <c r="D224"/>
  <c r="D223" s="1"/>
  <c r="E224"/>
  <c r="F224"/>
  <c r="G224"/>
  <c r="G223" s="1"/>
  <c r="H224"/>
  <c r="H223" s="1"/>
  <c r="C225"/>
  <c r="D225"/>
  <c r="E225"/>
  <c r="E223" s="1"/>
  <c r="F225"/>
  <c r="F223" s="1"/>
  <c r="G225"/>
  <c r="H225"/>
  <c r="C227"/>
  <c r="D227"/>
  <c r="E227"/>
  <c r="E226" s="1"/>
  <c r="F227"/>
  <c r="F226" s="1"/>
  <c r="G227"/>
  <c r="H227"/>
  <c r="C228"/>
  <c r="C226" s="1"/>
  <c r="D228"/>
  <c r="D226" s="1"/>
  <c r="E228"/>
  <c r="F228"/>
  <c r="G228"/>
  <c r="G226" s="1"/>
  <c r="H228"/>
  <c r="H226" s="1"/>
  <c r="C230"/>
  <c r="C229" s="1"/>
  <c r="D230"/>
  <c r="D229" s="1"/>
  <c r="E230"/>
  <c r="F230"/>
  <c r="G230"/>
  <c r="G229" s="1"/>
  <c r="H230"/>
  <c r="H229" s="1"/>
  <c r="C231"/>
  <c r="D231"/>
  <c r="E231"/>
  <c r="E229" s="1"/>
  <c r="F231"/>
  <c r="F229" s="1"/>
  <c r="G231"/>
  <c r="H231"/>
  <c r="C232"/>
  <c r="D232"/>
  <c r="E232"/>
  <c r="F232"/>
  <c r="G232"/>
  <c r="H232"/>
  <c r="C233"/>
  <c r="D233"/>
  <c r="E233"/>
  <c r="F233"/>
  <c r="G233"/>
  <c r="H233"/>
  <c r="C234"/>
  <c r="D234"/>
  <c r="E234"/>
  <c r="F234"/>
  <c r="G234"/>
  <c r="H234"/>
  <c r="C236"/>
  <c r="C235" s="1"/>
  <c r="D236"/>
  <c r="D235" s="1"/>
  <c r="E236"/>
  <c r="F236"/>
  <c r="G236"/>
  <c r="G235" s="1"/>
  <c r="H236"/>
  <c r="H235" s="1"/>
  <c r="C237"/>
  <c r="D237"/>
  <c r="E237"/>
  <c r="E235" s="1"/>
  <c r="F237"/>
  <c r="F235" s="1"/>
  <c r="G237"/>
  <c r="H237"/>
  <c r="C238"/>
  <c r="D238"/>
  <c r="E238"/>
  <c r="F238"/>
  <c r="G238"/>
  <c r="H238"/>
  <c r="C239"/>
  <c r="D239"/>
  <c r="E239"/>
  <c r="F239"/>
  <c r="G239"/>
  <c r="H239"/>
  <c r="C240"/>
  <c r="D240"/>
  <c r="E240"/>
  <c r="F240"/>
  <c r="G240"/>
  <c r="H240"/>
  <c r="C241"/>
  <c r="D241"/>
  <c r="E241"/>
  <c r="F241"/>
  <c r="G241"/>
  <c r="H241"/>
  <c r="C244"/>
  <c r="F244"/>
  <c r="G244"/>
  <c r="H244"/>
  <c r="C245"/>
  <c r="D245"/>
  <c r="F245"/>
  <c r="G245"/>
  <c r="H245"/>
  <c r="C252"/>
  <c r="D252"/>
  <c r="E252"/>
  <c r="E251" s="1"/>
  <c r="E272" s="1"/>
  <c r="F252"/>
  <c r="G252"/>
  <c r="H252"/>
  <c r="C254"/>
  <c r="D254"/>
  <c r="D253" s="1"/>
  <c r="E254"/>
  <c r="E253" s="1"/>
  <c r="F254"/>
  <c r="G254"/>
  <c r="H254"/>
  <c r="H253" s="1"/>
  <c r="C255"/>
  <c r="C253" s="1"/>
  <c r="C251" s="1"/>
  <c r="D255"/>
  <c r="E255"/>
  <c r="F255"/>
  <c r="F253" s="1"/>
  <c r="F251" s="1"/>
  <c r="G255"/>
  <c r="G253" s="1"/>
  <c r="G251" s="1"/>
  <c r="H255"/>
  <c r="C256"/>
  <c r="D256"/>
  <c r="E256"/>
  <c r="F256"/>
  <c r="G256"/>
  <c r="H256"/>
  <c r="C257"/>
  <c r="D257"/>
  <c r="E257"/>
  <c r="F257"/>
  <c r="G257"/>
  <c r="H257"/>
  <c r="C258"/>
  <c r="D258"/>
  <c r="E258"/>
  <c r="F258"/>
  <c r="G258"/>
  <c r="H258"/>
  <c r="C259"/>
  <c r="D259"/>
  <c r="E259"/>
  <c r="F259"/>
  <c r="G259"/>
  <c r="H259"/>
  <c r="C260"/>
  <c r="D260"/>
  <c r="E260"/>
  <c r="F260"/>
  <c r="G260"/>
  <c r="H260"/>
  <c r="C264"/>
  <c r="C263" s="1"/>
  <c r="C262" s="1"/>
  <c r="D264"/>
  <c r="E264"/>
  <c r="F264"/>
  <c r="F263" s="1"/>
  <c r="F262" s="1"/>
  <c r="G264"/>
  <c r="G263" s="1"/>
  <c r="G262" s="1"/>
  <c r="H264"/>
  <c r="C265"/>
  <c r="D265"/>
  <c r="D263" s="1"/>
  <c r="D262" s="1"/>
  <c r="E265"/>
  <c r="E263" s="1"/>
  <c r="E262" s="1"/>
  <c r="F265"/>
  <c r="G265"/>
  <c r="H265"/>
  <c r="H263" s="1"/>
  <c r="H262" s="1"/>
  <c r="C266"/>
  <c r="D266"/>
  <c r="E266"/>
  <c r="F266"/>
  <c r="G266"/>
  <c r="H266"/>
  <c r="C267"/>
  <c r="D267"/>
  <c r="E267"/>
  <c r="F267"/>
  <c r="G267"/>
  <c r="H267"/>
  <c r="C268"/>
  <c r="D268"/>
  <c r="E268"/>
  <c r="F268"/>
  <c r="G268"/>
  <c r="H268"/>
  <c r="C269"/>
  <c r="D269"/>
  <c r="E269"/>
  <c r="F269"/>
  <c r="G269"/>
  <c r="H269"/>
  <c r="C270"/>
  <c r="D270"/>
  <c r="E270"/>
  <c r="F270"/>
  <c r="G270"/>
  <c r="H270"/>
  <c r="C271"/>
  <c r="D271"/>
  <c r="E271"/>
  <c r="F271"/>
  <c r="G271"/>
  <c r="H271"/>
  <c r="C273"/>
  <c r="D273"/>
  <c r="F273"/>
  <c r="G273"/>
  <c r="H273"/>
  <c r="C274"/>
  <c r="D274"/>
  <c r="F274"/>
  <c r="G274"/>
  <c r="H274"/>
  <c r="C281"/>
  <c r="C280" s="1"/>
  <c r="C297" s="1"/>
  <c r="D281"/>
  <c r="D280" s="1"/>
  <c r="D297" s="1"/>
  <c r="E281"/>
  <c r="F281"/>
  <c r="G281"/>
  <c r="G280" s="1"/>
  <c r="G297" s="1"/>
  <c r="H281"/>
  <c r="H280" s="1"/>
  <c r="H297" s="1"/>
  <c r="H300" s="1"/>
  <c r="H303" s="1"/>
  <c r="C282"/>
  <c r="D282"/>
  <c r="E282"/>
  <c r="E280" s="1"/>
  <c r="E297" s="1"/>
  <c r="E300" s="1"/>
  <c r="F282"/>
  <c r="G282"/>
  <c r="H282"/>
  <c r="C283"/>
  <c r="D283"/>
  <c r="E283"/>
  <c r="F283"/>
  <c r="G283"/>
  <c r="H283"/>
  <c r="C284"/>
  <c r="D284"/>
  <c r="E284"/>
  <c r="F284"/>
  <c r="F280" s="1"/>
  <c r="F297" s="1"/>
  <c r="F300" s="1"/>
  <c r="F303" s="1"/>
  <c r="G284"/>
  <c r="H284"/>
  <c r="C285"/>
  <c r="D285"/>
  <c r="E285"/>
  <c r="F285"/>
  <c r="G285"/>
  <c r="H285"/>
  <c r="C286"/>
  <c r="D286"/>
  <c r="E286"/>
  <c r="F286"/>
  <c r="G286"/>
  <c r="H286"/>
  <c r="C287"/>
  <c r="D287"/>
  <c r="E287"/>
  <c r="F287"/>
  <c r="G287"/>
  <c r="H287"/>
  <c r="C288"/>
  <c r="D288"/>
  <c r="E288"/>
  <c r="F288"/>
  <c r="G288"/>
  <c r="H288"/>
  <c r="C290"/>
  <c r="D290"/>
  <c r="E290"/>
  <c r="E289" s="1"/>
  <c r="E299" s="1"/>
  <c r="F290"/>
  <c r="F289" s="1"/>
  <c r="F299" s="1"/>
  <c r="G290"/>
  <c r="H290"/>
  <c r="C291"/>
  <c r="C298" s="1"/>
  <c r="D291"/>
  <c r="D298" s="1"/>
  <c r="E291"/>
  <c r="F291"/>
  <c r="G291"/>
  <c r="G298" s="1"/>
  <c r="H291"/>
  <c r="H289" s="1"/>
  <c r="H299" s="1"/>
  <c r="C292"/>
  <c r="D292"/>
  <c r="E292"/>
  <c r="F292"/>
  <c r="G292"/>
  <c r="H292"/>
  <c r="C293"/>
  <c r="D293"/>
  <c r="E293"/>
  <c r="F293"/>
  <c r="G293"/>
  <c r="H293"/>
  <c r="C294"/>
  <c r="D294"/>
  <c r="E294"/>
  <c r="F294"/>
  <c r="G294"/>
  <c r="H294"/>
  <c r="C295"/>
  <c r="D295"/>
  <c r="E295"/>
  <c r="F295"/>
  <c r="G295"/>
  <c r="H295"/>
  <c r="C296"/>
  <c r="D296"/>
  <c r="E296"/>
  <c r="F296"/>
  <c r="G296"/>
  <c r="H296"/>
  <c r="E298"/>
  <c r="F298"/>
  <c r="C301"/>
  <c r="G301"/>
  <c r="H301"/>
  <c r="C302"/>
  <c r="D302"/>
  <c r="F302"/>
  <c r="G302"/>
  <c r="H302"/>
  <c r="C309"/>
  <c r="C308" s="1"/>
  <c r="C329" s="1"/>
  <c r="C332" s="1"/>
  <c r="D309"/>
  <c r="E309"/>
  <c r="F309"/>
  <c r="F308" s="1"/>
  <c r="G309"/>
  <c r="G308" s="1"/>
  <c r="G329" s="1"/>
  <c r="G332" s="1"/>
  <c r="H309"/>
  <c r="C310"/>
  <c r="D310"/>
  <c r="D308" s="1"/>
  <c r="E310"/>
  <c r="E308" s="1"/>
  <c r="E329" s="1"/>
  <c r="F310"/>
  <c r="G310"/>
  <c r="H310"/>
  <c r="H308" s="1"/>
  <c r="C311"/>
  <c r="D311"/>
  <c r="E311"/>
  <c r="F311"/>
  <c r="G311"/>
  <c r="H311"/>
  <c r="C312"/>
  <c r="D312"/>
  <c r="E312"/>
  <c r="F312"/>
  <c r="G312"/>
  <c r="H312"/>
  <c r="C313"/>
  <c r="D313"/>
  <c r="E313"/>
  <c r="F313"/>
  <c r="G313"/>
  <c r="H313"/>
  <c r="C314"/>
  <c r="D314"/>
  <c r="E314"/>
  <c r="F314"/>
  <c r="G314"/>
  <c r="H314"/>
  <c r="C315"/>
  <c r="D315"/>
  <c r="E315"/>
  <c r="F315"/>
  <c r="G315"/>
  <c r="H315"/>
  <c r="C317"/>
  <c r="C316" s="1"/>
  <c r="D317"/>
  <c r="E317"/>
  <c r="F317"/>
  <c r="F316" s="1"/>
  <c r="G317"/>
  <c r="G316" s="1"/>
  <c r="H317"/>
  <c r="C318"/>
  <c r="D318"/>
  <c r="D316" s="1"/>
  <c r="E318"/>
  <c r="E316" s="1"/>
  <c r="F318"/>
  <c r="G318"/>
  <c r="H318"/>
  <c r="H316" s="1"/>
  <c r="C319"/>
  <c r="D319"/>
  <c r="E319"/>
  <c r="F319"/>
  <c r="G319"/>
  <c r="H319"/>
  <c r="C320"/>
  <c r="D320"/>
  <c r="E320"/>
  <c r="F320"/>
  <c r="G320"/>
  <c r="H320"/>
  <c r="C321"/>
  <c r="D321"/>
  <c r="E321"/>
  <c r="F321"/>
  <c r="G321"/>
  <c r="H321"/>
  <c r="C322"/>
  <c r="D322"/>
  <c r="E322"/>
  <c r="F322"/>
  <c r="G322"/>
  <c r="H322"/>
  <c r="C323"/>
  <c r="D323"/>
  <c r="E323"/>
  <c r="F323"/>
  <c r="G323"/>
  <c r="H323"/>
  <c r="C324"/>
  <c r="D324"/>
  <c r="E324"/>
  <c r="F324"/>
  <c r="G324"/>
  <c r="H324"/>
  <c r="C325"/>
  <c r="D325"/>
  <c r="E325"/>
  <c r="F325"/>
  <c r="G325"/>
  <c r="H325"/>
  <c r="C326"/>
  <c r="D326"/>
  <c r="E326"/>
  <c r="F326"/>
  <c r="G326"/>
  <c r="H326"/>
  <c r="C327"/>
  <c r="D327"/>
  <c r="E327"/>
  <c r="F327"/>
  <c r="G327"/>
  <c r="H327"/>
  <c r="C328"/>
  <c r="D328"/>
  <c r="E328"/>
  <c r="F328"/>
  <c r="G328"/>
  <c r="H328"/>
  <c r="C330"/>
  <c r="D330"/>
  <c r="F330"/>
  <c r="G330"/>
  <c r="H330"/>
  <c r="C331"/>
  <c r="D331"/>
  <c r="F331"/>
  <c r="G331"/>
  <c r="H331"/>
  <c r="C59" i="36" l="1"/>
  <c r="C61" s="1"/>
  <c r="B4" i="35"/>
  <c r="B49" s="1"/>
  <c r="B51" s="1"/>
  <c r="C75"/>
  <c r="C77" s="1"/>
  <c r="C4"/>
  <c r="C49" s="1"/>
  <c r="B26"/>
  <c r="C136"/>
  <c r="C138" s="1"/>
  <c r="B75"/>
  <c r="B77" s="1"/>
  <c r="B136"/>
  <c r="B138" s="1"/>
  <c r="B111"/>
  <c r="B113" s="1"/>
  <c r="C51"/>
  <c r="C31" i="36"/>
  <c r="B61"/>
  <c r="B63"/>
  <c r="B65" s="1"/>
  <c r="F222" i="33"/>
  <c r="D222"/>
  <c r="F272"/>
  <c r="F275" s="1"/>
  <c r="E243"/>
  <c r="G243"/>
  <c r="G246" s="1"/>
  <c r="C243"/>
  <c r="C246" s="1"/>
  <c r="G272"/>
  <c r="G275" s="1"/>
  <c r="C272"/>
  <c r="C275" s="1"/>
  <c r="F207"/>
  <c r="H207"/>
  <c r="D207"/>
  <c r="H329"/>
  <c r="H332" s="1"/>
  <c r="D329"/>
  <c r="D332" s="1"/>
  <c r="F329"/>
  <c r="F332" s="1"/>
  <c r="H251"/>
  <c r="H272" s="1"/>
  <c r="H275" s="1"/>
  <c r="D251"/>
  <c r="D272" s="1"/>
  <c r="D275" s="1"/>
  <c r="E222"/>
  <c r="G222"/>
  <c r="C222"/>
  <c r="G300"/>
  <c r="G303" s="1"/>
  <c r="H222"/>
  <c r="C289"/>
  <c r="C299" s="1"/>
  <c r="C300" s="1"/>
  <c r="C303" s="1"/>
  <c r="D301"/>
  <c r="D289"/>
  <c r="D299" s="1"/>
  <c r="D300" s="1"/>
  <c r="D303" s="1"/>
  <c r="D138"/>
  <c r="H298"/>
  <c r="G289"/>
  <c r="G299" s="1"/>
  <c r="C63" i="36" l="1"/>
  <c r="C65" s="1"/>
  <c r="C140" i="35"/>
  <c r="C142" s="1"/>
  <c r="B140"/>
  <c r="B142" s="1"/>
  <c r="F243" i="33"/>
  <c r="F246" s="1"/>
  <c r="H243"/>
  <c r="H246" s="1"/>
  <c r="D243"/>
  <c r="D246" s="1"/>
  <c r="G17" i="32" l="1"/>
  <c r="F17"/>
  <c r="E17"/>
  <c r="D17"/>
  <c r="C17"/>
  <c r="B17"/>
  <c r="G11"/>
  <c r="F11"/>
  <c r="E11"/>
  <c r="D11"/>
  <c r="C11"/>
  <c r="B11"/>
  <c r="G9"/>
  <c r="G40" s="1"/>
  <c r="F9"/>
  <c r="F40" s="1"/>
  <c r="E9"/>
  <c r="E40" s="1"/>
  <c r="D9"/>
  <c r="D40" s="1"/>
  <c r="C9"/>
  <c r="C40" s="1"/>
  <c r="B9"/>
  <c r="B40" s="1"/>
  <c r="J28" i="19" l="1"/>
  <c r="I28"/>
  <c r="H28"/>
  <c r="G28"/>
  <c r="K28" s="1"/>
  <c r="F28"/>
  <c r="K27"/>
  <c r="K26"/>
  <c r="K25"/>
  <c r="K24"/>
  <c r="K23"/>
  <c r="K22"/>
  <c r="K21"/>
  <c r="K20"/>
  <c r="K19"/>
  <c r="K18"/>
  <c r="K17"/>
  <c r="K16"/>
  <c r="K15"/>
  <c r="G39" i="18"/>
  <c r="H144" i="17"/>
  <c r="G144"/>
  <c r="F144"/>
  <c r="E144"/>
  <c r="D144"/>
  <c r="C144"/>
  <c r="H143"/>
  <c r="G143"/>
  <c r="F143"/>
  <c r="E143"/>
  <c r="D143"/>
  <c r="C143"/>
  <c r="H142"/>
  <c r="G142"/>
  <c r="F142"/>
  <c r="E142"/>
  <c r="D142"/>
  <c r="C142"/>
  <c r="H141"/>
  <c r="G141"/>
  <c r="F141"/>
  <c r="E141"/>
  <c r="D141"/>
  <c r="C141"/>
  <c r="H135"/>
  <c r="G135"/>
  <c r="F135"/>
  <c r="E135"/>
  <c r="D135"/>
  <c r="C135"/>
  <c r="H134"/>
  <c r="G134"/>
  <c r="F134"/>
  <c r="E134"/>
  <c r="D134"/>
  <c r="C134"/>
  <c r="H133"/>
  <c r="G133"/>
  <c r="F133"/>
  <c r="E133"/>
  <c r="D133"/>
  <c r="C133"/>
  <c r="H124"/>
  <c r="G124"/>
  <c r="F124"/>
  <c r="E124"/>
  <c r="D124"/>
  <c r="C124"/>
  <c r="H123"/>
  <c r="G123"/>
  <c r="G122" s="1"/>
  <c r="F123"/>
  <c r="E123"/>
  <c r="E122" s="1"/>
  <c r="D123"/>
  <c r="C123"/>
  <c r="C122" s="1"/>
  <c r="H122"/>
  <c r="F122"/>
  <c r="D122"/>
  <c r="H120"/>
  <c r="G120"/>
  <c r="F120"/>
  <c r="E120"/>
  <c r="D120"/>
  <c r="C120"/>
  <c r="H119"/>
  <c r="G119"/>
  <c r="F119"/>
  <c r="E119"/>
  <c r="D119"/>
  <c r="C119"/>
  <c r="H118"/>
  <c r="G118"/>
  <c r="F118"/>
  <c r="E118"/>
  <c r="D118"/>
  <c r="C118"/>
  <c r="H114"/>
  <c r="G114"/>
  <c r="F114"/>
  <c r="E114"/>
  <c r="D114"/>
  <c r="C114"/>
  <c r="H113"/>
  <c r="G113"/>
  <c r="F113"/>
  <c r="E113"/>
  <c r="D113"/>
  <c r="C113"/>
  <c r="H112"/>
  <c r="G112"/>
  <c r="F112"/>
  <c r="E112"/>
  <c r="D112"/>
  <c r="C112"/>
  <c r="H111"/>
  <c r="G111"/>
  <c r="F111"/>
  <c r="E111"/>
  <c r="D111"/>
  <c r="C111"/>
  <c r="F94"/>
  <c r="E94"/>
  <c r="C94"/>
  <c r="F90"/>
  <c r="E90"/>
  <c r="C90"/>
  <c r="F87"/>
  <c r="E87"/>
  <c r="C87"/>
  <c r="F83"/>
  <c r="E83"/>
  <c r="C83"/>
  <c r="F79"/>
  <c r="E79"/>
  <c r="C79"/>
  <c r="F76"/>
  <c r="E76"/>
  <c r="C76"/>
  <c r="F73"/>
  <c r="E73"/>
  <c r="C73"/>
  <c r="F70"/>
  <c r="F69" s="1"/>
  <c r="E70"/>
  <c r="C70"/>
  <c r="E69"/>
  <c r="H26"/>
  <c r="H25" s="1"/>
  <c r="G26"/>
  <c r="G139" s="1"/>
  <c r="G138" s="1"/>
  <c r="F26"/>
  <c r="F117" s="1"/>
  <c r="F116" s="1"/>
  <c r="E26"/>
  <c r="E117" s="1"/>
  <c r="E116" s="1"/>
  <c r="D26"/>
  <c r="D25" s="1"/>
  <c r="C26"/>
  <c r="C139" s="1"/>
  <c r="C138" s="1"/>
  <c r="G25"/>
  <c r="F25"/>
  <c r="E25"/>
  <c r="C25"/>
  <c r="H15"/>
  <c r="G15"/>
  <c r="F15"/>
  <c r="E15"/>
  <c r="D15"/>
  <c r="C15"/>
  <c r="H12"/>
  <c r="H136" s="1"/>
  <c r="H131" s="1"/>
  <c r="G12"/>
  <c r="G136" s="1"/>
  <c r="F12"/>
  <c r="F11" s="1"/>
  <c r="F46" s="1"/>
  <c r="E12"/>
  <c r="E110" s="1"/>
  <c r="E109" s="1"/>
  <c r="E121" s="1"/>
  <c r="D12"/>
  <c r="D136" s="1"/>
  <c r="D131" s="1"/>
  <c r="C12"/>
  <c r="C136" s="1"/>
  <c r="H11"/>
  <c r="G11"/>
  <c r="G46" s="1"/>
  <c r="E11"/>
  <c r="E46" s="1"/>
  <c r="D11"/>
  <c r="D46" s="1"/>
  <c r="C11"/>
  <c r="C46" s="1"/>
  <c r="H168" i="16"/>
  <c r="G168"/>
  <c r="C168"/>
  <c r="H164"/>
  <c r="G164"/>
  <c r="F164"/>
  <c r="E164"/>
  <c r="D164"/>
  <c r="C164"/>
  <c r="H163"/>
  <c r="G163"/>
  <c r="F163"/>
  <c r="E163"/>
  <c r="D163"/>
  <c r="C163"/>
  <c r="H162"/>
  <c r="G162"/>
  <c r="F162"/>
  <c r="E162"/>
  <c r="D162"/>
  <c r="C162"/>
  <c r="H161"/>
  <c r="G161"/>
  <c r="F161"/>
  <c r="E161"/>
  <c r="D161"/>
  <c r="C161"/>
  <c r="H160"/>
  <c r="G160"/>
  <c r="F160"/>
  <c r="E160"/>
  <c r="D160"/>
  <c r="C160"/>
  <c r="H159"/>
  <c r="G159"/>
  <c r="F159"/>
  <c r="F158" s="1"/>
  <c r="E159"/>
  <c r="D159"/>
  <c r="C159"/>
  <c r="H156"/>
  <c r="G156"/>
  <c r="F156"/>
  <c r="E156"/>
  <c r="D156"/>
  <c r="C156"/>
  <c r="H155"/>
  <c r="G155"/>
  <c r="F155"/>
  <c r="E155"/>
  <c r="D155"/>
  <c r="C155"/>
  <c r="H154"/>
  <c r="G154"/>
  <c r="F154"/>
  <c r="E154"/>
  <c r="D154"/>
  <c r="C154"/>
  <c r="H153"/>
  <c r="G153"/>
  <c r="F153"/>
  <c r="F151" s="1"/>
  <c r="E153"/>
  <c r="D153"/>
  <c r="C153"/>
  <c r="H152"/>
  <c r="H151" s="1"/>
  <c r="G152"/>
  <c r="F152"/>
  <c r="E152"/>
  <c r="D152"/>
  <c r="D151" s="1"/>
  <c r="C152"/>
  <c r="G136"/>
  <c r="F136"/>
  <c r="D136"/>
  <c r="G131"/>
  <c r="F131"/>
  <c r="D131"/>
  <c r="G128"/>
  <c r="F128"/>
  <c r="D128"/>
  <c r="G125"/>
  <c r="F125"/>
  <c r="D125"/>
  <c r="G122"/>
  <c r="F122"/>
  <c r="D122"/>
  <c r="C114"/>
  <c r="C167" s="1"/>
  <c r="H112"/>
  <c r="H114" s="1"/>
  <c r="H167" s="1"/>
  <c r="G112"/>
  <c r="G114" s="1"/>
  <c r="G167" s="1"/>
  <c r="H103"/>
  <c r="G103"/>
  <c r="F103"/>
  <c r="E103"/>
  <c r="D103"/>
  <c r="C103"/>
  <c r="H58"/>
  <c r="G58"/>
  <c r="F58"/>
  <c r="E58"/>
  <c r="D58"/>
  <c r="C58"/>
  <c r="P26" i="15"/>
  <c r="O26"/>
  <c r="L26"/>
  <c r="K26"/>
  <c r="J26"/>
  <c r="G26"/>
  <c r="F26"/>
  <c r="E26"/>
  <c r="B26"/>
  <c r="P14"/>
  <c r="O14"/>
  <c r="L14"/>
  <c r="K14"/>
  <c r="J14"/>
  <c r="G14"/>
  <c r="F14"/>
  <c r="E14"/>
  <c r="B14"/>
  <c r="I15" i="14"/>
  <c r="H15"/>
  <c r="G15"/>
  <c r="F15"/>
  <c r="E15"/>
  <c r="D15"/>
  <c r="C15"/>
  <c r="B15"/>
  <c r="I11"/>
  <c r="H11"/>
  <c r="H21" s="1"/>
  <c r="G11"/>
  <c r="F11"/>
  <c r="E11"/>
  <c r="E21" s="1"/>
  <c r="D11"/>
  <c r="C11"/>
  <c r="C21" s="1"/>
  <c r="B11"/>
  <c r="B21" s="1"/>
  <c r="D9" s="1"/>
  <c r="D21" s="1"/>
  <c r="G9" s="1"/>
  <c r="G21" s="1"/>
  <c r="I9"/>
  <c r="I21" s="1"/>
  <c r="F9"/>
  <c r="F21" s="1"/>
  <c r="F22" i="13"/>
  <c r="I20"/>
  <c r="D20"/>
  <c r="I19"/>
  <c r="D19"/>
  <c r="I18"/>
  <c r="I16" s="1"/>
  <c r="D18"/>
  <c r="I17"/>
  <c r="D17"/>
  <c r="K16"/>
  <c r="J16"/>
  <c r="H16"/>
  <c r="G16"/>
  <c r="F16"/>
  <c r="E16"/>
  <c r="D16"/>
  <c r="C16"/>
  <c r="B16"/>
  <c r="I14"/>
  <c r="D14"/>
  <c r="D12" s="1"/>
  <c r="I13"/>
  <c r="D13"/>
  <c r="K12"/>
  <c r="J12"/>
  <c r="J22" s="1"/>
  <c r="I12"/>
  <c r="H12"/>
  <c r="H22" s="1"/>
  <c r="G12"/>
  <c r="G22" s="1"/>
  <c r="F12"/>
  <c r="E12"/>
  <c r="E22" s="1"/>
  <c r="C12"/>
  <c r="C22" s="1"/>
  <c r="B12"/>
  <c r="B22" s="1"/>
  <c r="K10"/>
  <c r="K22" s="1"/>
  <c r="I10"/>
  <c r="F10"/>
  <c r="D10"/>
  <c r="D22" s="1"/>
  <c r="C151" i="16" l="1"/>
  <c r="C165" s="1"/>
  <c r="C158"/>
  <c r="G158"/>
  <c r="D105"/>
  <c r="D106" s="1"/>
  <c r="H105"/>
  <c r="H106" s="1"/>
  <c r="H117" s="1"/>
  <c r="G121"/>
  <c r="C105"/>
  <c r="C106" s="1"/>
  <c r="C117" s="1"/>
  <c r="G105"/>
  <c r="G106" s="1"/>
  <c r="G117" s="1"/>
  <c r="G151"/>
  <c r="D121"/>
  <c r="F121"/>
  <c r="F165"/>
  <c r="F105"/>
  <c r="F106" s="1"/>
  <c r="E158"/>
  <c r="E105"/>
  <c r="E106" s="1"/>
  <c r="E151"/>
  <c r="D158"/>
  <c r="H158"/>
  <c r="H165" s="1"/>
  <c r="E125" i="17"/>
  <c r="G110"/>
  <c r="G109" s="1"/>
  <c r="G117"/>
  <c r="G116" s="1"/>
  <c r="E136"/>
  <c r="E131" s="1"/>
  <c r="C69"/>
  <c r="C110"/>
  <c r="C109" s="1"/>
  <c r="C117"/>
  <c r="C116" s="1"/>
  <c r="E139"/>
  <c r="E138" s="1"/>
  <c r="H46"/>
  <c r="C121"/>
  <c r="C125" s="1"/>
  <c r="C131"/>
  <c r="C145" s="1"/>
  <c r="G131"/>
  <c r="G145" s="1"/>
  <c r="D110"/>
  <c r="D109" s="1"/>
  <c r="H110"/>
  <c r="H109" s="1"/>
  <c r="D117"/>
  <c r="D116" s="1"/>
  <c r="H117"/>
  <c r="H116" s="1"/>
  <c r="F136"/>
  <c r="F131" s="1"/>
  <c r="F139"/>
  <c r="F138" s="1"/>
  <c r="F110"/>
  <c r="F109" s="1"/>
  <c r="F121" s="1"/>
  <c r="F125" s="1"/>
  <c r="D139"/>
  <c r="D138" s="1"/>
  <c r="D145" s="1"/>
  <c r="H139"/>
  <c r="H138" s="1"/>
  <c r="H145" s="1"/>
  <c r="D165" i="16"/>
  <c r="I22" i="13"/>
  <c r="G165" i="16" l="1"/>
  <c r="G169" s="1"/>
  <c r="E165"/>
  <c r="C169"/>
  <c r="F145" i="17"/>
  <c r="E145"/>
  <c r="G121"/>
  <c r="G125" s="1"/>
  <c r="D121"/>
  <c r="D125" s="1"/>
  <c r="H121"/>
  <c r="H125" s="1"/>
  <c r="H169" i="16"/>
  <c r="J48" i="11" l="1"/>
  <c r="H48"/>
  <c r="F48"/>
  <c r="E48"/>
  <c r="D48"/>
  <c r="J46"/>
  <c r="I46"/>
  <c r="I48" s="1"/>
  <c r="F46"/>
  <c r="E46"/>
  <c r="J39"/>
  <c r="I39"/>
  <c r="I18" s="1"/>
  <c r="I44" s="1"/>
  <c r="I51" s="1"/>
  <c r="H39"/>
  <c r="F39"/>
  <c r="E39"/>
  <c r="D39"/>
  <c r="D18" s="1"/>
  <c r="D44" s="1"/>
  <c r="D51" s="1"/>
  <c r="F31"/>
  <c r="F28" s="1"/>
  <c r="E31"/>
  <c r="D31"/>
  <c r="J28"/>
  <c r="I28"/>
  <c r="H28"/>
  <c r="E28"/>
  <c r="D28"/>
  <c r="J19"/>
  <c r="I19"/>
  <c r="H19"/>
  <c r="H18" s="1"/>
  <c r="F19"/>
  <c r="F18" s="1"/>
  <c r="E19"/>
  <c r="D19"/>
  <c r="J18"/>
  <c r="E18"/>
  <c r="J10"/>
  <c r="I10"/>
  <c r="H10"/>
  <c r="H4" s="1"/>
  <c r="F10"/>
  <c r="F4" s="1"/>
  <c r="E10"/>
  <c r="D10"/>
  <c r="J4"/>
  <c r="J44" s="1"/>
  <c r="J51" s="1"/>
  <c r="I4"/>
  <c r="I43" s="1"/>
  <c r="E4"/>
  <c r="E44" s="1"/>
  <c r="E51" s="1"/>
  <c r="D4"/>
  <c r="F69" i="10"/>
  <c r="E69"/>
  <c r="D69"/>
  <c r="F64"/>
  <c r="E64"/>
  <c r="D64"/>
  <c r="F61"/>
  <c r="E61"/>
  <c r="D61"/>
  <c r="F58"/>
  <c r="F54" s="1"/>
  <c r="E58"/>
  <c r="D58"/>
  <c r="F55"/>
  <c r="E55"/>
  <c r="E54" s="1"/>
  <c r="D55"/>
  <c r="D54"/>
  <c r="F47"/>
  <c r="D47"/>
  <c r="F45"/>
  <c r="E45"/>
  <c r="E47" s="1"/>
  <c r="F38"/>
  <c r="E38"/>
  <c r="D38"/>
  <c r="F29"/>
  <c r="E29"/>
  <c r="D29"/>
  <c r="D25" s="1"/>
  <c r="D17" s="1"/>
  <c r="F25"/>
  <c r="E25"/>
  <c r="F18"/>
  <c r="F17" s="1"/>
  <c r="F42" s="1"/>
  <c r="E18"/>
  <c r="D18"/>
  <c r="E17"/>
  <c r="E42" s="1"/>
  <c r="F9"/>
  <c r="E9"/>
  <c r="D9"/>
  <c r="D4" s="1"/>
  <c r="F4"/>
  <c r="F43" s="1"/>
  <c r="F50" s="1"/>
  <c r="E4"/>
  <c r="E43" s="1"/>
  <c r="F69" i="9"/>
  <c r="E69"/>
  <c r="D69"/>
  <c r="F64"/>
  <c r="E64"/>
  <c r="D64"/>
  <c r="F61"/>
  <c r="E61"/>
  <c r="D61"/>
  <c r="F58"/>
  <c r="F54" s="1"/>
  <c r="E58"/>
  <c r="D58"/>
  <c r="F55"/>
  <c r="E55"/>
  <c r="E54" s="1"/>
  <c r="D55"/>
  <c r="D54"/>
  <c r="F47"/>
  <c r="D47"/>
  <c r="F45"/>
  <c r="E45"/>
  <c r="E47" s="1"/>
  <c r="F38"/>
  <c r="E38"/>
  <c r="D38"/>
  <c r="F31"/>
  <c r="E31"/>
  <c r="D31"/>
  <c r="D27" s="1"/>
  <c r="D17" s="1"/>
  <c r="F27"/>
  <c r="E27"/>
  <c r="F18"/>
  <c r="F17" s="1"/>
  <c r="F42" s="1"/>
  <c r="E18"/>
  <c r="D18"/>
  <c r="E17"/>
  <c r="E42" s="1"/>
  <c r="F9"/>
  <c r="E9"/>
  <c r="D9"/>
  <c r="D4" s="1"/>
  <c r="F4"/>
  <c r="F43" s="1"/>
  <c r="F50" s="1"/>
  <c r="E4"/>
  <c r="E43" s="1"/>
  <c r="E40" i="8"/>
  <c r="D40"/>
  <c r="C40"/>
  <c r="C37"/>
  <c r="D36" s="1"/>
  <c r="D38" s="1"/>
  <c r="E36"/>
  <c r="E38" s="1"/>
  <c r="C36"/>
  <c r="E32"/>
  <c r="D32"/>
  <c r="C32"/>
  <c r="E31"/>
  <c r="D31"/>
  <c r="C31"/>
  <c r="B31"/>
  <c r="E30"/>
  <c r="E29" s="1"/>
  <c r="D30"/>
  <c r="D29" s="1"/>
  <c r="C30"/>
  <c r="C29" s="1"/>
  <c r="B30"/>
  <c r="E28"/>
  <c r="D28"/>
  <c r="C28"/>
  <c r="E27"/>
  <c r="D27"/>
  <c r="C27"/>
  <c r="E26"/>
  <c r="D26"/>
  <c r="C26"/>
  <c r="E25"/>
  <c r="D25"/>
  <c r="C25"/>
  <c r="E23"/>
  <c r="D23"/>
  <c r="C23"/>
  <c r="E22"/>
  <c r="D22"/>
  <c r="C22"/>
  <c r="E21"/>
  <c r="D21"/>
  <c r="C21"/>
  <c r="E20"/>
  <c r="D20"/>
  <c r="C20"/>
  <c r="E17"/>
  <c r="D17"/>
  <c r="C17"/>
  <c r="E16"/>
  <c r="D16"/>
  <c r="C16"/>
  <c r="E15"/>
  <c r="D15"/>
  <c r="C15"/>
  <c r="E14"/>
  <c r="D14"/>
  <c r="C14"/>
  <c r="E13"/>
  <c r="D13"/>
  <c r="C13"/>
  <c r="E12"/>
  <c r="D12"/>
  <c r="C12"/>
  <c r="E10"/>
  <c r="D10"/>
  <c r="C10"/>
  <c r="E9"/>
  <c r="D9"/>
  <c r="C9"/>
  <c r="E8"/>
  <c r="D8"/>
  <c r="C8"/>
  <c r="E7"/>
  <c r="D7"/>
  <c r="C7"/>
  <c r="E6"/>
  <c r="D6"/>
  <c r="C6"/>
  <c r="E11" l="1"/>
  <c r="E5" s="1"/>
  <c r="E24"/>
  <c r="E19" s="1"/>
  <c r="D24"/>
  <c r="D19" s="1"/>
  <c r="C11"/>
  <c r="C5" s="1"/>
  <c r="D11"/>
  <c r="D5" s="1"/>
  <c r="C24"/>
  <c r="C19" s="1"/>
  <c r="H43" i="11"/>
  <c r="H44"/>
  <c r="H51" s="1"/>
  <c r="F44"/>
  <c r="F51" s="1"/>
  <c r="F43"/>
  <c r="D43"/>
  <c r="E43"/>
  <c r="J43"/>
  <c r="D42" i="10"/>
  <c r="D43"/>
  <c r="D50" s="1"/>
  <c r="E50"/>
  <c r="D42" i="9"/>
  <c r="D43"/>
  <c r="D50" s="1"/>
  <c r="E50"/>
  <c r="C38" i="8"/>
  <c r="D33" l="1"/>
  <c r="C33"/>
  <c r="C34"/>
  <c r="E34" s="1"/>
  <c r="E41" s="1"/>
  <c r="E33"/>
  <c r="D34"/>
  <c r="D41" s="1"/>
  <c r="C41" l="1"/>
</calcChain>
</file>

<file path=xl/sharedStrings.xml><?xml version="1.0" encoding="utf-8"?>
<sst xmlns="http://schemas.openxmlformats.org/spreadsheetml/2006/main" count="3166" uniqueCount="1317">
  <si>
    <t>1A</t>
  </si>
  <si>
    <t>ΕΟΠΥΥ</t>
  </si>
  <si>
    <t>ΕΦΚΑ</t>
  </si>
  <si>
    <t>λοιπά ταμεία</t>
  </si>
  <si>
    <t>1B</t>
  </si>
  <si>
    <t>Παροχές κληρωτών</t>
  </si>
  <si>
    <t>3A</t>
  </si>
  <si>
    <t>Τρέχουσες εγχώριες μεταβιβάσεις</t>
  </si>
  <si>
    <t>3A. 1</t>
  </si>
  <si>
    <t xml:space="preserve">Μεταβιβάσεις στην Κεντρική Διοίκηση </t>
  </si>
  <si>
    <t>Αποδόσεις στην Κεντρική Διοίκηση</t>
  </si>
  <si>
    <t>3A. 3</t>
  </si>
  <si>
    <t>Μεταβιβάσεις σε Οργανισμούς Τοπικής Αυτοδιοίκησης (Ο.Τ.Α.)</t>
  </si>
  <si>
    <t>3A. 4</t>
  </si>
  <si>
    <t>Αποδόσεις σε OKA</t>
  </si>
  <si>
    <t>Μεταβιβάσεις σε λοιπά νομικά πρόσωπα</t>
  </si>
  <si>
    <t>Λοιπές μεταβιβάσεις</t>
  </si>
  <si>
    <t>Τρέχουσες μεταβιβάσεις προς οργανισμούς και κράτη-μέλη της Ευρωπαϊκής Ένωσης (Ε.Ε)</t>
  </si>
  <si>
    <t>Τρέχουσες μεταβιβάσεις σε φορείς του εξωτερικού</t>
  </si>
  <si>
    <t xml:space="preserve">Επιχορηγήσεις επενδύσεων εσωτερικού </t>
  </si>
  <si>
    <t>Επιχορηγήσεις επενδύσεων εξωτερικού</t>
  </si>
  <si>
    <t>Λοιπές κεφαλαιακές μεταβιβάσεις</t>
  </si>
  <si>
    <t xml:space="preserve">Καταπτώσεις εγγυήσεων </t>
  </si>
  <si>
    <t xml:space="preserve">Αναλήψεις χρεών </t>
  </si>
  <si>
    <t>Αποζημιώσεις λόγω δικαστικών αποφάσεων</t>
  </si>
  <si>
    <t>Αποθεματικό</t>
  </si>
  <si>
    <t>Πιστώσεις υπό κατανομή για δαπάνες πλήρωσης θέσεων προσωπικού</t>
  </si>
  <si>
    <t>Λοιπές πιστώσεις υπό κατανομή</t>
  </si>
  <si>
    <t>Πληροφοριακά στοιχεία</t>
  </si>
  <si>
    <t>Α.</t>
  </si>
  <si>
    <t>3A. 5</t>
  </si>
  <si>
    <t>Επιχορηγήσεις σε λοιπά νομικά πρόσωπα</t>
  </si>
  <si>
    <t>Αποδόσεις σε λοιπούς φορείς με νομική προσωπικότητα</t>
  </si>
  <si>
    <t xml:space="preserve">Λοιπές επιχορηγήσεις </t>
  </si>
  <si>
    <t>Αποδόσεις σε φυσικά πρόσωπα και φορείς χωρίς νομική προσωπικότητα</t>
  </si>
  <si>
    <t>Κεντρικοί Αυτοτελείς Πόροι (Κ.Α.Π.) για επενδυτικές δαπάνες Δήμων</t>
  </si>
  <si>
    <t>3A. 6</t>
  </si>
  <si>
    <t>3B</t>
  </si>
  <si>
    <t>8A</t>
  </si>
  <si>
    <t>8B</t>
  </si>
  <si>
    <t>Συνολικές Δαπάνες</t>
  </si>
  <si>
    <t>Πρωτογενείς Δαπάνες</t>
  </si>
  <si>
    <t>Α</t>
  </si>
  <si>
    <t>Β</t>
  </si>
  <si>
    <t>Α - 6</t>
  </si>
  <si>
    <t>Επιχορηγήσεις (πλην υπερωριών και εφημεριών)</t>
  </si>
  <si>
    <t>Επιχορηγήσεις υπερωριών και εφημεριών</t>
  </si>
  <si>
    <t>α/α</t>
  </si>
  <si>
    <t>Περιγραφή</t>
  </si>
  <si>
    <t xml:space="preserve">Παροχές σε εργαζομένους </t>
  </si>
  <si>
    <t>Κοινωνικές Παροχές</t>
  </si>
  <si>
    <t>Μεταβιβάσεις</t>
  </si>
  <si>
    <t>2310880</t>
  </si>
  <si>
    <t>Αγορές αγαθών και υπηρεσιών</t>
  </si>
  <si>
    <t>Επιδοτήσεις</t>
  </si>
  <si>
    <t>Τόκοι</t>
  </si>
  <si>
    <t>Λοιπές Δαπάνες</t>
  </si>
  <si>
    <t>Πιστώσεις υπό κατανομή</t>
  </si>
  <si>
    <t>Πάγια περιουσιακά στοιχεία</t>
  </si>
  <si>
    <t>Τιμαλφή</t>
  </si>
  <si>
    <t>Προκαταβολές και λοιπές απαιτήσεις</t>
  </si>
  <si>
    <t>Ειδικά τραβηκτικά δικαιώματα (SDRs)</t>
  </si>
  <si>
    <t xml:space="preserve">Χρεωστικοί τίτλοι </t>
  </si>
  <si>
    <t>Δάνεια</t>
  </si>
  <si>
    <t xml:space="preserve">Υποχρεώσεις από Νόμισμα και καταθέσεις </t>
  </si>
  <si>
    <t>Χρεωστικοί τίτλοι (υποχρεώσεις)</t>
  </si>
  <si>
    <t xml:space="preserve">Δάνεια </t>
  </si>
  <si>
    <t xml:space="preserve">Χρηματοοικονομικά παράγωγα </t>
  </si>
  <si>
    <t xml:space="preserve"> 1 + 2 + 3 + 4 + 5 + 6 + 7 + 8 + 9 + 10</t>
  </si>
  <si>
    <t>3Α. (1 + 2 + 3 + 4 + 5 + 6)</t>
  </si>
  <si>
    <t>Λογαριασμός</t>
  </si>
  <si>
    <t>Σύνολο Δαπανών 
(μη Χρηματοοικονομικές και Χρηματοοικονομικές)</t>
  </si>
  <si>
    <t>Α + ( 11 + 12 + 13 + 14 + 15 + 16 + 17 + 18 + 19 + 20)</t>
  </si>
  <si>
    <t>Αποδοχές σε είδος</t>
  </si>
  <si>
    <t>Τακτικές αποδοχές</t>
  </si>
  <si>
    <t>Πρόσθετες αποδοχές</t>
  </si>
  <si>
    <t>1E</t>
  </si>
  <si>
    <t>Επιχορηγήσεις σε ΟΤΑ</t>
  </si>
  <si>
    <t>Αποδόσεις σε ΟΤΑ</t>
  </si>
  <si>
    <t>Μεταβιβάσεις σε ΟΚΑ</t>
  </si>
  <si>
    <t>Επιχορηγήσεις σε ΟΚΑ</t>
  </si>
  <si>
    <t xml:space="preserve">Συμμετοχικοί τίτλοι και μερίδια επενδυτικών κεφαλαίων </t>
  </si>
  <si>
    <t>Εργοδοτικές εισφορές</t>
  </si>
  <si>
    <t>21101 + 21201 + 21301</t>
  </si>
  <si>
    <t>21102 + 21202 + 21302</t>
  </si>
  <si>
    <t>21103 + 21203 + 21303</t>
  </si>
  <si>
    <t>21901 + 21902 + 21903</t>
  </si>
  <si>
    <t>2190101 + 2190201 + 2190301</t>
  </si>
  <si>
    <t>2190102 + 2190202 + 2190302</t>
  </si>
  <si>
    <t>2190103 + 2190203 + 2190303</t>
  </si>
  <si>
    <t>23903 + 23904 + 23909</t>
  </si>
  <si>
    <t>23104 πλην 2310480</t>
  </si>
  <si>
    <t>23105 πλην 2310580</t>
  </si>
  <si>
    <t>23108 πλην 2310880</t>
  </si>
  <si>
    <t>23109 πλην 2310980</t>
  </si>
  <si>
    <t>234 πλην 2340480</t>
  </si>
  <si>
    <t>ΕΣΟΔΑ</t>
  </si>
  <si>
    <t>Μεταβιβάσεις από Τακτικό Προϋπολογισμό</t>
  </si>
  <si>
    <t>Λοιπά έσοδα</t>
  </si>
  <si>
    <t>ΕΞΟΔΑ</t>
  </si>
  <si>
    <t>Λοιπές δαπάνες</t>
  </si>
  <si>
    <t>Αμοιβές προσωπικού</t>
  </si>
  <si>
    <t>Δαπάνες για επενδύσεις</t>
  </si>
  <si>
    <t>Λοιπά έξοδα</t>
  </si>
  <si>
    <t>Έσοδα υπέρ τρίτων</t>
  </si>
  <si>
    <t>Πωλήσεις</t>
  </si>
  <si>
    <t>Αποδόσεις εσόδων υπέρ τρίτων</t>
  </si>
  <si>
    <t>Από καταπτώσεις εγγυήσεων</t>
  </si>
  <si>
    <t xml:space="preserve">   σε ευρώ</t>
  </si>
  <si>
    <t>ΕΣΟΔΑ (1+2+3+4+5+6+7)</t>
  </si>
  <si>
    <t>εκ των οποίων επιχορηγήσεις από ΟΤΑ α' και β' βαθμού σε ΝΠ*</t>
  </si>
  <si>
    <t>Έσοδα από προγράμματα της Ε.Ε.</t>
  </si>
  <si>
    <t>Λοιπά Έσοδα</t>
  </si>
  <si>
    <t>α) Έσοδα από ανταποδοτικά τέλη και δικαιώματα</t>
  </si>
  <si>
    <t>β) Έσοδα από φόρους, λοιπά τέλη, δικαιώματα, παροχή υπηρεσιών</t>
  </si>
  <si>
    <t>γ) Λοιπά ίδια έσοδα Δήμων                                                                                                 (Λοιπά έσοδα για Περιφέρειες) και επιστροφές χρημάτων</t>
  </si>
  <si>
    <t>δ) Έσοδα ΠΟΕ</t>
  </si>
  <si>
    <t xml:space="preserve">Εισπράξεις υπέρ δημοσίου και τρίτων </t>
  </si>
  <si>
    <t>Έσοδα από χρηματοοικονομικές συναλλαγές</t>
  </si>
  <si>
    <t>ΕΞΟΔΑ (1+2+3+4+5+6+7)</t>
  </si>
  <si>
    <t>Δαπάνες για επενδύσεις προ αποσβέσεων</t>
  </si>
  <si>
    <t>α) Πληρωμές ΠΟΕ</t>
  </si>
  <si>
    <t>β) Μεταβιβάσεις σε τρίτους</t>
  </si>
  <si>
    <t>β1) εκ των οποίων μεταβιβάσεις σε Νομικά Πρόσωπα ΟΤΑ εντός Γενικής Κυβέρνησης**</t>
  </si>
  <si>
    <t>γ) Λοιπές λειτουργικές δαπάνες</t>
  </si>
  <si>
    <t>Αποδόσεις εσόδων υπέρ Δημοσίου κα τρίτων και λοιπές αποδόσεις</t>
  </si>
  <si>
    <t>Δαπάνες που αφορούν χρηματοοικονομικές συναλλαγές (χρεολύσια δανείων κτλ)</t>
  </si>
  <si>
    <t>Γ</t>
  </si>
  <si>
    <t>Ταμειακό Αποτέλεσμα                                                                                             Έλλειμμα(-)/Πλεόνασμα(+) (Α-Β) με τα χρηματοοικονομικά έσοδα και έξοδα</t>
  </si>
  <si>
    <t>Δ</t>
  </si>
  <si>
    <t>Ισοζύγιο Εσόδων - Εξόδων                                                                                                 Έλλειμμα(-)/Πλεόνασμα(+) (Α-Β) χωρίς τα χρηματοοικονομικά έσοδα και έξοδα</t>
  </si>
  <si>
    <t>Απλήρωτες υποχρεώσεις σε φορείς εκτός της Γενικής Κυβέρνησης</t>
  </si>
  <si>
    <t>1. Ύψος Απλήρωτων υποχρεώσεων σε φορείς εκτός Γενικής Κυβέρνησης στην αρχη του έτους*</t>
  </si>
  <si>
    <t>2. Ύψος Απλήρωτων υποχρεώσεων σε φορείς εκτός Γενικής Κυβέρνησης στο τέλος του έτους</t>
  </si>
  <si>
    <t>3. Μεταβολή Απλήρωτων υποχρεώσεων σε φορείς εκτός Γενικής Κυβέρνησης (2-1)</t>
  </si>
  <si>
    <t>* Είναι το υπόλοιπο των απλήρωτων υποχρεώσεων σε φορείς εκτός Γεν. Κυβέρνησης την 31-12 του προηγούμενου έτους</t>
  </si>
  <si>
    <t xml:space="preserve">ΚΑΤΑΠΤΩΣΕΙΣ ΕΓΓΥΗΣΕΩΝ </t>
  </si>
  <si>
    <r>
      <t>ΔΗΜΟΣΙΟΝΟΜΙΚΟ ΑΠΟΤΕΛΕΣΜΑ: Έλλειμμα(-)/Πλεόνασμα (+)                                                              (</t>
    </r>
    <r>
      <rPr>
        <sz val="10"/>
        <color indexed="8"/>
        <rFont val="Calibri"/>
        <family val="2"/>
        <charset val="161"/>
        <scheme val="minor"/>
      </rPr>
      <t>Δ-Μεταβολή Απλήρωτων υποχρεώσεων σε φορείς εκτός Γενικής Κυβέρνησης+Καταπτώσεις Εγγυήσεων</t>
    </r>
    <r>
      <rPr>
        <b/>
        <sz val="10"/>
        <color indexed="8"/>
        <rFont val="Calibri"/>
        <family val="2"/>
        <charset val="161"/>
        <scheme val="minor"/>
      </rPr>
      <t>)</t>
    </r>
  </si>
  <si>
    <t>*</t>
  </si>
  <si>
    <t>Οι επιχορηγήσεις που λαμβάνουν τα ΝΠΔΔ από τους ΟΤΑ α και β βαθμού θα εμφανίζονται διακριτά ως μέρος των Μεταβιβάσεων από τον Τακτικό Π/Υ και δεν αθροίζουν στο σύνολο των εσόδων</t>
  </si>
  <si>
    <t>**</t>
  </si>
  <si>
    <t>Οι μεταβιβαστικές δαπάνες των δήμων και των περιφερειών προς ΝΠΔΔ τα οποία είναι φορείς της Γενικής Κυβέρνησης θα εμφανίζονται διακριτά χωρίς να επηρεάζουν το σύνολο των μεταβιβαστικών πληρωμών</t>
  </si>
  <si>
    <t>σε ευρώ</t>
  </si>
  <si>
    <t>κωδικοί αριθμοί Δήμων</t>
  </si>
  <si>
    <t xml:space="preserve"> 0600+  1211 + 1214 + 1310 + 1325 + 1327</t>
  </si>
  <si>
    <t xml:space="preserve"> 1212 + 1216 + 1321 + 1322 + 1328 - 8262</t>
  </si>
  <si>
    <t>0210</t>
  </si>
  <si>
    <t xml:space="preserve"> 1217 + 1323 + 1324</t>
  </si>
  <si>
    <t>(α) + (β) + (γ) + (δ)</t>
  </si>
  <si>
    <t>0300</t>
  </si>
  <si>
    <t xml:space="preserve"> 0400 + 0500</t>
  </si>
  <si>
    <t>γ) Λοιπά ίδια έσοδα Δήμων                         ( Λοιπά έσοδα για Περιφέρειες) και επιστροφές χρημάτων</t>
  </si>
  <si>
    <t xml:space="preserve"> 0100 + 0230 + 0700 + 1100 + 1400 + 1500 + 1600 + 4200 + 1213 + 1219 + 1326 + 1329</t>
  </si>
  <si>
    <t xml:space="preserve"> 2000 + 3200</t>
  </si>
  <si>
    <t xml:space="preserve"> 3100 + 5000</t>
  </si>
  <si>
    <t xml:space="preserve"> 6000 + 8111+6120</t>
  </si>
  <si>
    <t xml:space="preserve"> </t>
  </si>
  <si>
    <t>Αμοιβές μόνιμου προσωπικού &amp; ΙΔΑΧ</t>
  </si>
  <si>
    <t>Αμοιβές προσωπικού ΙΔΟΧ &amp; με σύμβαση έργου</t>
  </si>
  <si>
    <t>Αμοιβές προσωπικού λοιπων κατηγοριών (π.χ δικηγόροι με έμμισθη εντολή, stage, κ.λπ.)</t>
  </si>
  <si>
    <t>Πρόσθετες και παρεπόμενες παροχές</t>
  </si>
  <si>
    <t>Αμοιβές και έξοδα προσωπικού ΠΟΕ</t>
  </si>
  <si>
    <t xml:space="preserve"> 6511 + 6512 + 6513 + 6521 + 6522 + 6523</t>
  </si>
  <si>
    <t xml:space="preserve"> 7000 - 7500</t>
  </si>
  <si>
    <t>(α) + (β)+ (γ)</t>
  </si>
  <si>
    <t xml:space="preserve"> 8100 - 8111</t>
  </si>
  <si>
    <t xml:space="preserve"> 6700 - 6740</t>
  </si>
  <si>
    <t>β1) εκ των οποίων μεταβιβάσεις σε Νομικά Πρόσωπα ΟΤΑ εντός Γενικής Κυβέρνησης</t>
  </si>
  <si>
    <t>το μέρος του 6700-6740 που αφορά Νομικά Πρόσωπα Φορείς Γενικής Κυβέρνησης</t>
  </si>
  <si>
    <t>Αμοιβές τρίτων</t>
  </si>
  <si>
    <t xml:space="preserve"> 6100 - 6120</t>
  </si>
  <si>
    <t>Παρoχές τρίτων</t>
  </si>
  <si>
    <t>Φόροι-Τέλη</t>
  </si>
  <si>
    <t>Λοιπα γενικά έξοδα</t>
  </si>
  <si>
    <t xml:space="preserve"> 6400 + 6514 + 6515 + 6524 + 6525</t>
  </si>
  <si>
    <t>Δαπάνες προμήθειας αναλωσίμων</t>
  </si>
  <si>
    <t>Αποδόσεις εσόδων υπέρ Δημοσίου και τρίτων και λοιπές αποδόσεις</t>
  </si>
  <si>
    <t>(α)+(β)</t>
  </si>
  <si>
    <t>α) Αποδόσεις εσόδων υπέρ Δημοσίου και τρίτων</t>
  </si>
  <si>
    <t>8210 + 8220 + 8230 + 8240</t>
  </si>
  <si>
    <t>β) Λοιπές αποδόσεις</t>
  </si>
  <si>
    <t>8250 + 8260 -8262</t>
  </si>
  <si>
    <t>7500 + 6516 + 6517 + 6518 + 6526 + 6527 + 9000</t>
  </si>
  <si>
    <t>Ισοζύγιο Εσόδων - Εξόδων Έλλειμμα(-)/Πλεόνασμα(+) (Α-Β) χωρίς τα χρηματοοικονομικά έσοδα και έξοδα</t>
  </si>
  <si>
    <r>
      <t>ΔΗΜΟΣΙΟΝΟΜΙΚΟ ΑΠΟΤΕΛΕΣΜΑ: Έλλειμμα(-)/Πλεόνασμα (+)                                                                                                     (</t>
    </r>
    <r>
      <rPr>
        <sz val="10"/>
        <color indexed="8"/>
        <rFont val="Calibri"/>
        <family val="2"/>
        <charset val="161"/>
        <scheme val="minor"/>
      </rPr>
      <t>Δ - Μεταβολή Απλήρωτων υποχρεώσεων σε φορείς εκτός Γενικής Κυβέρνησης+Καταπτώσεις Εγγυήσεων</t>
    </r>
    <r>
      <rPr>
        <b/>
        <sz val="10"/>
        <color indexed="8"/>
        <rFont val="Calibri"/>
        <family val="2"/>
        <charset val="161"/>
        <scheme val="minor"/>
      </rPr>
      <t>)</t>
    </r>
  </si>
  <si>
    <t>ΣΤΟΙΧΕΙΑ ΙΣΟΛΟΓΙΣΜΟΥ</t>
  </si>
  <si>
    <t>Διαθέσιμα (α+β+γ)</t>
  </si>
  <si>
    <t>α) Ταμείο (μετρητά και επιταγές)</t>
  </si>
  <si>
    <t xml:space="preserve">       Από πόρους του ΠΔΕ</t>
  </si>
  <si>
    <t xml:space="preserve">       Από λοιπούς πόρους </t>
  </si>
  <si>
    <t>β) Καταθέσεις στη Τράπεζα της Ελλάδος</t>
  </si>
  <si>
    <t>γ) Καταθέσεις στις λοιπές τράπεζες</t>
  </si>
  <si>
    <t xml:space="preserve">     Από πόρους του ΠΔΕ</t>
  </si>
  <si>
    <t xml:space="preserve">    Από λοιπούς πόρους </t>
  </si>
  <si>
    <t>Χρεόγραφα (α+β+γ)</t>
  </si>
  <si>
    <t>α) Τίτλοι Ελληνικού Δημοσίου (έντοκα γραμμάτια και ομόλογα)</t>
  </si>
  <si>
    <t>β) Λοιπά ομόλογα (ομόλογα εταιρειών, τραπεζών, κλπ)</t>
  </si>
  <si>
    <t>γ) Μετοχές - λοιπές συμμετοχές - μερίδια αμοιβαίων κεφαλαίων</t>
  </si>
  <si>
    <t xml:space="preserve">Δάνεια προς τρίτους </t>
  </si>
  <si>
    <t>Δάνεια από πιστωτικά ιδρύματα και Οργανισμούς</t>
  </si>
  <si>
    <t>α) Δάνεια εσωτερικού</t>
  </si>
  <si>
    <t>β) Δάνεια εξωτερικού</t>
  </si>
  <si>
    <t>κωδικοί αριθμοί Περιφερειών</t>
  </si>
  <si>
    <t>0100 + 1250 + 6110 - 6118 + 8110 + 9100 + 9200</t>
  </si>
  <si>
    <t>9300 + 9400</t>
  </si>
  <si>
    <t>3510 + 3520 + 6451</t>
  </si>
  <si>
    <t>(α)+(β)+(γ)+(δ)</t>
  </si>
  <si>
    <t>5000 - 5200 + 1299</t>
  </si>
  <si>
    <t>1000 - 1250 - 1299 + 3000 - 3510 -3520</t>
  </si>
  <si>
    <t>γ) Λοιπά ίδια έσοδα Δήμων                                    (Λοιπά έσοδα για Περιφέρειες) και επιστροφές χρημάτων</t>
  </si>
  <si>
    <t>0000 - 0100 + 4000 + 6000 - 6110 - 6451 + 7200 + 9000 - 9100 - 9200 - 9300 - 9400 - 9700 - 9900</t>
  </si>
  <si>
    <t>8000 - 8110-8435-8700</t>
  </si>
  <si>
    <t>2000 + 5200</t>
  </si>
  <si>
    <t>7000 +6435+8435+8700+9700</t>
  </si>
  <si>
    <t>0200</t>
  </si>
  <si>
    <t>0500</t>
  </si>
  <si>
    <t>2700 - 2700.02</t>
  </si>
  <si>
    <t>6110</t>
  </si>
  <si>
    <t>1700 + 7000 + 9000 - 9850 - 1700.02 - 7000.02 - 9000.2</t>
  </si>
  <si>
    <t>(α)+(β)+(γ)</t>
  </si>
  <si>
    <r>
      <rPr>
        <b/>
        <i/>
        <sz val="10"/>
        <color theme="1" tint="0.249977111117893"/>
        <rFont val="Calibri"/>
        <family val="2"/>
        <charset val="161"/>
        <scheme val="minor"/>
      </rPr>
      <t>Κωδικοί ΕΕΤΑΑ με διάκριση .02</t>
    </r>
    <r>
      <rPr>
        <i/>
        <sz val="10"/>
        <color theme="1" tint="0.249977111117893"/>
        <rFont val="Calibri"/>
        <family val="2"/>
        <charset val="161"/>
        <scheme val="minor"/>
      </rPr>
      <t xml:space="preserve"> - (0200.02 + 0300.02 + 0500.02 + 6110.02 + 6120.02 + 6200.02)</t>
    </r>
  </si>
  <si>
    <t>2000 - 2700 + 200.02 - 2700.02</t>
  </si>
  <si>
    <t>Δαπάνες Αιρετών</t>
  </si>
  <si>
    <t>0800 - 0800.02</t>
  </si>
  <si>
    <t xml:space="preserve">Μεταφορά Μαθητών </t>
  </si>
  <si>
    <t>0800.02</t>
  </si>
  <si>
    <t>0900</t>
  </si>
  <si>
    <t>0700 - 0700.02</t>
  </si>
  <si>
    <t>1000 - 1700 - 1000.02 + 1700.02</t>
  </si>
  <si>
    <t>5000 + 6000 - 6110 - 6120 - 6200 - 5000.02 - 6000.02 + 6110.02 + 6120.02 + 6200.02</t>
  </si>
  <si>
    <t>3000 - 3000.02 + 6000 - 6000.2</t>
  </si>
  <si>
    <t>6120 + 6200 + A + 9850</t>
  </si>
  <si>
    <r>
      <t xml:space="preserve">3. Μεταβολή Απλήρωτων υποχρεώσεων σε φορείς </t>
    </r>
    <r>
      <rPr>
        <b/>
        <sz val="10"/>
        <color indexed="8"/>
        <rFont val="Calibri"/>
        <family val="2"/>
        <charset val="161"/>
        <scheme val="minor"/>
      </rPr>
      <t>εκτός</t>
    </r>
    <r>
      <rPr>
        <sz val="10"/>
        <color indexed="8"/>
        <rFont val="Calibri"/>
        <family val="2"/>
        <charset val="161"/>
        <scheme val="minor"/>
      </rPr>
      <t xml:space="preserve"> Γενικής Κυβέρνησης (2-1)</t>
    </r>
  </si>
  <si>
    <t>κωδικοί αριθμοί ΝΠΔΔ</t>
  </si>
  <si>
    <t>κωδικοί αριθμοί ΝΠΙΔ</t>
  </si>
  <si>
    <t>ΕΣΟΔΑ (1+2+3+4+5+6+7+8)</t>
  </si>
  <si>
    <t>Α5α</t>
  </si>
  <si>
    <t>Επιχορηγήσεις από ΟΤΑ α' και β' βαθμού</t>
  </si>
  <si>
    <t>Α5β</t>
  </si>
  <si>
    <t>Α4</t>
  </si>
  <si>
    <t>Α1</t>
  </si>
  <si>
    <t>Α5γ+Α2+Α3+Α6</t>
  </si>
  <si>
    <t>ΕΞΟΔΑ (1+2+3+4+5+6+7+8)</t>
  </si>
  <si>
    <t xml:space="preserve"> 6000 + 8111</t>
  </si>
  <si>
    <t>Γ1</t>
  </si>
  <si>
    <t>Προνοιακά επιδόματα</t>
  </si>
  <si>
    <t>Γ3</t>
  </si>
  <si>
    <t>Γ5</t>
  </si>
  <si>
    <t>Γ2</t>
  </si>
  <si>
    <t>Γ4</t>
  </si>
  <si>
    <r>
      <rPr>
        <sz val="14"/>
        <color indexed="8"/>
        <rFont val="Arial Narrow"/>
        <family val="2"/>
        <charset val="161"/>
      </rPr>
      <t>Φορέας</t>
    </r>
    <r>
      <rPr>
        <sz val="12"/>
        <color indexed="8"/>
        <rFont val="Arial Narrow"/>
        <family val="2"/>
        <charset val="161"/>
      </rPr>
      <t xml:space="preserve"> </t>
    </r>
    <r>
      <rPr>
        <sz val="8"/>
        <color indexed="8"/>
        <rFont val="Arial Narrow"/>
        <family val="2"/>
        <charset val="161"/>
      </rPr>
      <t>(1)</t>
    </r>
    <r>
      <rPr>
        <sz val="12"/>
        <color indexed="8"/>
        <rFont val="Arial Narrow"/>
        <family val="2"/>
        <charset val="161"/>
      </rPr>
      <t>……………………………….</t>
    </r>
  </si>
  <si>
    <t>Πρόγραμμα Δημοσίων Επενδύσεων (Δαπάνες ΠΔΕ)</t>
  </si>
  <si>
    <t>(Ποσά σε  €)</t>
  </si>
  <si>
    <t xml:space="preserve">Εκτιμήσεις </t>
  </si>
  <si>
    <t>Εθνικό</t>
  </si>
  <si>
    <t>Σύνολο</t>
  </si>
  <si>
    <t>(ενδεικτικά παραδείγματα φορέων)</t>
  </si>
  <si>
    <t>……..</t>
  </si>
  <si>
    <t>ΕΓΝΑΤΙΑ ΟΔΟΣ Α.Ε.</t>
  </si>
  <si>
    <t>ΜΟΔ Α.Ε.</t>
  </si>
  <si>
    <t>ΚτΠ Α.Ε.</t>
  </si>
  <si>
    <t>ΕΟΤ</t>
  </si>
  <si>
    <t xml:space="preserve">ΕΛΛΗΝΙΚΟ ΚΤΗΜΑΤΟΛΟΓΙΟ </t>
  </si>
  <si>
    <t>ΟΠΕΚΕΠΕ</t>
  </si>
  <si>
    <t>ΠΡΑΣΙΝΟ ΤΑΜΕΙΟ</t>
  </si>
  <si>
    <t>ΟΤΑ (α' &amp; β' βαθμού)</t>
  </si>
  <si>
    <t>ΟΚΑ</t>
  </si>
  <si>
    <t>ΚΕΕΛΠΝΟ</t>
  </si>
  <si>
    <t xml:space="preserve">Ειδικοί Λογαριασμοί Κονδυλίων </t>
  </si>
  <si>
    <t>ΑΕΙ-ΤΕΙ</t>
  </si>
  <si>
    <t xml:space="preserve">1. Περιλαμβάνονται οι φορείς χρηματοδότησης του ΠΔΕ, δηλαδή τα Υπουργεία και η Βουλή των Ελλήνων, αλλά και του ΠΔΕ Περιφερειακού Επιπέδου για το οποίο εγγράφονται πιστώσεις στον προϋπολογισμό του Υπουργείου Οικονομίας και Ανάπτυξης και κατανέμονται με απόφαση του Υπουργού σε κάθε περιφέρεια. </t>
  </si>
  <si>
    <t>Πίνακας 3</t>
  </si>
  <si>
    <r>
      <t>ΜΕΤΑΒΟΛΕΣ ΠΡΟΣΩΠΙΚΟΥ (</t>
    </r>
    <r>
      <rPr>
        <b/>
        <u/>
        <sz val="12"/>
        <color theme="1"/>
        <rFont val="Arial"/>
        <family val="2"/>
        <charset val="161"/>
      </rPr>
      <t>Μονίμων και ΙΔΑΧ</t>
    </r>
    <r>
      <rPr>
        <b/>
        <sz val="12"/>
        <color theme="1"/>
        <rFont val="Arial"/>
        <family val="2"/>
        <charset val="161"/>
      </rPr>
      <t xml:space="preserve">)  ΦΟΡΕΩΝ ΚΕΝΤΡΙΚΗΣ ΔΙΟΙΚΗΣΗΣ </t>
    </r>
  </si>
  <si>
    <t>Υπουργείο / Αποκεντρωμένη Διοίκηση ……………………..</t>
  </si>
  <si>
    <t>Ειδικός Φορέας …………………</t>
  </si>
  <si>
    <t>ΕΝΙΑΙΟ ΜΙΣΘΟΛΟΓΙΟ</t>
  </si>
  <si>
    <t>ΕΙΔΙΚΟ ΜΙΣΘΟΛΟΓΙΟ</t>
  </si>
  <si>
    <r>
      <t>Μόνιμοι</t>
    </r>
    <r>
      <rPr>
        <b/>
        <vertAlign val="superscript"/>
        <sz val="11"/>
        <color theme="1"/>
        <rFont val="Arial"/>
        <family val="2"/>
        <charset val="161"/>
      </rPr>
      <t>1</t>
    </r>
  </si>
  <si>
    <r>
      <t>ΙΔΑΧ</t>
    </r>
    <r>
      <rPr>
        <b/>
        <vertAlign val="superscript"/>
        <sz val="11"/>
        <color theme="1"/>
        <rFont val="Arial"/>
        <family val="2"/>
        <charset val="161"/>
      </rPr>
      <t>1</t>
    </r>
  </si>
  <si>
    <r>
      <t>Σύνολο</t>
    </r>
    <r>
      <rPr>
        <b/>
        <vertAlign val="superscript"/>
        <sz val="11"/>
        <color theme="1"/>
        <rFont val="Arial"/>
        <family val="2"/>
        <charset val="161"/>
      </rPr>
      <t>1</t>
    </r>
  </si>
  <si>
    <t>Δαπάνη/ Εξοικονόμηση για το τρέχον έτος</t>
  </si>
  <si>
    <t>Δαπάνη/ Εξοικονόμηση σε ετήσια βάση</t>
  </si>
  <si>
    <t>(Α)</t>
  </si>
  <si>
    <t>(Β)</t>
  </si>
  <si>
    <t>(Α)+(Β)</t>
  </si>
  <si>
    <t>(ποσά σε ευρώ)</t>
  </si>
  <si>
    <r>
      <t>1.</t>
    </r>
    <r>
      <rPr>
        <b/>
        <sz val="11"/>
        <color theme="1"/>
        <rFont val="Times New Roman"/>
        <family val="1"/>
        <charset val="161"/>
      </rPr>
      <t xml:space="preserve">  </t>
    </r>
    <r>
      <rPr>
        <b/>
        <sz val="11"/>
        <color theme="1"/>
        <rFont val="Arial"/>
        <family val="2"/>
        <charset val="161"/>
      </rPr>
      <t xml:space="preserve">Αριθμός Μισθοδοτούμενων στην αρχή του έτους (1/1) και Συνολικό Κόστος </t>
    </r>
    <r>
      <rPr>
        <b/>
        <vertAlign val="superscript"/>
        <sz val="11"/>
        <color theme="1"/>
        <rFont val="Arial"/>
        <family val="2"/>
        <charset val="161"/>
      </rPr>
      <t>2</t>
    </r>
  </si>
  <si>
    <r>
      <t>2.</t>
    </r>
    <r>
      <rPr>
        <b/>
        <sz val="11"/>
        <color theme="1"/>
        <rFont val="Times New Roman"/>
        <family val="1"/>
        <charset val="161"/>
      </rPr>
      <t xml:space="preserve">   </t>
    </r>
    <r>
      <rPr>
        <b/>
        <sz val="11"/>
        <color theme="1"/>
        <rFont val="Arial"/>
        <family val="2"/>
        <charset val="161"/>
      </rPr>
      <t>Εισροές προσωπικού (επιβάρυνση δαπανών)</t>
    </r>
  </si>
  <si>
    <t>Προσλήψεις - Επαναφορές</t>
  </si>
  <si>
    <t>Κινητικότητα προσωπικού (μετατάξεις, αποσπάσεις κλπ)</t>
  </si>
  <si>
    <r>
      <t>3.</t>
    </r>
    <r>
      <rPr>
        <b/>
        <sz val="11"/>
        <color theme="1"/>
        <rFont val="Times New Roman"/>
        <family val="1"/>
        <charset val="161"/>
      </rPr>
      <t xml:space="preserve">   </t>
    </r>
    <r>
      <rPr>
        <b/>
        <sz val="11"/>
        <color theme="1"/>
        <rFont val="Arial"/>
        <family val="2"/>
        <charset val="161"/>
      </rPr>
      <t>Εκροές προσωπικού (εξοικονόμηση δαπανών)</t>
    </r>
  </si>
  <si>
    <t>Αποχωρήσεις λόγω συνταξιοδότησης</t>
  </si>
  <si>
    <t>Αποχωρήσεις λόγω απολύσεων</t>
  </si>
  <si>
    <t>Λοιπές αποχωρήσεις (θάνατοι, κλπ)</t>
  </si>
  <si>
    <r>
      <t>4.</t>
    </r>
    <r>
      <rPr>
        <b/>
        <sz val="11"/>
        <color theme="1"/>
        <rFont val="Times New Roman"/>
        <family val="1"/>
        <charset val="161"/>
      </rPr>
      <t xml:space="preserve">  </t>
    </r>
    <r>
      <rPr>
        <b/>
        <sz val="11"/>
        <color theme="1"/>
        <rFont val="Arial"/>
        <family val="2"/>
        <charset val="161"/>
      </rPr>
      <t xml:space="preserve">Αριθμός Μισθοδοτούμενων στο τέλος του α’ εξαμήνου (30/6) και Συνολικό Κόστος (4=1+2-3) </t>
    </r>
    <r>
      <rPr>
        <b/>
        <vertAlign val="superscript"/>
        <sz val="11"/>
        <color theme="1"/>
        <rFont val="Arial"/>
        <family val="2"/>
        <charset val="161"/>
      </rPr>
      <t>3</t>
    </r>
  </si>
  <si>
    <r>
      <t>ΣΗΜΕΙΩΣΕΙΣ</t>
    </r>
    <r>
      <rPr>
        <b/>
        <sz val="11"/>
        <color theme="1"/>
        <rFont val="Arial"/>
        <family val="2"/>
        <charset val="161"/>
      </rPr>
      <t>:</t>
    </r>
  </si>
  <si>
    <r>
      <t>1.</t>
    </r>
    <r>
      <rPr>
        <sz val="10"/>
        <color theme="1"/>
        <rFont val="Times New Roman"/>
        <family val="1"/>
        <charset val="161"/>
      </rPr>
      <t xml:space="preserve">   </t>
    </r>
    <r>
      <rPr>
        <sz val="10"/>
        <color theme="1"/>
        <rFont val="Arial"/>
        <family val="2"/>
        <charset val="161"/>
      </rPr>
      <t>Αριθμός προσωπικού που βαρύνει τις πιστώσεις των ΚΑΕ μισθοδοσίας, συμφωνεί με τις αντίστοιχες μισθοδοτικές καταστάσεις.</t>
    </r>
  </si>
  <si>
    <t xml:space="preserve"> Ο Προϊστάμενος</t>
  </si>
  <si>
    <t>Πίνακας 4</t>
  </si>
  <si>
    <r>
      <t>ΜΕΤΑΒΟΛΕΣ ΠΡΟΣΩΠΙΚΟΥ (</t>
    </r>
    <r>
      <rPr>
        <b/>
        <u/>
        <sz val="12"/>
        <color theme="1"/>
        <rFont val="Arial"/>
        <family val="2"/>
        <charset val="161"/>
      </rPr>
      <t>Μονίμων και ΙΔΑΧ</t>
    </r>
    <r>
      <rPr>
        <b/>
        <sz val="12"/>
        <color theme="1"/>
        <rFont val="Arial"/>
        <family val="2"/>
        <charset val="161"/>
      </rPr>
      <t>) ΦΟΡΕΩΝ ΓΕΝΙΚΗΣ ΚΥΒΕΡΝΗΣΗΣ</t>
    </r>
  </si>
  <si>
    <t>Εποπτεύον Υπουργείο ……………………..</t>
  </si>
  <si>
    <r>
      <t>Νομικό Πρόσωπο</t>
    </r>
    <r>
      <rPr>
        <b/>
        <sz val="12"/>
        <color theme="1"/>
        <rFont val="Arial"/>
        <family val="2"/>
        <charset val="161"/>
      </rPr>
      <t xml:space="preserve"> …………………</t>
    </r>
  </si>
  <si>
    <r>
      <t>Αριθμός Προσωπικού</t>
    </r>
    <r>
      <rPr>
        <b/>
        <vertAlign val="superscript"/>
        <sz val="11"/>
        <color theme="1"/>
        <rFont val="Arial"/>
        <family val="2"/>
        <charset val="161"/>
      </rPr>
      <t>1</t>
    </r>
  </si>
  <si>
    <r>
      <t xml:space="preserve">Δαπάνη/ Εξοικονόμηση για το υπό εξέταση έτος
</t>
    </r>
    <r>
      <rPr>
        <b/>
        <sz val="9"/>
        <color theme="1"/>
        <rFont val="Arial"/>
        <family val="2"/>
        <charset val="161"/>
      </rPr>
      <t>(ποσά σε ευρώ)</t>
    </r>
  </si>
  <si>
    <r>
      <t xml:space="preserve">Δαπάνη/ Εξοικονόμηση σε ετήσια βάση
</t>
    </r>
    <r>
      <rPr>
        <b/>
        <sz val="9"/>
        <color theme="1"/>
        <rFont val="Arial"/>
        <family val="2"/>
        <charset val="161"/>
      </rPr>
      <t>(ποσά σε ευρώ)</t>
    </r>
  </si>
  <si>
    <r>
      <t>2.</t>
    </r>
    <r>
      <rPr>
        <b/>
        <sz val="11"/>
        <color theme="1"/>
        <rFont val="Times New Roman"/>
        <family val="1"/>
        <charset val="161"/>
      </rPr>
      <t xml:space="preserve">   </t>
    </r>
    <r>
      <rPr>
        <b/>
        <u/>
        <sz val="11"/>
        <color theme="1"/>
        <rFont val="Arial"/>
        <family val="2"/>
        <charset val="161"/>
      </rPr>
      <t xml:space="preserve">ΕΙΣΡΟΕΣ </t>
    </r>
    <r>
      <rPr>
        <b/>
        <sz val="11"/>
        <color theme="1"/>
        <rFont val="Arial"/>
        <family val="2"/>
        <charset val="161"/>
      </rPr>
      <t>προσωπικού (επιβάρυνση δαπανών)</t>
    </r>
  </si>
  <si>
    <r>
      <t>3.</t>
    </r>
    <r>
      <rPr>
        <b/>
        <sz val="11"/>
        <color theme="1"/>
        <rFont val="Times New Roman"/>
        <family val="1"/>
        <charset val="161"/>
      </rPr>
      <t xml:space="preserve">   </t>
    </r>
    <r>
      <rPr>
        <b/>
        <u/>
        <sz val="11"/>
        <color theme="1"/>
        <rFont val="Arial"/>
        <family val="2"/>
        <charset val="161"/>
      </rPr>
      <t>ΕΚΡΟΕΣ</t>
    </r>
    <r>
      <rPr>
        <b/>
        <sz val="11"/>
        <color theme="1"/>
        <rFont val="Arial"/>
        <family val="2"/>
        <charset val="161"/>
      </rPr>
      <t xml:space="preserve"> προσωπικού (εξοικονόμηση δαπανών)</t>
    </r>
  </si>
  <si>
    <t>Λοιπές αποχωρήσεις (θάνατοι κλπ)</t>
  </si>
  <si>
    <r>
      <t>4.</t>
    </r>
    <r>
      <rPr>
        <b/>
        <sz val="11"/>
        <color theme="1"/>
        <rFont val="Times New Roman"/>
        <family val="1"/>
        <charset val="161"/>
      </rPr>
      <t xml:space="preserve">  </t>
    </r>
    <r>
      <rPr>
        <b/>
        <sz val="11"/>
        <color theme="1"/>
        <rFont val="Arial"/>
        <family val="2"/>
        <charset val="161"/>
      </rPr>
      <t xml:space="preserve">Αριθμός Μισθοδοτούμενων στο τέλος του έτους (31/12) και Συνολικό Κόστος (4=1+2-3) </t>
    </r>
    <r>
      <rPr>
        <b/>
        <vertAlign val="superscript"/>
        <sz val="11"/>
        <color theme="1"/>
        <rFont val="Arial"/>
        <family val="2"/>
        <charset val="161"/>
      </rPr>
      <t>3</t>
    </r>
  </si>
  <si>
    <r>
      <t>1.</t>
    </r>
    <r>
      <rPr>
        <sz val="10"/>
        <color theme="1"/>
        <rFont val="Times New Roman"/>
        <family val="1"/>
        <charset val="161"/>
      </rPr>
      <t xml:space="preserve">   </t>
    </r>
    <r>
      <rPr>
        <sz val="10"/>
        <color theme="1"/>
        <rFont val="Arial"/>
        <family val="2"/>
        <charset val="161"/>
      </rPr>
      <t>Αριθμός προσωπικού που βαρύνει τις πιστώσεις των ΚΑΕ μισθοδοσίας του νομικού προσώπου και συμφωνεί με τις αντίστοιχες μισθοδοτικές καταστάσεις.</t>
    </r>
  </si>
  <si>
    <r>
      <t>2.</t>
    </r>
    <r>
      <rPr>
        <sz val="10"/>
        <color theme="1"/>
        <rFont val="Times New Roman"/>
        <family val="1"/>
        <charset val="161"/>
      </rPr>
      <t xml:space="preserve">   </t>
    </r>
    <r>
      <rPr>
        <u/>
        <sz val="10"/>
        <color theme="1"/>
        <rFont val="Arial"/>
        <family val="2"/>
        <charset val="161"/>
      </rPr>
      <t>Στην αρχή του έτους</t>
    </r>
    <r>
      <rPr>
        <sz val="10"/>
        <color theme="1"/>
        <rFont val="Arial"/>
        <family val="2"/>
        <charset val="161"/>
      </rPr>
      <t xml:space="preserve"> συμπληρώνεται ο αριθμός προσωπικού που μισθοδοτείται από τον φορέα 1/1, με εκτιμώμενη δαπάνη μισθοδοσίας για το υπό εξέταση έτος, η οποία θα πρέπει να συμπίπτει με τη δαπάνη μισθοδοσίας σε ετήσια βάση (12 μήνες).</t>
    </r>
  </si>
  <si>
    <r>
      <t>3.</t>
    </r>
    <r>
      <rPr>
        <sz val="10"/>
        <color theme="1"/>
        <rFont val="Times New Roman"/>
        <family val="1"/>
        <charset val="161"/>
      </rPr>
      <t xml:space="preserve">   </t>
    </r>
    <r>
      <rPr>
        <u/>
        <sz val="10"/>
        <color theme="1"/>
        <rFont val="Arial"/>
        <family val="2"/>
        <charset val="161"/>
      </rPr>
      <t>Στο τέλος του έτους</t>
    </r>
    <r>
      <rPr>
        <sz val="10"/>
        <color theme="1"/>
        <rFont val="Arial"/>
        <family val="2"/>
        <charset val="161"/>
      </rPr>
      <t>, καταλήγει ο αριθμός προσωπικού που μισθοδοτείται από τον φορέα 31/12, με εκτιμώμενη δαπάνη μισθοδοσίας για το υπό εξέταση έτος και εκτίμηση δαπάνης μισθοδοσίας σε ετήσια βάση (12 μήνες).</t>
    </r>
  </si>
  <si>
    <t>Ο Προϊστάμενος</t>
  </si>
  <si>
    <r>
      <t xml:space="preserve">                                                                                                                                                                                                           </t>
    </r>
    <r>
      <rPr>
        <sz val="10"/>
        <color theme="1"/>
        <rFont val="Arial"/>
        <family val="2"/>
        <charset val="161"/>
      </rPr>
      <t xml:space="preserve"> </t>
    </r>
  </si>
  <si>
    <t>Πίνακας 5</t>
  </si>
  <si>
    <t>Φορέας Κεντρικής Διοίκησης (Υπουργείο κ.λπ.) ……………………..</t>
  </si>
  <si>
    <r>
      <t xml:space="preserve">2019 </t>
    </r>
    <r>
      <rPr>
        <b/>
        <vertAlign val="superscript"/>
        <sz val="10"/>
        <color theme="1"/>
        <rFont val="Arial"/>
        <family val="2"/>
        <charset val="161"/>
      </rPr>
      <t>2</t>
    </r>
  </si>
  <si>
    <t>Αριθμός προσωπικού</t>
  </si>
  <si>
    <t>Έναρξη απασχόλησης</t>
  </si>
  <si>
    <t>Συνολική Διάρκεια Απασχόλησης (σε μήνες)</t>
  </si>
  <si>
    <r>
      <t xml:space="preserve">Δαπάνη για το υπό εξέταση έτος
</t>
    </r>
    <r>
      <rPr>
        <b/>
        <i/>
        <sz val="8"/>
        <color theme="1"/>
        <rFont val="Arial"/>
        <family val="2"/>
        <charset val="161"/>
      </rPr>
      <t>(ποσά σε ευρώ)</t>
    </r>
  </si>
  <si>
    <r>
      <t>Συνολική Δαπάνη</t>
    </r>
    <r>
      <rPr>
        <b/>
        <vertAlign val="superscript"/>
        <sz val="9"/>
        <color theme="1"/>
        <rFont val="Arial"/>
        <family val="2"/>
        <charset val="161"/>
      </rPr>
      <t xml:space="preserve">4
</t>
    </r>
    <r>
      <rPr>
        <b/>
        <i/>
        <sz val="8"/>
        <color theme="1"/>
        <rFont val="Arial"/>
        <family val="2"/>
        <charset val="161"/>
      </rPr>
      <t>(ποσά σε ευρώ)</t>
    </r>
  </si>
  <si>
    <t>π.χ. Εποχικοί πυροσβέστες</t>
  </si>
  <si>
    <t>π.χ. Αναπληρωτές Εκπαιδευτικοί</t>
  </si>
  <si>
    <r>
      <t xml:space="preserve">Σύνολο </t>
    </r>
    <r>
      <rPr>
        <b/>
        <vertAlign val="superscript"/>
        <sz val="9"/>
        <color theme="1"/>
        <rFont val="Arial"/>
        <family val="2"/>
        <charset val="161"/>
      </rPr>
      <t>1</t>
    </r>
  </si>
  <si>
    <t>Φορέας Γενικής Κυβέρνησης (Νομικό Πρόσωπο) ……………………..</t>
  </si>
  <si>
    <r>
      <t xml:space="preserve">Σύνολο </t>
    </r>
    <r>
      <rPr>
        <b/>
        <vertAlign val="superscript"/>
        <sz val="10"/>
        <color theme="1"/>
        <rFont val="Arial"/>
        <family val="2"/>
        <charset val="161"/>
      </rPr>
      <t>1</t>
    </r>
  </si>
  <si>
    <r>
      <t>1.</t>
    </r>
    <r>
      <rPr>
        <sz val="10"/>
        <color theme="1"/>
        <rFont val="Times New Roman"/>
        <family val="1"/>
        <charset val="161"/>
      </rPr>
      <t xml:space="preserve">    </t>
    </r>
    <r>
      <rPr>
        <sz val="10"/>
        <color theme="1"/>
        <rFont val="Arial"/>
        <family val="2"/>
        <charset val="161"/>
      </rPr>
      <t>Προσωπικό που βαρύνει τις πιστώσεις των ΚΑΕ μισθοδοσίας και συμφωνεί με τις αντίστοιχες μισθοδοτικές καταστάσεις. Στην περίπτωση ΙΔΟΧ προσωπικού, του οποίου η μισθοδοσία βαρύνει ΚΑΕ πέραν της μισθοδοσίας, να συμπληρώνεται ξεχωριστή γραμμή στον πίνακα.</t>
    </r>
  </si>
  <si>
    <r>
      <t>4.</t>
    </r>
    <r>
      <rPr>
        <sz val="10"/>
        <color theme="1"/>
        <rFont val="Times New Roman"/>
        <family val="1"/>
        <charset val="161"/>
      </rPr>
      <t xml:space="preserve">    </t>
    </r>
    <r>
      <rPr>
        <sz val="10"/>
        <color theme="1"/>
        <rFont val="Arial"/>
        <family val="2"/>
        <charset val="161"/>
      </rPr>
      <t>Σε περίπτωση που η απασχόληση του εποχικού προσωπικού ολοκληρώνεται εντός του ίδιου έτους, τότε η στήλη της συνολικής δαπάνης θα συμπίπτει με τη στήλη της δαπάνης για το υπό εξέταση έτος.</t>
    </r>
  </si>
  <si>
    <t xml:space="preserve">                                                                                                                                                                                                </t>
  </si>
  <si>
    <r>
      <t>ΠΙΝΑΚΑΣ 6</t>
    </r>
    <r>
      <rPr>
        <sz val="14"/>
        <rFont val="Arial"/>
        <family val="2"/>
        <charset val="161"/>
      </rPr>
      <t xml:space="preserve"> Έσοδα-Έξοδα ΝΠΔΔ και Ειδικών Λογαριασμών που εφαρμόζουν την κωδική κατάταξη εσόδων-εξόδων ΝΠΔΔ</t>
    </r>
  </si>
  <si>
    <t>ΕΠΩΝΥΜΙΑ ΝΠΔΔ</t>
  </si>
  <si>
    <t>ΑΦΜ</t>
  </si>
  <si>
    <t>ΗΛΕΚ/ΚΟ ΤΑΧΥΔΡΟΜEΙΟ</t>
  </si>
  <si>
    <t>ΤΗΛΕΦΩΝΟ ΕΠΙΚΟΙΝΩΝΙΑΣ</t>
  </si>
  <si>
    <t>ΕΠΟΠΤΕΥOΝ ΥΠΟΥΡΓΕΙΟ</t>
  </si>
  <si>
    <t>ποσά σε ευρώ (χωρίς δεκαδικά)</t>
  </si>
  <si>
    <t>ΚΩΔΙΚΟΣ</t>
  </si>
  <si>
    <t>ΠΕΡΙΓΡΑΦΗ</t>
  </si>
  <si>
    <t>ΠΡΟΫΠΟΛΟΓΙΣΜΟΣ 2019</t>
  </si>
  <si>
    <t>ΕΠΙΧΟΡΗΓΗΣΕΙΣ</t>
  </si>
  <si>
    <t>ΦΟΡΟΙ – ΤΕΛΗ ΚΑΙ ΔΙΚΑΙΩΜΑΤΑ ΥΠΕΡ Ν.Π.Δ.Δ.</t>
  </si>
  <si>
    <t>Φόροι</t>
  </si>
  <si>
    <t>ΑΣΦΑΛΙΣΤΙΚΕΣ ΕΙΣΦΟΡΕΣ.</t>
  </si>
  <si>
    <t>2210+2220</t>
  </si>
  <si>
    <t>Εισφορές εργοδότη</t>
  </si>
  <si>
    <t>2230+2240</t>
  </si>
  <si>
    <t>Eισφορές ασφαλισμένων</t>
  </si>
  <si>
    <t>ΕΣΟΔΑ ΑΠΟ ΤΗΝ ΕΠΙΧΕΙΡΗΜΑΤΙΚΗ ΔΡΑΣΤΗΡΙΟΤΗΤΑ ΤΟΥ Ν.Π.Δ.Δ.</t>
  </si>
  <si>
    <t>Έσοδα από εκποίηση κ.λπ. κινητών αξιών.</t>
  </si>
  <si>
    <t>Εκ των οποίων Έσοδα από εκποίηση τίτλων ελλην.δημοσίου (έντοκα γραμμάτια και ομόλογα)</t>
  </si>
  <si>
    <t>Έσοδα από εκποίηση μετοχών, λοιπών συμμετοχών και αμοιβαίων κεφαλαίων</t>
  </si>
  <si>
    <t>Έσοδα από εκποίηση λοιπών κινητών αξιών (ομόλογα εταιρειών, τραπεζών κλπ)</t>
  </si>
  <si>
    <t>Τόκοι κεφαλαίων</t>
  </si>
  <si>
    <t>Πρόσοδοι από κινητές αξίες</t>
  </si>
  <si>
    <t xml:space="preserve"> Έσοδα υπέρ Δημοσίου και Τρίτων</t>
  </si>
  <si>
    <t>Έκτακτη επιχορήγηση για την εξόφληση των ληξιπρόθεσμων υποχρεώσεων και των εκκρεμών αιτήσεων συνταξιοδότησης</t>
  </si>
  <si>
    <t>Έσοδα προερχόμενα από συναφθέντα δάνεια</t>
  </si>
  <si>
    <t>Έσοδα προερχόμενα από την επιστροφή δανείων που χορηγήθηκαν</t>
  </si>
  <si>
    <t>Έσοδα προερχόμενα από επιστροφή χορηγηθέντων δανείων</t>
  </si>
  <si>
    <t>9100+9200</t>
  </si>
  <si>
    <t>9300+9400</t>
  </si>
  <si>
    <t>Επιχορηγήσεις από τον Προϋπολογισμό Δημοσίων Επενδύσεων για επενδύσεις.</t>
  </si>
  <si>
    <t>9500+9600</t>
  </si>
  <si>
    <t>Επιχορηγήσεις από τον προϋπολογισμό Ν.Π.Δ.Δ., Οργανισμών ή Ειδικών Λογαριασμών.</t>
  </si>
  <si>
    <r>
      <t xml:space="preserve">ΣΥΝΟΛΟ ΕΣΟΔΩΝ           </t>
    </r>
    <r>
      <rPr>
        <sz val="9"/>
        <rFont val="Arial"/>
        <family val="2"/>
        <charset val="161"/>
      </rPr>
      <t xml:space="preserve">(0000+1000+2000+3000+4000+5000+6000+7000+8000+9000) </t>
    </r>
  </si>
  <si>
    <t>0100+0200</t>
  </si>
  <si>
    <t>Παροχές κύριας ασφάλισης</t>
  </si>
  <si>
    <t>Παροχές επικουρικής ασφάλισης</t>
  </si>
  <si>
    <t>Παροχές ασθένειας σε είδος</t>
  </si>
  <si>
    <t>Παροχές ασθένειας σε χρήμα</t>
  </si>
  <si>
    <t>0880+0870+0880</t>
  </si>
  <si>
    <t>9140+9150</t>
  </si>
  <si>
    <t>Προμήθεια μηχανικού και λοιπού κεφαλαιουχικού εξοπλισμού και μεταφορικών μέσων</t>
  </si>
  <si>
    <t>9210+9220</t>
  </si>
  <si>
    <t>9340+9350</t>
  </si>
  <si>
    <t>9410+9420</t>
  </si>
  <si>
    <t>9500+9600+9700+9800</t>
  </si>
  <si>
    <t>Επενδύσεις εκτελούμενες μέσω του Π/Υ άλλων ΝΠΔΔ ή μέσω ιδίων εσόδων</t>
  </si>
  <si>
    <t>9540+9550+9740+9750</t>
  </si>
  <si>
    <t>9610+9620+9810+9820</t>
  </si>
  <si>
    <t>Εκ των οποίων τίτλοι ελλην.δημοσίου (έντοκα γραμμάτια και ομόλογα)</t>
  </si>
  <si>
    <t>μετοχές, λοιπές συμμετοχές και αμοιβαία κεφάλαια</t>
  </si>
  <si>
    <t>λοιπές κινητές αξίες (ομόλογα εταιρειών, τραπεζών κλπ)</t>
  </si>
  <si>
    <r>
      <t xml:space="preserve">ΣΥΝΟΛΟ ΕΞΟΔΩΝ </t>
    </r>
    <r>
      <rPr>
        <sz val="9"/>
        <rFont val="Arial"/>
        <family val="2"/>
        <charset val="161"/>
      </rPr>
      <t xml:space="preserve">(0000+1000+2000+3000+4000+6000+7000+9000+ΑΠΟΘΕΜΑΤΙΚΟ) </t>
    </r>
  </si>
  <si>
    <t>ΤΑΜΕΙΑΚΟ ΑΠΟΤΕΛΕΣΜΑ</t>
  </si>
  <si>
    <t>ΙΣΟΖΥΓΙΟ ΕΣΟΔΩΝ - ΕΞΟΔΩΝ (εκτός Χρηματοοικονομικών Συναλλαγών)*</t>
  </si>
  <si>
    <r>
      <t>* ΣΥΝΟΛΟ ΕΣΟΔΩΝ εκτός 3350,6435, 7000, 8435, 8700, 9700</t>
    </r>
    <r>
      <rPr>
        <b/>
        <sz val="10"/>
        <color indexed="8"/>
        <rFont val="Arial"/>
        <family val="2"/>
        <charset val="161"/>
      </rPr>
      <t xml:space="preserve"> ΜΕΙΟΝ</t>
    </r>
    <r>
      <rPr>
        <sz val="10"/>
        <color indexed="8"/>
        <rFont val="Arial"/>
        <family val="2"/>
        <charset val="161"/>
      </rPr>
      <t xml:space="preserve"> ΣΥΝΟΛΟ ΕΞΟΔΩΝ εκτός 6120,6200, 9850            </t>
    </r>
  </si>
  <si>
    <t>Πληροφοριακό στοιχείο</t>
  </si>
  <si>
    <t xml:space="preserve">ΔΗΜΟΣΙΟΝΟΜΙΚΟ ΑΠΟΤΕΛΕΣΜΑ </t>
  </si>
  <si>
    <t xml:space="preserve">         Από πόρους του ΠΔΕ</t>
  </si>
  <si>
    <t xml:space="preserve">         Από λοιπούς πόρους</t>
  </si>
  <si>
    <t>Ημερομηνία</t>
  </si>
  <si>
    <t>ο υπεύθυνος υπάλληλος</t>
  </si>
  <si>
    <t xml:space="preserve">ο προϊστάμενος Οικονομικής Υπηρεσίας </t>
  </si>
  <si>
    <t>ο Πρόεδρος / Διοικητής</t>
  </si>
  <si>
    <t>ΠΙΝΑΚΑΣ ΣΥΜΦΩΝΙΑΣ για ΝΠΔΔ</t>
  </si>
  <si>
    <t>(Δεν συμπληρώνεται. Υπολογίζεται αυτόματα)</t>
  </si>
  <si>
    <t>ΕΣΟΔΑ - ΕΞΟΔΑ (εκτός Χρηματοοικονομικών Συναλλαγών)</t>
  </si>
  <si>
    <t>Επιχορηγήσεις από Τακτ. Προϋπ/σμό</t>
  </si>
  <si>
    <t>Επιχορηγήσεις από ΠΔΕ</t>
  </si>
  <si>
    <t>ΑΠΟΤΕΛΕΣΜΑ ΧΡΗΣΗΣ έλλειμμα (-) πλεόνασμα (+)</t>
  </si>
  <si>
    <t xml:space="preserve">Μεταβολή Απλήρωτων υποχρεώσεων σε φορείς εκτός Γενικής Κυβέρνησης </t>
  </si>
  <si>
    <t>Ο Προϊστάμενος Οικονομικής Υπηρεσίας</t>
  </si>
  <si>
    <t>ΕΠΩΝΥΜΙΑ ΝΠΙΔ</t>
  </si>
  <si>
    <t>ΗΛΕΚ/ΚΟ ΤΑΧΥΔΡΟΜΕΙΟ</t>
  </si>
  <si>
    <t>ΕΠΟΠΤΕΥΟΝ ΥΠΟΥΡΓΕΙΟ</t>
  </si>
  <si>
    <t xml:space="preserve">ποσά σε ευρώ (χωρίς δεκαδικά) </t>
  </si>
  <si>
    <t>ΒΑΣΙΚΑ ΟΙΚΟΝΟΜΙΚΑ ΜΕΓΕΘΗ</t>
  </si>
  <si>
    <t>EΝΔΕΙΚΤΙΚΗ ΣΥΣΧΕΤΙΣΗ ΜΕ ΛΟΓΑΡΙΑΣΜΟΥΣ ΕΓΛΣ</t>
  </si>
  <si>
    <t>Ι.ΕΣΟΔΑ (=1+2+3+4+5+6+7)</t>
  </si>
  <si>
    <t>1. Πωλήσεις (=α+β)</t>
  </si>
  <si>
    <t xml:space="preserve">α) Πωλήσεις εμπορευμάτων Προϊόντων, λοιπών αποθεμάτων και άχρηστου υλικού </t>
  </si>
  <si>
    <t>70+71+72</t>
  </si>
  <si>
    <t>β) Πωλήσεις υπηρεσιών</t>
  </si>
  <si>
    <t>2. Επιχορηγήσεις (=γ+δ+ε+στ)</t>
  </si>
  <si>
    <t>γ) Τακτικού Προϋπολογισμού</t>
  </si>
  <si>
    <t>74.96</t>
  </si>
  <si>
    <t>δ) Εγκεκριμένοι Πόροι ΠΔΕ (βάσει ήδη υπογεγραμμένων ΣΑΕ)</t>
  </si>
  <si>
    <t>ε) Ε.Ε.</t>
  </si>
  <si>
    <t>43.04 ή 74.08</t>
  </si>
  <si>
    <t>στ) Λοιπές</t>
  </si>
  <si>
    <t>ΛΟΙΠΑ 74 ΚΑΙ ΠΛΗΡΩΜΕΣ ΑΠO ΤΟ ΚΡΑΤΟΣ ΓΙΑ ΛΟΓΑΡΙΑΣΜΟ ΣΑΣ ΤΟΚΟΧΡΕΟΛΥΣΙΩΝ ΛΟΓΩ ΕΓΓΥΗΣΕΩΝ, ΑΝΑΛΗΨΗ ΔΑΝΕΙΑΚΩΝ ΚΑΙ ΛΟΙΠΩΝ ΥΠΟΧΡΕΩΣΕΩΝ ΣΑΣ ΑΠΟ ΤΟ ΚΡΑΤΟΣ, ΤΑΜΕΙΑΚΕΣ ΔΙΕΥΚΟΛΥΝΣΕΙΣ ΑΠΟ ΤΟ ΚΡΑΤΟΣ, ΑΥΞΗΣΕΙΣ ΜΕΤΟΧΙΚΟΥ ΚΕΦΑΛΑΙΟΥ ΠΛΗΝ ΠΕΡΙΠΤΩΣΕΩΝ ΠΔΕ ΚΑΙ ΤΑΚΤΙΚΟΥ Π/Υ</t>
  </si>
  <si>
    <t>3. Έσοδα παρεπόμενων ασχολιών</t>
  </si>
  <si>
    <t>4. Έσοδα Κεφαλαίων  (Τόκοι Πιστωτικοί)</t>
  </si>
  <si>
    <t>76 ΠΛΗΝ 76.04</t>
  </si>
  <si>
    <t>5. Ιδιοπαραγωγή παγίων</t>
  </si>
  <si>
    <t>78 ΠΛΗΝ 78.05</t>
  </si>
  <si>
    <t>6. Λοιπά Έσοδα</t>
  </si>
  <si>
    <t>82.01 ΚΑΙ ΛΟΙΠΑ ΕΣΟΔΑ ΠΟΥ ΔΕΝ ΤΑΞΙΝΟΜΟΥΝΤΑΙ ΣΤΙΣ ΑΛΛΕΣ ΚΑΤΗΓΟΡΙΕΣ</t>
  </si>
  <si>
    <t>7. Έκτακτα και Ανόργανα Έσοδα</t>
  </si>
  <si>
    <t>81.01 (ΠΛΗΝ 81.01.04 ΚΑΙ 81.01.05)</t>
  </si>
  <si>
    <t>ΙΙ.ΕΞΟΔΑ (=8+9+10+11+12+13+14+15+16)</t>
  </si>
  <si>
    <t>8. Αμοιβές και Έξοδα Προσωπικού (=ζ+η+θ)</t>
  </si>
  <si>
    <t>60 ΠΛΗΝ 60.05</t>
  </si>
  <si>
    <t>ζ) Αμοιβές έμμισθου και ημερομίσθιου προσωπικού</t>
  </si>
  <si>
    <t>60.00 ΕΩΣ 60.01</t>
  </si>
  <si>
    <t>η) Εργοδοτικές εισφορές και επιβαρύνσεις έμμισθου και ημερομίσθιου προσωπικού</t>
  </si>
  <si>
    <t>60.03 ΕΩΣ 60.04</t>
  </si>
  <si>
    <t xml:space="preserve">θ) Παρεπόμενες παροχές και έξοδα προσωπικού </t>
  </si>
  <si>
    <t>60.02</t>
  </si>
  <si>
    <t>9. Αμοιβές και Έξοδα Τρίτων</t>
  </si>
  <si>
    <t>10. Παροχές Τρίτων</t>
  </si>
  <si>
    <t>Εκ των οποίων Ηλεκτικό Ρεύμα -φωταέριο -Ύδρευση-Τηλεπικοινωνίες</t>
  </si>
  <si>
    <t xml:space="preserve">62.00 ΕΩΣ 62.03 </t>
  </si>
  <si>
    <t xml:space="preserve"> Εκ των οποίων Ενοίκια </t>
  </si>
  <si>
    <t>62.04</t>
  </si>
  <si>
    <t>Εκ των οποίων  Ασφάλιστρα</t>
  </si>
  <si>
    <t>62.05</t>
  </si>
  <si>
    <t>Εκ των οποίων Επισκευές και Συντηρήσεις</t>
  </si>
  <si>
    <t>62.07</t>
  </si>
  <si>
    <t>11. Φόροι (συμπεριλαμβανομένου και φόρου εισοδήματος χρήσης)</t>
  </si>
  <si>
    <t>63 + 54.08 (ή 88.08)+88.09</t>
  </si>
  <si>
    <t>Εκ των οποίων Φόρος Εισοδήματος Χρήσης</t>
  </si>
  <si>
    <t>54.08 (ή 88.08)+88.09</t>
  </si>
  <si>
    <t>60.05+[64 ΠΛΗΝ 64.11 ΚΑΙ 64.12]+82.00+88.06+ 53.01
+ΠΛΗΡΩΜΕΣ ΠΡΟΒΛΕΨΕΩΝ [44 χρέωση (ΠΛΗΝ 44.14 ΚΑΙ 44.15) ΜΕΙΟΝ 84 έσοδο ΜΕΙΟΝ 78.05] KAI 67 και λοιπά έξοδα που δεν έχουν ταξινομηθεί σε άλλες κατηγορίες</t>
  </si>
  <si>
    <t>Εκ των οποίων Μεταβιβάσεις Εισοδημάτων σε Τρίτους (δωρεές, επιχορηγήσεις)</t>
  </si>
  <si>
    <t>64.06 (ή 67**)</t>
  </si>
  <si>
    <t xml:space="preserve">13. Τόκοι και συναφή έξοδα </t>
  </si>
  <si>
    <t>65 ΚΑΙ 16.18</t>
  </si>
  <si>
    <t>Εκ των οποίων δαπάνες προμηθειών πληρωτέες στο κράτος επί των δανείων που έχουν ληφθεί με την εγγύηση του Ελληνικού Δημοσίου</t>
  </si>
  <si>
    <t>14. Έκτακτα και Ανόργανα Έξοδα</t>
  </si>
  <si>
    <t>81.00 ΠΛΗΝ 81.00.03 ΚΑΙ 81.00.04</t>
  </si>
  <si>
    <t>15. Καθαρή Κτήση Παγίων (ομάδα 1). Η διαφορά μεταξύ αγορών και πωληθέντων παγίων κατά τη χρήση.</t>
  </si>
  <si>
    <t>[10-16] (ΑΓΟΡΕΣ-ΠΩΛΗΣΕΙΣ) ΠΛΗΝ 16.18</t>
  </si>
  <si>
    <t>Εκ των οποίων έπιπλα και λοιπός εξοπλισμός</t>
  </si>
  <si>
    <t xml:space="preserve">[14] </t>
  </si>
  <si>
    <t>16. Αγορές χρήσης (ομάδα 2). Η ομάδα 2 εξοδοποιείται με βάση τις αγορές και όχι την αρχή συσχέτισης εσόδου-εξόδου ή της ανάλωσης των αποθεμάτων.</t>
  </si>
  <si>
    <t>[20-28]</t>
  </si>
  <si>
    <t>ΙΣΟΖΥΓΙΟ (=Ι-ΙΙ)</t>
  </si>
  <si>
    <t>*  Δεν αφορά καταθέσεις μετόχων, αλλά τους ειδικούς λογαριασμούς για επιχορηγήσεις επενδύσεων.  67**  Παροχές -Χορηγίες- Επιχορηγήσεις -Επιδοτήσεις (αφορά τους Ειδικούς Λογιαριασμούς)</t>
  </si>
  <si>
    <t>ΠΡΟΣΘΕΤΑ ΧΡΗΜΑΤΟΟΙΚΟΝΟΜΙΚΑ ΣΤΟΙΧΕΙΑ</t>
  </si>
  <si>
    <t xml:space="preserve">Περιγραφές Λογαριασμών </t>
  </si>
  <si>
    <t xml:space="preserve">ΕΙΣΡΟΕΣ </t>
  </si>
  <si>
    <t xml:space="preserve">1.Εισπράξεις από δάνεια </t>
  </si>
  <si>
    <t>45.00 έως 45.13               (ΠΙΣΤΩΣΗ ΧΡΗΣΗΣ)</t>
  </si>
  <si>
    <t xml:space="preserve">2.Εισπράξεις από πωλήσεις χρεωγράφων, ομολόγων, κλπ. </t>
  </si>
  <si>
    <t>3. Έκτακτη επιχορήγηση για την εξόφληση των ληξιπρόθεσμων υποχρεώσεων βάσει νομοθετικής ρύθμισης</t>
  </si>
  <si>
    <t>ΕΚΡΟΕΣ</t>
  </si>
  <si>
    <t>4. Πληρωμές χρεολυσίων</t>
  </si>
  <si>
    <t>45.00 έως 45.13                (ΧΡΕΩΣΗ ΧΡΗΣΗΣ)</t>
  </si>
  <si>
    <t xml:space="preserve">5.Αγορές χρεωγράφων, ομολόγων, κλπ. </t>
  </si>
  <si>
    <t>6. Εξόφληση ληξιπρόθεσμων οφειλών από την ειδική επιχορήγηση βάσει της  νομοθετικής ρύθμισης</t>
  </si>
  <si>
    <t>ΛΟΙΠΕΣ ΠΛΗΡΟΦΟΡΙΕΣ</t>
  </si>
  <si>
    <t>7.Πληρωμές από το κράτος τοκοχρεολυσίων του φορέα σας λόγω εγγυήσεων (=α+β)</t>
  </si>
  <si>
    <t>α) Πληρωμές τόκων</t>
  </si>
  <si>
    <t>β) Πληρωμές χρεολυσίων</t>
  </si>
  <si>
    <t xml:space="preserve">8.Αναλήψεις από το κράτος δανειακών υποχρεώσεών σας </t>
  </si>
  <si>
    <t>9.Αναλήψεις από το κράτος λοιπών υποχρεώσεών σας (πλην δανειακών)</t>
  </si>
  <si>
    <t>10.Αυξήσεις μετοχικού κεφαλαίου με κεφάλαια μετόχων από τακτικό προϋπολογισμό</t>
  </si>
  <si>
    <t>11.Ταμειακές διευκολύνσεις από το Κράτος</t>
  </si>
  <si>
    <t>ΕΝΕΡΓΗΤΙΚΟ (σύμφωνα με τα λογιστικά βιβλία)</t>
  </si>
  <si>
    <t xml:space="preserve">     Από λοιπούς πόρους </t>
  </si>
  <si>
    <t xml:space="preserve">      Από πόρους του ΠΔΕ</t>
  </si>
  <si>
    <t>Απαιτήσεις</t>
  </si>
  <si>
    <t>α) από φορείς εντός Γενικής Κυβέρνησης (κράτος και λοιπούς φορείς ΓΚ)</t>
  </si>
  <si>
    <t>β) από φορείς εκτός ΓΚ</t>
  </si>
  <si>
    <t>ΠΑΘΗΤΙΚΟ (σύμφωνα με τα λογιστικά βιβλία)</t>
  </si>
  <si>
    <t>Λοιπές υποχρεώσεις</t>
  </si>
  <si>
    <t>α) σε φορείς εντός Γενικής Κυβέρνησης (κράτος και λοιπούς φορείς ΓΚ)</t>
  </si>
  <si>
    <t>β) σε φορείς εκτός ΓΚ</t>
  </si>
  <si>
    <t>ΣΤΟΙΧΕΙΑ ΠΡΟΣΩΠΙΚΟΥ</t>
  </si>
  <si>
    <t>Αριθμός ατόμων που βαρύνουν τη μισθοδοσία του λογ/μού  60</t>
  </si>
  <si>
    <t>Αριθμός μόνιμου προσωπικού και ιδιωτικού δικαίου αορίστου χρόνου</t>
  </si>
  <si>
    <t>Αριθμός προσωπικού ιδιωτικού δικαίου ορισμένου χρόνου</t>
  </si>
  <si>
    <t>Αριθμός προσωπικού με έμμισθη εντολή</t>
  </si>
  <si>
    <t>Ο υπεύθυνος υπάλληλος</t>
  </si>
  <si>
    <t xml:space="preserve">Ο προϊστάμενος Οικονομικής Υπηρεσίας </t>
  </si>
  <si>
    <t>ΠΙΝΑΚΑΣ ΣΥΜΦΩΝΙΑΣ για ΔΕΚΟ</t>
  </si>
  <si>
    <t>Επιχορηγήσεις από Τακτ. Προϋπ/σμό (πλην αυξήσεων μτχ κεφαλαίου από τακτικό προυπ.)</t>
  </si>
  <si>
    <t xml:space="preserve">1.ΑΠΟΤΕΛΕΣΜΑ ΧΡΗΣΗΣ προ καταπτώσεων εγγυήσεων και αυξήσεων μετοχικού κεφαλαίου έλλειμμα (-) πλεόνασμα (+) </t>
  </si>
  <si>
    <t>2. ΕΣΟΔΑ ΑΠΟ ΤΟ ΚΡΑΤΟΣ</t>
  </si>
  <si>
    <t>Από συμμετοχή σε αυξήσεις μετοχικού κεφαλαίου από τακτικό προϋπολογισμό</t>
  </si>
  <si>
    <t xml:space="preserve">3.= (1+2):.ΑΠΟΤΕΛΕΣΜΑ ΧΡΗΣΗΣ μετά καταπτώσεων εγγυήσεων και αυξήσεων μετοχικού κεφαλαίου έλλειμμα (-) πλεόνασμα (+) </t>
  </si>
  <si>
    <t>ΠΙΝΑΚΑΣ ΣΥΜΦΩΝΙΑΣ για λοιπά ΝΠΙΔ (εκτός ΔΕΚΟ)</t>
  </si>
  <si>
    <t>ΑΠΟΤΕΛΕΣΜΑ (ΙΣΟΖΥΓΙΟ) έλλειμμα (-) πλεόνασμα (+)</t>
  </si>
  <si>
    <t>ΠΑΡΑΤΗΡΗΣΕΙΣ ΣΧΟΛΙΑ</t>
  </si>
  <si>
    <t>(του άρθρου 43 του ν. 4484/2017)</t>
  </si>
  <si>
    <t>Αριθμός Λογ/σμού Λογιστικού Σχεδίου</t>
  </si>
  <si>
    <t>Περιγραφή Λογαριασμού</t>
  </si>
  <si>
    <t>Άρθρο και αριθμός της ΣΣΕ/ ΚΥΑ/ΥΑ/ Διαιτητικής Απόφασης/ Απόφασης ΔΣ</t>
  </si>
  <si>
    <t>Αριθμός προσωπικού ανά παροχή</t>
  </si>
  <si>
    <t>Πρόβλεψη ετήσιας δαπάνης           (ποσά σε ευρώ)</t>
  </si>
  <si>
    <t>Παρατηρήσεις</t>
  </si>
  <si>
    <t>Συνολική δαπάνη</t>
  </si>
  <si>
    <t>(του άρθρου 2 της Υποπαρ. Δ9 του μέρους Β΄ του ν. 4336/2015)</t>
  </si>
  <si>
    <t>Νόμος / Απόφαση κ.λπ.</t>
  </si>
  <si>
    <t>Αριθμός μετακινούμενων υπαλλήλων</t>
  </si>
  <si>
    <t>Αριθμός ημερών</t>
  </si>
  <si>
    <t>Κατηγορία δαπάνης</t>
  </si>
  <si>
    <t>Σύνολο                              (6) = (1)+(2)+(3)+(4)+(5)</t>
  </si>
  <si>
    <t>Δαπάνες    μετακίνησης             (1)</t>
  </si>
  <si>
    <t>Δαπάνες ημερήσιας αποζημίωσης           (2)</t>
  </si>
  <si>
    <t>Δαπάνες διανυκτέρευσης            (3)</t>
  </si>
  <si>
    <t>Δαπάνες χιλιομετρικής αποζημίωσης           (4)</t>
  </si>
  <si>
    <t>Λοιπές δαπάνες μετακίνησης                                                            (5)</t>
  </si>
  <si>
    <t>Αριθ. λογ/σμού ………....…….</t>
  </si>
  <si>
    <t>ΣΥΝΟΛΑ</t>
  </si>
  <si>
    <t xml:space="preserve">Επιχορηγήσεις από ΠΔΕ </t>
  </si>
  <si>
    <t xml:space="preserve">ΟΣΕ Α.Ε. - ΕΡΓΟΣΕ Α.Ε. </t>
  </si>
  <si>
    <t>ΟΑΣΑ Α.Ε. - ΣΤΑΣΥ Α.Ε.</t>
  </si>
  <si>
    <t>ΟΑΣΑ Α.Ε. - ΟΣΥ Α.Ε.</t>
  </si>
  <si>
    <t>ΟΑΣΘ Α.Ε. υπό εκκαθάριση</t>
  </si>
  <si>
    <t>ΑΤΤΙΚΟ ΜΕΤΡΟ Α.Ε.</t>
  </si>
  <si>
    <t>Κεφαλαιουχικές ενισχύσεις - Δωρεές -Λοιπές κεφαλαιακές μεταβιβάσεις διάφορες</t>
  </si>
  <si>
    <t>Εθνικό σκέλος</t>
  </si>
  <si>
    <t>Συγχηματοδοτούμενο σκέλος</t>
  </si>
  <si>
    <t>Σύνολο ΠΔΕ</t>
  </si>
  <si>
    <r>
      <t>ΠΙΝΑΚΑΣ 8</t>
    </r>
    <r>
      <rPr>
        <sz val="14"/>
        <rFont val="Arial"/>
        <family val="2"/>
        <charset val="161"/>
      </rPr>
      <t xml:space="preserve"> Έσοδα-Έξοδα OKA (Aσφαλιστικά Ταμεία, ΟΑΕΔ, ΕΟΠΥΥ)</t>
    </r>
  </si>
  <si>
    <t>ΕΠΩΝΥΜΙΑ ΟΚΑ</t>
  </si>
  <si>
    <t>Έσοδα από ΑΚΑΓΕ</t>
  </si>
  <si>
    <t>Έσοδα υπέρ ΟΑΠ/ΔΕΗ</t>
  </si>
  <si>
    <t>Έσοδα από Προσόδους Κινητών Αξιών</t>
  </si>
  <si>
    <t xml:space="preserve"> Εσοδα υπέρ Δημοσίου και Τρίτων</t>
  </si>
  <si>
    <t xml:space="preserve"> Έσοδα υπέρ ΕΟΠΥΥ</t>
  </si>
  <si>
    <t xml:space="preserve"> Έσοδα υπέρ ΟΑΕΔ</t>
  </si>
  <si>
    <t>5689M, 5692, 5693</t>
  </si>
  <si>
    <t xml:space="preserve"> Έσοδα από rebate &amp; clawback</t>
  </si>
  <si>
    <r>
      <t>Έκτακτη επιχορήγηση για την εξόφληση των ληξιπρόθεσμων υποχρεώσεων</t>
    </r>
    <r>
      <rPr>
        <strike/>
        <sz val="9"/>
        <color rgb="FFFF0000"/>
        <rFont val="Arial"/>
        <family val="2"/>
        <charset val="161"/>
      </rPr>
      <t xml:space="preserve"> </t>
    </r>
  </si>
  <si>
    <t>Παροχές Πρόνοιας</t>
  </si>
  <si>
    <t>Βοηθήματα Εφάπαξ</t>
  </si>
  <si>
    <t>Φαρμακευτική δαπάνη</t>
  </si>
  <si>
    <t>ΕΚΑΣ</t>
  </si>
  <si>
    <t>Αντισταθμιστικά ΕΚΑΣ</t>
  </si>
  <si>
    <t>Οικογενεικά επιδόματα</t>
  </si>
  <si>
    <t>2812+2813</t>
  </si>
  <si>
    <t>Παροχές σε ανασφάλιστους υπερήλικες</t>
  </si>
  <si>
    <t>Προνοιακές παροχές σε άτομα με αναπηρία</t>
  </si>
  <si>
    <t>Κοινωνικό Εισόδημα Αλληλεγγύης</t>
  </si>
  <si>
    <t>Αποδόσεις εσόδων που εισπράχθηκαν υπέρ τρίτων</t>
  </si>
  <si>
    <t>Απόδοση εισπράξεων υπέρ  ΕΟΠΥΥ</t>
  </si>
  <si>
    <t>Απόδοση εισπράξεων υπέρ ΟΑΕΔ</t>
  </si>
  <si>
    <t xml:space="preserve">    ΤΑΜΕΙΑΚΟ ΑΠΟΤΕΛΕΣΜΑ</t>
  </si>
  <si>
    <t>3. Μεταβολή Απλήρωτων υποχρεώσεων σε φορείς εκτός Γενικής Κυβέρνησης (1-2)</t>
  </si>
  <si>
    <t>ΔΗΜΟΣΙΟΝΟΜΙΚΟ ΑΠΟΤΕΛΕΣΜΑ</t>
  </si>
  <si>
    <t>ΠΙΝΑΚΑΣ ΣΥΜΦΩΝΙΑΣ για Οργανισμούς Κοινωνικής Ασφάλισης (ΟΚΑ)</t>
  </si>
  <si>
    <t>Ασφαλιστικές Εισφορές</t>
  </si>
  <si>
    <t>Συντάξεις</t>
  </si>
  <si>
    <t>Μεταβολή Απλήρωτων υποχρεώσεων σε φορείς εκτός Γενικής Κυβέρνησης (1-2)</t>
  </si>
  <si>
    <t>Αυτόματος Πίνακας 2 Οργανισμών Κοινωνικής Ασφάλισης</t>
  </si>
  <si>
    <t>ΜΟΝΟ ΓΙΑ ΑΣΦΑΛΙΣΤΙΚΑ ΤΑΜΕΙΑ</t>
  </si>
  <si>
    <t xml:space="preserve">   ΠΕΡΙΓΡΑΦΗ </t>
  </si>
  <si>
    <t>Έσοδα</t>
  </si>
  <si>
    <t>ΚΑΕ 2000</t>
  </si>
  <si>
    <t>Ασφαλιστικές εισφορές</t>
  </si>
  <si>
    <t>Ρύθμιση οφειλών</t>
  </si>
  <si>
    <t>ΚΑΕ 0214</t>
  </si>
  <si>
    <t>Μεταβιβάσεις από ΑΚΑΓΕ</t>
  </si>
  <si>
    <t>ΚΑΕ 1000</t>
  </si>
  <si>
    <t>Κοινωνικοί πόροι</t>
  </si>
  <si>
    <t>ΚΑΕ 0100+6110-6118+8110+9100+9200</t>
  </si>
  <si>
    <t>Μεταβιβάσεις από τακτικό προϋπολογισμό</t>
  </si>
  <si>
    <t>Απόδοση περιουσίας</t>
  </si>
  <si>
    <t>ΚΑΕ 3394</t>
  </si>
  <si>
    <t>o/ww OPAP DEH</t>
  </si>
  <si>
    <t>ΚΑΕ 5200</t>
  </si>
  <si>
    <t>Εισπράξεις υπέρ Δημοσίου και τρίτων</t>
  </si>
  <si>
    <t>ΚΑΕ 5248</t>
  </si>
  <si>
    <t>Εισπράξεις υπέρ ΕΟΠΥΥ</t>
  </si>
  <si>
    <t>ΚΑΕ 5252</t>
  </si>
  <si>
    <t>Εισπράξεις υπέρ ΟΑΕΔ</t>
  </si>
  <si>
    <t>ΚΑΕ 5200-5248-5252</t>
  </si>
  <si>
    <t>Λοιπές εισπράξεις υπέρ τρίτων</t>
  </si>
  <si>
    <t>KAE 000-0100-0214+5000-5200+6000-6110-6435+9000-9100-9200-9700</t>
  </si>
  <si>
    <t>ΚΑΕ 6118</t>
  </si>
  <si>
    <t>Έκτακτη επιχορήγηση για εκκαθάριση απλήρωτων υποχρεώσεων</t>
  </si>
  <si>
    <t>Έξοδα</t>
  </si>
  <si>
    <t>ΚΑΕ 0610</t>
  </si>
  <si>
    <t xml:space="preserve">    Κύριας ασφάλισης</t>
  </si>
  <si>
    <t>ΚΑΕ 0620</t>
  </si>
  <si>
    <t xml:space="preserve">    Επικουρικής ασφάλισης</t>
  </si>
  <si>
    <t>Λοιπές παροχές ασθένειας</t>
  </si>
  <si>
    <t>in cash</t>
  </si>
  <si>
    <t>in kind</t>
  </si>
  <si>
    <t>Προνοιακές παροχές</t>
  </si>
  <si>
    <t>ΚΑΕ 0631</t>
  </si>
  <si>
    <t>Βοηθήματα εφάπαξ</t>
  </si>
  <si>
    <t>ΚΑΕ 0691</t>
  </si>
  <si>
    <t>ΚΑΕ 0694</t>
  </si>
  <si>
    <t>ΚΑΕ 0630-0631</t>
  </si>
  <si>
    <t>Λοιπές προνοιακές παροχές</t>
  </si>
  <si>
    <t>KAE 2000</t>
  </si>
  <si>
    <t>Λοιπές μεταβιβάσεις σε τρίτους</t>
  </si>
  <si>
    <t>ΚΑΕ 2811</t>
  </si>
  <si>
    <t>Οικογενειακά επιδόματα</t>
  </si>
  <si>
    <t>ΚΑΕ 2814</t>
  </si>
  <si>
    <t>ΚΑΕ 2815</t>
  </si>
  <si>
    <t>KAE 3300</t>
  </si>
  <si>
    <t>Απόδοση εισπράξεων τρίτων</t>
  </si>
  <si>
    <t>ΚΑΕ 3348</t>
  </si>
  <si>
    <t>Απόδοση εισπράξεων υπέρ ΕΟΠΥΥ</t>
  </si>
  <si>
    <t>ΚΑΕ 3352</t>
  </si>
  <si>
    <t>ΚΑΕ 3300-3348-3352</t>
  </si>
  <si>
    <t>Λοιπές αποδόσεις εισπράξεων υπέρ τρίτων</t>
  </si>
  <si>
    <t>KAE 0100+0200+0560</t>
  </si>
  <si>
    <t>Δαπάνες προσωπικού</t>
  </si>
  <si>
    <t xml:space="preserve">Eκκαθάριση ληξιπρόθεσμων υποχρεώσεων </t>
  </si>
  <si>
    <t>MONO ΓΙΑ ΟΑΕΔ</t>
  </si>
  <si>
    <t>Α. ΕΣΟΔΑ</t>
  </si>
  <si>
    <t>1. Εισφορές</t>
  </si>
  <si>
    <t>2. Μεταβιβάσεις Έσοδα</t>
  </si>
  <si>
    <t>2α. Μεταβιβάσεις από Τακτικό Προϋπολογισμό</t>
  </si>
  <si>
    <t>ΚΑΕ 9300+9400</t>
  </si>
  <si>
    <t>2β. Μεταβιβάσεις από ΠΔΕ</t>
  </si>
  <si>
    <t>2γ. Μεταβιβάσεις από το πρόγραμμα αποπληρωμής ληξιπροθέσμων</t>
  </si>
  <si>
    <t>ΚΑΕ 3000-3350-3510</t>
  </si>
  <si>
    <t>3. Απόδοση περιουσίας</t>
  </si>
  <si>
    <t>4. Έσοδα υπέρ τρίτων</t>
  </si>
  <si>
    <t>ΚΑΕ 3510 + 6451 + 8451</t>
  </si>
  <si>
    <t>5. Τόκοι - Έσοδα</t>
  </si>
  <si>
    <t>ΚΑΕ 0000-0100+4000+5000-5200+6000-6110-6435-6451+8000-8110-8435-8451-8700+9000-9100-9200-9300-9400-9700</t>
  </si>
  <si>
    <t>6. Λοιπά έσοδα</t>
  </si>
  <si>
    <t>Β. ΕΞΟΔΑ</t>
  </si>
  <si>
    <t>ΚΑΕ 2000+0600</t>
  </si>
  <si>
    <t xml:space="preserve">1. Κοινωνικές Παροχές </t>
  </si>
  <si>
    <t>ΚΑΕ 3300</t>
  </si>
  <si>
    <t>2. Αποδόσεις υπέρ τρίτων</t>
  </si>
  <si>
    <t>ΚΑΕ 0100+0200+0560</t>
  </si>
  <si>
    <t>3. Αμοιβές Προσωπικού</t>
  </si>
  <si>
    <t>ΚΑΕ 6110</t>
  </si>
  <si>
    <t>4. Τόκοι Έξοδα</t>
  </si>
  <si>
    <t>ΚΑΕ 0000-0100-0200-0560-0600+1000+3000-3300+4000+6000-6110-6120-6200+7000+9000-9100-9200-9850+ΑΠΟΘΕΜΑΤΙΚΟ</t>
  </si>
  <si>
    <t>5. Λοιπές δαπάνες</t>
  </si>
  <si>
    <t>Μεταβολή Απλήρωτων σε φορείς εκτός γενικής κυβέρνησης</t>
  </si>
  <si>
    <t>ΚΑΤΑΠΤΩΣΕΙΣ ΕΓΓΥΗΣΕΩΝ</t>
  </si>
  <si>
    <t>MONO ΓΙΑ ΕΟΠΥΥ</t>
  </si>
  <si>
    <t xml:space="preserve">Εισπράξεις υπέρ Δημοσίου και τρίτων </t>
  </si>
  <si>
    <t>ΚΑΕ 0000-0100+4000+6000-6110-6435-6451+8000-8110-8435-8451-8700+9000-9100-9200-9700</t>
  </si>
  <si>
    <t>Έκτακτη επιχορήγηση για εκκαθάριση ληξιπρόθεσμων οφειλών</t>
  </si>
  <si>
    <t>Β. ΔΑΠΑΝΕΣ</t>
  </si>
  <si>
    <t>ΚΑΕ 0672</t>
  </si>
  <si>
    <t>ΚΑΕ 0670-0672+0680</t>
  </si>
  <si>
    <t>Λοιπές παροχές ασθενείας</t>
  </si>
  <si>
    <t>ΚΑΕ 5689M, 5692, 5693</t>
  </si>
  <si>
    <t>Έοοδα από rebate και clawback</t>
  </si>
  <si>
    <t>Εσοδα net από rebate clawback</t>
  </si>
  <si>
    <t>Δαπάνη παροχών ασθένειας net από rebate &amp; clawback</t>
  </si>
  <si>
    <t>Σύνολο Δαπανών net από rebate &amp; clawback</t>
  </si>
  <si>
    <t>MD_NF_IN_00000</t>
  </si>
  <si>
    <t>MD_NF_IN_00100</t>
  </si>
  <si>
    <t>30S0112</t>
  </si>
  <si>
    <t>Επιχορηγήσεις για δαπάνες λειτουργίας</t>
  </si>
  <si>
    <t>30S0115</t>
  </si>
  <si>
    <t>Επιχορηγήσεις για αποζημίωση εφημεριών</t>
  </si>
  <si>
    <t>30S0116</t>
  </si>
  <si>
    <t>Επιχορηγήσεις για αποζημίωση υπερωριών, εργασία κατά τις εξαιρέσιμες ημέρες και νυχτερινές ώρες</t>
  </si>
  <si>
    <t>30S0117</t>
  </si>
  <si>
    <t>Επιχορηγήσεις για αποζημίωση εφημεριών παρελθόντων ετών</t>
  </si>
  <si>
    <t>30S0118</t>
  </si>
  <si>
    <t>Επιχορηγήσεις για αποζημίωση υπερωριών, εργασία κατά τις εξαιρέσιμες ημέρες και νυχτερινές ώρες παρελθόντων ετών</t>
  </si>
  <si>
    <t>MD_NF_IN_01000</t>
  </si>
  <si>
    <t>MD_NF_IN_01100</t>
  </si>
  <si>
    <t>MD_NF_IN_01200</t>
  </si>
  <si>
    <t>Έσοδα από τέλη και δικαιώματα</t>
  </si>
  <si>
    <t>MD_NF_IN_02000</t>
  </si>
  <si>
    <t>MD_NF_IN_02110</t>
  </si>
  <si>
    <t>MD_NF_IN_02120</t>
  </si>
  <si>
    <t>MD_NF_IN_03000</t>
  </si>
  <si>
    <t>MD_NF_IN_03110</t>
  </si>
  <si>
    <t>3110+3120+3130</t>
  </si>
  <si>
    <t>Έσοδα από προσφορά υγιεινομικών υπηρεσιων προερχόμενα από Κράτος, ΝΠΔΔ, Κοιν. Ασφάλιση</t>
  </si>
  <si>
    <t>MD_NF_IN_03140</t>
  </si>
  <si>
    <t>3111+3121+3131</t>
  </si>
  <si>
    <t xml:space="preserve">Νοσηλεία σε φάρμακα </t>
  </si>
  <si>
    <t>30S3144</t>
  </si>
  <si>
    <t>3113+3123+3133</t>
  </si>
  <si>
    <t xml:space="preserve">Νοσηλεία σε ιατρική περίθαλψη </t>
  </si>
  <si>
    <t>30S3149</t>
  </si>
  <si>
    <t>3112+3122+3132</t>
  </si>
  <si>
    <t>Νοσηλεία σε διατροφή</t>
  </si>
  <si>
    <t>MD_FI_IN_03350</t>
  </si>
  <si>
    <t xml:space="preserve">Έσοδα από προσφορά υγειονομικών υπηρεσιών προερχόμενα από πληρωμές ιδιωτών </t>
  </si>
  <si>
    <t>MD_NF_IN_03400</t>
  </si>
  <si>
    <t>MD_NF_IN_03510</t>
  </si>
  <si>
    <t xml:space="preserve">Έσοδα από τη λειτουργία των απογευματινών ιατρείων </t>
  </si>
  <si>
    <t>MD_NF_IN_03520</t>
  </si>
  <si>
    <t xml:space="preserve">Λοιπά έσοδα από προσφορά υγειονομικών υπηρεσιών προερχόμενα από πληρωμές ιδιωτών </t>
  </si>
  <si>
    <t>MD_NF_IN_03900</t>
  </si>
  <si>
    <t>MD_NF_IN_04000</t>
  </si>
  <si>
    <t>MD_NF_IN_05000</t>
  </si>
  <si>
    <t>MD_NF_IN_05100</t>
  </si>
  <si>
    <t>MD_NF_IN_05200</t>
  </si>
  <si>
    <t xml:space="preserve">Έσοδα από εκμίσθωση κινητής ή ακίνητης  περιουσίας </t>
  </si>
  <si>
    <t>MD_NF_IN_05400</t>
  </si>
  <si>
    <t>MD_NF_IN_05500</t>
  </si>
  <si>
    <t>MD_NF_IN_05600</t>
  </si>
  <si>
    <t>Λοιπά έσοδα από την επιχειρηματική δράση του Ν.Π.Δ.Δ.</t>
  </si>
  <si>
    <t>MD_NF_IN_06000</t>
  </si>
  <si>
    <t>MD_NF_IN_06100</t>
  </si>
  <si>
    <t>MD_NF_IN_06110</t>
  </si>
  <si>
    <t>Απολήψεις για έξοδα που έγιναν</t>
  </si>
  <si>
    <t>30S6118</t>
  </si>
  <si>
    <t>Έσοδα υπέρ Δημοσίου και Τρίτων</t>
  </si>
  <si>
    <t>MD_FI_IN_06435</t>
  </si>
  <si>
    <t>Έσοδα από δωρεές, κληρονομιές, κληροδοσίες</t>
  </si>
  <si>
    <t>MD_NF_IN_06451</t>
  </si>
  <si>
    <t xml:space="preserve">Επιτροφές χρημάτων </t>
  </si>
  <si>
    <t>MD_FI_IN_07000</t>
  </si>
  <si>
    <t>Έσοδα από λοιπές περιπτώσεις</t>
  </si>
  <si>
    <t>MD_FI_IN_07100</t>
  </si>
  <si>
    <t>MD_FI_IN_07200</t>
  </si>
  <si>
    <t>MD_NF_IN_08000</t>
  </si>
  <si>
    <t>MD_NF_IN_08100</t>
  </si>
  <si>
    <t>MD_NF_IN_08110</t>
  </si>
  <si>
    <t>MD_NF_IN_08400</t>
  </si>
  <si>
    <t>MD_NF_IN_08410</t>
  </si>
  <si>
    <t>MD_FI_IN_08435</t>
  </si>
  <si>
    <t>MD_NF_IN_08451</t>
  </si>
  <si>
    <t>MD_FI_IN_08700</t>
  </si>
  <si>
    <t>MD_FI_IN_08710</t>
  </si>
  <si>
    <t>MD_FI_IN_08720</t>
  </si>
  <si>
    <t>MD_NF_IN_09000</t>
  </si>
  <si>
    <t>MD_NF_IN_09100</t>
  </si>
  <si>
    <t>MD_NF_IN_09300</t>
  </si>
  <si>
    <t>MD_NF_IN_09500</t>
  </si>
  <si>
    <t xml:space="preserve">Έσοδα από την επιχειρηματική δραστηριότητα του ΝΠΔΔ </t>
  </si>
  <si>
    <t>MD_FI_IN_09700</t>
  </si>
  <si>
    <t>Έσοδα από προσφορά υπηρεσιών</t>
  </si>
  <si>
    <t>8411+8412+8413</t>
  </si>
  <si>
    <t>Έσοδα από προσφορά υγειονομική υπηρεσιών προερχόμενα από πληρωμές του Κράτους, ΝΠΔΔ, Κοινωνική Ασφάλιση</t>
  </si>
  <si>
    <t>MD_NF_IN_09900</t>
  </si>
  <si>
    <t>Έσοδα από δάνεια</t>
  </si>
  <si>
    <t>MD_NF_EX_10000</t>
  </si>
  <si>
    <t>MD_NF_EX_10200</t>
  </si>
  <si>
    <t>30C0269</t>
  </si>
  <si>
    <t>30C0277</t>
  </si>
  <si>
    <t>MD_NF_EX_10400</t>
  </si>
  <si>
    <t>MD_NF_EX_10410</t>
  </si>
  <si>
    <t>Έσοδα από δάνεια που χορηγήθηκαν για επενδύσεις (Παθητικό)</t>
  </si>
  <si>
    <t>30C0413</t>
  </si>
  <si>
    <t>30C0418</t>
  </si>
  <si>
    <t>ΣΥΝΟΛΟ ΕΣΟΔΩΝ (0000+1000+2000+3000+4000+6000+7000+8000+9000)</t>
  </si>
  <si>
    <t>30C0419</t>
  </si>
  <si>
    <t>MD_NF_EX_10550</t>
  </si>
  <si>
    <t>MD_NF_EX_10600</t>
  </si>
  <si>
    <t>MD_NF_EX_10610</t>
  </si>
  <si>
    <t>MD_NF_EX_10620</t>
  </si>
  <si>
    <t>MD_NF_EX_10670</t>
  </si>
  <si>
    <t>Βασικός μισθός</t>
  </si>
  <si>
    <t>Πρόσθετες παροχές υπαλλήλων</t>
  </si>
  <si>
    <t>MD_NF_EX_10680</t>
  </si>
  <si>
    <t>0261+0263</t>
  </si>
  <si>
    <t>Αποζημίωση για υπερωριακή εργασία, εργασία κατά τις εξαιρέσιμες ημέρες και νυκτερινές ώρες</t>
  </si>
  <si>
    <t>MD_NF_EX_10700</t>
  </si>
  <si>
    <t xml:space="preserve">Λοιπές πρόσθετες παροχές (πρόσθετες εφημερίες) </t>
  </si>
  <si>
    <t>MD_NF_EX_10800</t>
  </si>
  <si>
    <t>Αποζημίωση εφημεριών</t>
  </si>
  <si>
    <t>MD_NF_EX_10810</t>
  </si>
  <si>
    <t>Αμοιβές όσων εκτελούν ειδικές υπηρεσίες</t>
  </si>
  <si>
    <t>Με την ιδιότητα των ελεύθερων επαγγελματιών</t>
  </si>
  <si>
    <t>30C0842</t>
  </si>
  <si>
    <t>Αμοιβές υγειονομικών που εκτελούν ειδικές υπηρεσίες με την ιδιότητα του ελεύθερου επαγγελματία</t>
  </si>
  <si>
    <t xml:space="preserve">Ειδικές αμοιβές Πανεπιστημιακών ιατρών των νοσοκομείων του Ε.Σ.Υ. ή των Α.Ε.Ι. </t>
  </si>
  <si>
    <t>MD_NF_EX_10900</t>
  </si>
  <si>
    <t>Αμοιβές λοιπών που εκτελούν ειδικές υπηρεσίες με την ιδιότητα του ελεύθερου επαγγελματία</t>
  </si>
  <si>
    <t>MD_NF_EX_11000</t>
  </si>
  <si>
    <t>Ασφαλιστικές παροχές</t>
  </si>
  <si>
    <t>30C1312</t>
  </si>
  <si>
    <t>30C1313</t>
  </si>
  <si>
    <t>MD_NF_EX_12000</t>
  </si>
  <si>
    <t>MD_NF_EX_13000</t>
  </si>
  <si>
    <t>Πληρωμές για μετακίνηση υπαλλήλων ή μη</t>
  </si>
  <si>
    <t>MD_NF_EX_13300</t>
  </si>
  <si>
    <t>Πληρωμές για μη προσωπικές εργασίες</t>
  </si>
  <si>
    <t>MD_NF_EX_14000</t>
  </si>
  <si>
    <t>Μισθώματα</t>
  </si>
  <si>
    <t>MD_NF_EX_16000</t>
  </si>
  <si>
    <t>0831+0832+0841</t>
  </si>
  <si>
    <t>Ταχυδρομικά, τηλεφωνικά τέλη, ύδρευση</t>
  </si>
  <si>
    <t>MD_NF_EX_16100</t>
  </si>
  <si>
    <t xml:space="preserve">Φωτισμός,κίνηση και θέρμανση (με ηλεκτρισμό, φωταέριο και λοιπές πηγές ενέργειας)  </t>
  </si>
  <si>
    <t>0860+0870+0880</t>
  </si>
  <si>
    <t>MD_NF_EX_16110</t>
  </si>
  <si>
    <t>0893+0894</t>
  </si>
  <si>
    <t>Εκτέλεση δικαστικών αποφάσεων, δικαστικά έξοδα</t>
  </si>
  <si>
    <t>MD_FI_EX_16120</t>
  </si>
  <si>
    <t>Φόροι-Τέλη-Έξοδα βεβαίωσης και είσπραξης εσόδων</t>
  </si>
  <si>
    <t>MD_FI_EX_16200</t>
  </si>
  <si>
    <t>MD_NF_EX_17000</t>
  </si>
  <si>
    <t>1311+1741</t>
  </si>
  <si>
    <t>Προμήθεια υγειονομικού υλικού</t>
  </si>
  <si>
    <t>MD_NF_EX_19000</t>
  </si>
  <si>
    <t>Προμήθεια φαρμακευτικού υλικού</t>
  </si>
  <si>
    <t>MD_NF_EX_19100</t>
  </si>
  <si>
    <t>Προμήθεια ορθοπεδικού υλικού</t>
  </si>
  <si>
    <t>Προήθεια υλικού αιμοδοσίας</t>
  </si>
  <si>
    <t>MD_NF_EX_19300</t>
  </si>
  <si>
    <t xml:space="preserve">Προήθεια λοιπού χημικού υλικού </t>
  </si>
  <si>
    <t>MD_NF_EX_19700</t>
  </si>
  <si>
    <t>MD_FI_EX_19850</t>
  </si>
  <si>
    <t>MD_NF_EX_19900</t>
  </si>
  <si>
    <t>MD_NF_EX_APOTH</t>
  </si>
  <si>
    <t>Επενδύσεις εκτελούμενες μέσω του Π/Υ άλλων ΝΠΔΔ, Οργανισμών ή Ειδικών Λογαριασμών</t>
  </si>
  <si>
    <t>9540+9550</t>
  </si>
  <si>
    <t>9610+9620</t>
  </si>
  <si>
    <t>Επενδύσεις εκτελούμενες από τα έσοδα των Ν.Π.Δ.Δ.</t>
  </si>
  <si>
    <t>9740+9750</t>
  </si>
  <si>
    <t>9810+9820</t>
  </si>
  <si>
    <t>ΣΥΝΟΛΟ ΕΞΟΔΩΝ (0000+1000+2000+3000+4000+6000+7000+9000+ΑΠΟΘΕΜΑΤΙΚΟ)</t>
  </si>
  <si>
    <t>ΙΣΟΖΥΓΙΟ ΕΣΟΔΩΝ-ΕΞΟΔΩΝ (εκτός Χρηματοοικονομικών Συναλλαγών)*</t>
  </si>
  <si>
    <t>MD_ST_3002</t>
  </si>
  <si>
    <t>MD_ST_3012</t>
  </si>
  <si>
    <t>MD_ST_3022</t>
  </si>
  <si>
    <t>MD_ST_6283</t>
  </si>
  <si>
    <t>MD_ST_6220</t>
  </si>
  <si>
    <t>IS_6051</t>
  </si>
  <si>
    <t>IS_6052</t>
  </si>
  <si>
    <t>IS_6053</t>
  </si>
  <si>
    <t>IS_6054</t>
  </si>
  <si>
    <t>ΠΙΝΑΚΑΣ ΣΥΜΦΩΝΙΑΣ</t>
  </si>
  <si>
    <t>3140+3300-3350+3400+3500+ 3900+8400-8410-8435</t>
  </si>
  <si>
    <t>Ίδια έσοδα</t>
  </si>
  <si>
    <t>0100+6110-6118+8110</t>
  </si>
  <si>
    <t>0115+0116+0117+0118</t>
  </si>
  <si>
    <t>εκ των οποίων για αποζημιώσεις εφημεριών, υπερωριών</t>
  </si>
  <si>
    <t>3110+3120+3130+8410</t>
  </si>
  <si>
    <t>Μεταβιβάσεις από φορείς κοινωνικής ασφάλισης</t>
  </si>
  <si>
    <t>Μεταβιβάσεις για Ληξιπροθεσμες υποχρεώσεις</t>
  </si>
  <si>
    <t>9000-(9300+9400+9700)</t>
  </si>
  <si>
    <t>Λοιπές επιχορηγήσεις για επενδύσεις</t>
  </si>
  <si>
    <t>εκ των οποίων αντικριζόμενα</t>
  </si>
  <si>
    <t>μη-αντικριζόμενα</t>
  </si>
  <si>
    <t>0100+0200+0418+0500</t>
  </si>
  <si>
    <t>0261+0263+0277</t>
  </si>
  <si>
    <t>εκ των οποίων πληρωμές αποζημιώσεων εφημεριών, υπερωριών</t>
  </si>
  <si>
    <t>9000-9850</t>
  </si>
  <si>
    <t>εκ των οποίων δαπάνες ΠΔΕ</t>
  </si>
  <si>
    <t>0400-0418+0700+0800</t>
  </si>
  <si>
    <t>εκ των οποίων πληρωμές για ΛΥ</t>
  </si>
  <si>
    <t>ΑΠΟΤΕΛΕΣΜΑ ΧΡΗΣΗΣ
έλλειμμα (-) πλεόνασμα (+)</t>
  </si>
  <si>
    <t>0100+6110-6118+8110-(0115+0116+0117+0118)</t>
  </si>
  <si>
    <t>Μεταβιβάσεις από ΠΔΕ</t>
  </si>
  <si>
    <t>Εισπράξεις υπέρ δημοσίου &amp; τρίτων</t>
  </si>
  <si>
    <t>Έκτακτη επιχορήγηση για την εκκαθάριση ληξιπρόθεσμων υποχρεώσεων</t>
  </si>
  <si>
    <t>Αγαθά</t>
  </si>
  <si>
    <t>Εκ των οποίων</t>
  </si>
  <si>
    <t>Δαπάνη για υγειονομικό υλικό</t>
  </si>
  <si>
    <t>Δαπάνη για ορθοπεδικό υλικό</t>
  </si>
  <si>
    <t>1329+1359</t>
  </si>
  <si>
    <t>Δαπάνη για αντιδραστήρια</t>
  </si>
  <si>
    <t>Δαπάνη για λοιπές κατηγορίες</t>
  </si>
  <si>
    <t>0000-0100-0200-0418-0560-0600</t>
  </si>
  <si>
    <t>Υπηρεσίες</t>
  </si>
  <si>
    <t>7000+9000-9850</t>
  </si>
  <si>
    <t>Αποδόσεις εσόδων υπέρ δημοσίου &amp; τρίτων</t>
  </si>
  <si>
    <t>Λοιπές κατηγορίες εξόδων</t>
  </si>
  <si>
    <t>Υπομνηστικό στοιχείο</t>
  </si>
  <si>
    <t>Εκκαθάριση ληξιπρόθεσμων υποχρεώσεων από την ειδική πίστωση</t>
  </si>
  <si>
    <t>Ισοζύγιο</t>
  </si>
  <si>
    <t>ΑΥΤΟΜΑΤΟΣ ΠΙΝΑΚΑΣ 2</t>
  </si>
  <si>
    <t xml:space="preserve">σε εκατ. ευρώ </t>
  </si>
  <si>
    <t xml:space="preserve">Α) ΑΣΦΑΛΙΣΤΙΚΑ ΤΑΜΕΙΑ </t>
  </si>
  <si>
    <t>1. Ασφαλιστικές Εισφορές</t>
  </si>
  <si>
    <t>2. Ρυθμίσεις Οφειλών</t>
  </si>
  <si>
    <t>3. Κοινωνικοί πόροι</t>
  </si>
  <si>
    <t>4. Μεταβιβάσεις Έσοδα</t>
  </si>
  <si>
    <t>3α. Μεταβιβάσεις από Τακτικό Προϋπολογισμό</t>
  </si>
  <si>
    <t>a. ΕΦΚΑ για συντάξεις πλην Δημοσίου</t>
  </si>
  <si>
    <t>β. ΕΦΚΑ για συντάξεις Δημοσίου</t>
  </si>
  <si>
    <t>γ. ΕΚΑΣ συμπεριλαμβανομένου ΕΚΑΣ Δημοσίου</t>
  </si>
  <si>
    <t>δ. Λοιπά ασφαλιστικά ταμεία</t>
  </si>
  <si>
    <t xml:space="preserve">5. Απόδοση περιουσίας </t>
  </si>
  <si>
    <t>6. Εισπράξεις υπερ Δημοσίου και τρίτων</t>
  </si>
  <si>
    <t>8. Λοιπά έσοδα</t>
  </si>
  <si>
    <t xml:space="preserve">1. Ασφαλιστικές - προνοιακές παροχές </t>
  </si>
  <si>
    <t>1α. Κύριες Συντάξεις (πλην ΕΚΑΣ)</t>
  </si>
  <si>
    <t>1β. Επικουρικές Συντάξεις</t>
  </si>
  <si>
    <t>1γ. Εφάπαξ Βοηθήματα</t>
  </si>
  <si>
    <t>1δ. ΕΚΑΣ συμπεριλαμβανομένου του ΕΚΑΣ Δημοσίου</t>
  </si>
  <si>
    <t>1ε. Αντισταθμιστικά ΕΚΑΣ</t>
  </si>
  <si>
    <t xml:space="preserve">1στ.  Λοιπές προνοιακές παροχές </t>
  </si>
  <si>
    <t xml:space="preserve">1ζ. Λοιπές παροχές ασθένειας σε χρήμα </t>
  </si>
  <si>
    <t>1η. Λοιπές παροχές ασθένειας σε είδος</t>
  </si>
  <si>
    <t>2. Λοιπές μεταβιβάσεις σε τρίτους</t>
  </si>
  <si>
    <t>4. Αποδόσεις εισπράξεων υπέρ Δημοσίου και τρίτων</t>
  </si>
  <si>
    <t>5. Αμοιβές Προσωπικού</t>
  </si>
  <si>
    <t>6. Λοιπές Δαπάνες</t>
  </si>
  <si>
    <t>Πληροφοριακό στοιχείο:  Εκκαθάριση ληξιπροθέσμων υποχρεώσεων από την ειδική πίστωση</t>
  </si>
  <si>
    <t xml:space="preserve">      a. κύριες συντάξεις</t>
  </si>
  <si>
    <t xml:space="preserve">      β. εφάπαξ βοηθήματα</t>
  </si>
  <si>
    <t xml:space="preserve">      γ.  παροχές ασθένειας σε είδος (κλάδος υγείας)</t>
  </si>
  <si>
    <t xml:space="preserve">      δ.  λειτουργικές δαπάνες</t>
  </si>
  <si>
    <t>Ταμειακό Έλλειμμα(-)/Πλεόνασμα(+) (Α-Β)</t>
  </si>
  <si>
    <t>Δημοσιονομικές Προσαρμογές*</t>
  </si>
  <si>
    <t>Δημοσιονομικό αποτέλεσμα</t>
  </si>
  <si>
    <t>B) ΟΠΕΚΑ, ΝΑΤ για μη ασφαλιστικές αρμοδιότητες</t>
  </si>
  <si>
    <t>1. Ασφαλιστικές εισφορές</t>
  </si>
  <si>
    <t>2. Κοινωνικοί Πόροι</t>
  </si>
  <si>
    <t>3. Μεταβιβάσεις από τακτικό προϋπολογισμό</t>
  </si>
  <si>
    <t>4. Απόδοση περιουσίας</t>
  </si>
  <si>
    <t xml:space="preserve">5. Εισπράξεις υπέρ Δημοσίου και τρίτων </t>
  </si>
  <si>
    <t>6. Τόκοι - έσοδα</t>
  </si>
  <si>
    <t>7. Λοιπά έσοδα</t>
  </si>
  <si>
    <t>1. Προνοιακές παροχές</t>
  </si>
  <si>
    <t>1α. Οικογενειακά επιδόματα</t>
  </si>
  <si>
    <t>1β. Κοινωνικό Εισόδημα Αλληλεγγύης</t>
  </si>
  <si>
    <t>1γ. Προνοιακές παροχές σε άτομα με αναπηρία</t>
  </si>
  <si>
    <t>2. Τόκοι - έξοδα</t>
  </si>
  <si>
    <t>3. Απόδοση εισπράξεων υπέρ Δημοσίου και τρίτων</t>
  </si>
  <si>
    <t>4. Δαπάνες προσωπικού</t>
  </si>
  <si>
    <t xml:space="preserve">Γ) ΟΑΕΔ </t>
  </si>
  <si>
    <t>3. Μεταβιβάσεις Έσοδα</t>
  </si>
  <si>
    <t>3β. Μεταβιβάσεις από ΠΔΕ</t>
  </si>
  <si>
    <t>3γ. Μεταβιβάσεις από το πρόγραμμα αποπληρωμής ληξιπροθέσμων</t>
  </si>
  <si>
    <t>5. Εισπράξεις  υπέρ Δημοσίου και τρίτων</t>
  </si>
  <si>
    <t>1α. ΟΑΕΔ</t>
  </si>
  <si>
    <t>1β. ΟΕΚ</t>
  </si>
  <si>
    <t>iii. Λοιπές μεταβιβάσεις</t>
  </si>
  <si>
    <t>1γ. ΟΕΕ</t>
  </si>
  <si>
    <t>i. Κοινωνικές Παροχές</t>
  </si>
  <si>
    <t>3. Αποδόσεις εισπράξεων υπέρ Δημοσίου και τρίτων</t>
  </si>
  <si>
    <t>4. Αμοιβές Προσωπικού</t>
  </si>
  <si>
    <t>5. Λοιπές Δαπάνες</t>
  </si>
  <si>
    <t xml:space="preserve">Δ) ΕΟΠΥΥ </t>
  </si>
  <si>
    <t xml:space="preserve">2. Ρύθμιση οφειλών </t>
  </si>
  <si>
    <t>4. Μεταβιβάσεις από τακτικό προϋπολογισμό</t>
  </si>
  <si>
    <t>5. Απόδοση περιουσίας</t>
  </si>
  <si>
    <t xml:space="preserve">6. Εισπράξεις υπέρ Δημοσίου και τρίτων </t>
  </si>
  <si>
    <t>7. Τόκοι - έσοδα</t>
  </si>
  <si>
    <t>9. Έκτακτη επιχορήγηση για εκκαθάριση ληξιπρόθεσμων οφειλών</t>
  </si>
  <si>
    <t>1. Φαρμακευτική δαπάνη</t>
  </si>
  <si>
    <t>2. Λοιπές παροχές ασθενείας</t>
  </si>
  <si>
    <t>4. Απόδοση εισπράξεων υπέρ Δημοσίου και τρίτων</t>
  </si>
  <si>
    <t>5. Δαπάνες προσωπικού</t>
  </si>
  <si>
    <t>6. Λοιπές δαπάνες</t>
  </si>
  <si>
    <t>7. Μεταβιβάσεις προς φορείς γενικής κυβέρνησης</t>
  </si>
  <si>
    <t>Μεταβιβάσεις από το ΠΔΕ</t>
  </si>
  <si>
    <t>Αποζημίωση εφημεριών &amp; λοιπών παροχών προσωπικού</t>
  </si>
  <si>
    <t xml:space="preserve">Υπηρεσίες </t>
  </si>
  <si>
    <t>Δαπάνες επενδύσεων</t>
  </si>
  <si>
    <t xml:space="preserve">ΣΥΝΟΛΙΚΟ ΙΣΟΖΥΓΙΟ ΚΟΙΝΩΝΙΚΟΥ ΠΡΟΫΠΟΛΟΓΙΣΜΟΥ </t>
  </si>
  <si>
    <t>ΑΣΦΑΛΙΣΤΙΚΕΣ ΕΙΣΦΟΡΕΣ</t>
  </si>
  <si>
    <t xml:space="preserve">Εισφορές εργοδότη για μισθωτούς δημοσίου τομέα (με σχέση εργασίας: α. ιδιωτικού δικαίου και β. δημοσίου δικαίου που είτε έχουν προσληφθεί  μετά την 1.1.2011 είτε υπάγονταν μέχρι 31.12.2016 βάσει ειδικών διατάξεων σε ασφαλιστικό-συνταξιοδοτικό καθεστώς λοιπών ασφαλιστικών οργανισμών πλην Δημοσίου) και ιδιωτικού τομέα </t>
  </si>
  <si>
    <t>Εισφορές κύριας ασφάλισης</t>
  </si>
  <si>
    <t>Εισφορές επικουρικής ασφάλισης</t>
  </si>
  <si>
    <t>Εισφορές εφάπαξ</t>
  </si>
  <si>
    <t>Εισφορές υγείας</t>
  </si>
  <si>
    <t>Εισφορές ανεργίας</t>
  </si>
  <si>
    <t>Λοιπές εισφορές</t>
  </si>
  <si>
    <t xml:space="preserve">Εισφορές εργοδότη για μισθωτούς ασφαλισμένους Δημοσίου (με σχέση εργασίας δημοσίου δικαίου και ημερομηνία διορισμού έως 31.12.2010)    </t>
  </si>
  <si>
    <t>Εισφορές  μισθωτών  δημοσίου τομέα (με σχέση εργασίας:  α. ιδιωτικού δικαίου και β. δημοσίου δικαίου που είτε έχουν προσληφθεί μετά την 1.1.2011 είτε υπάγονταν μέχρι 31.12.2016 βάσει ειδικών διατάξεων σε ασφαλιστικό-συνταξιοδοτικό καθεστώς λοιπών ασφαλιστικών οργανισμών πλην Δημοσίου) και ιδιωτικού τομέα</t>
  </si>
  <si>
    <t xml:space="preserve">Εισφορές μισθωτών ασφα λισμένων Δημοσίου (με σχέση εργασίας δημοσίου δικα ίου κα ι ημερομηνία διορισμού έως 31.12.2010) </t>
  </si>
  <si>
    <t>Εισφορές αυτοαπασχολούμενων και ελεύθερων
επαγγελματιών</t>
  </si>
  <si>
    <t>Εισφορές αγροτών</t>
  </si>
  <si>
    <t>Εισφορές συνταξιούχων</t>
  </si>
  <si>
    <t>Εισφορές λοιπών προσώπων</t>
  </si>
  <si>
    <t>ΑΡΙΘΜΟΣ ΑΣΦΑΛΙΣΜΕΝΩΝ - ΣΥΝΤΑΞΙΟΥΧΩΝ</t>
  </si>
  <si>
    <t>Αριθμός ασφαλισμένων</t>
  </si>
  <si>
    <t>α) μισθωτών  δημοσίου τομέα (με σχέση εργασίας:  α. ιδιωτικού δικαίου και β. δημοσίου δικαίου που είτε έχουν προσληφθεί μετά την 1.1.2011 είτε υπάγονταν μέχρι 31.12.2016 βάσει ειδικών διατάξεων σε ασφαλιστικό-συνταξιοδοτικό καθεστώς λοιπών ασφαλιστικών οργανισμών πλην Δημοσίου) και ιδιωτικού τομέα</t>
  </si>
  <si>
    <t xml:space="preserve">β) μισθωτούς ασφαλισμένους Δημοσίου (με σχέση εργασίας δημοσίου δικαίου και ημερομηνία διορισμού έως 31.12.2010)    </t>
  </si>
  <si>
    <t>γ) αυτοαπασχολούμενων και ελεύθερων
επαγγελματιών</t>
  </si>
  <si>
    <t>δ) αγροτών</t>
  </si>
  <si>
    <t>Αριθμός συνταξιούχων</t>
  </si>
  <si>
    <t>Αριθμός λοιπών προσώπων που καταβάλλουν εισφορές</t>
  </si>
  <si>
    <t>Αριθμός λοιπών προσώπων - δικαιούχων παροχών</t>
  </si>
  <si>
    <t>Δαπάνες αποζημίωσης εφημεριών &amp; λοιπών παροχών προσωπικού</t>
  </si>
  <si>
    <t>Μεταβιβάσεις από τακτικό προϋπολογισμό για αποζημιώσεις εφημεριών &amp; λοιπών παροχών προσωπικού</t>
  </si>
  <si>
    <t>Το ύψος των Εσόδων των ΝΠΔΔ από επιχορηγήσεις των Δήμων και των Περιφερειών θα πρέπει να είναι ίσο με την μεταβιβαστική δαπάνη των Δήμων και Περιφερειών προς αυτά.</t>
  </si>
  <si>
    <t>Συγχ/νο</t>
  </si>
  <si>
    <t>ΔΕΔΔΗΕ Α.Ε.</t>
  </si>
  <si>
    <t>Χρεολύσια</t>
  </si>
  <si>
    <t>Χορήγηση δανείων</t>
  </si>
  <si>
    <t>Επενδύσεις εκτελούμενες μέσω του Τακτικού Κρατικού Προϋπολογισμού</t>
  </si>
  <si>
    <t>Έσοδα από εκποίηση κινητών αξιών</t>
  </si>
  <si>
    <t>Επιχορηγήσεις από τον Τακτικό Κρατικό Προϋπολογισμό</t>
  </si>
  <si>
    <t>Επιχορηγήσεις</t>
  </si>
  <si>
    <t>ΕΣΟΔΑ ΑΠΟ ΔΑΝΕΙΑ</t>
  </si>
  <si>
    <t>ΕΚΤΑΚΤΑ ΕΣΟΔΑ</t>
  </si>
  <si>
    <t>ΠΡΟΣΑΥΞΗΣΕΙΣ, ΠΡΟΣΤΙΜΑ, ΧΡΗΜΑΤΙΚΕΣ ΠΟΙΝΕΣ ΚΑΙ ΠΑΡΑΒΟΛΑ</t>
  </si>
  <si>
    <t>Έσοδα από εκποίηση κ.λπ. κινητών αξιών</t>
  </si>
  <si>
    <t>ΛΟΙΠΑ ΕΣΟΔΑ</t>
  </si>
  <si>
    <t>ΕΣΟΔΑ ΠΑΡΕΛΘΟΝΤΩΝ ΕΤΩΝ</t>
  </si>
  <si>
    <t>ΕΣΟΔΑ ΑΠΟ ΕΠΙΧΟΡΗΓΗΣΕΙΣ κ.λπ. ΓΙΑ ΕΠΕΝΔΥΣΕΙΣ</t>
  </si>
  <si>
    <t>Επιχορηγήσεις από τον Τακτικό Προϋπολογισμό για επενδύσεις</t>
  </si>
  <si>
    <t>Επιχορηγήσεις από τον προϋπολογισμό Ν.Π.Δ.Δ., Οργανισμών ή Ειδικών Λογαριασμών</t>
  </si>
  <si>
    <t>Λοιπά έσοδα για επενδύσεις</t>
  </si>
  <si>
    <t>Πληρωμές για υπηρεσίες</t>
  </si>
  <si>
    <t>Αμοιβές υπαλλήλων, εργατοτεχνικού και λοιπού προσωπικού</t>
  </si>
  <si>
    <t>Εργοδοτικές εισφορές για την κοινωνική ασφάλιση</t>
  </si>
  <si>
    <t>Πληρωμές για μη προσωπικές υπηρεσίες</t>
  </si>
  <si>
    <t>Δημόσιες σχέσεις</t>
  </si>
  <si>
    <t>Συντήρηση και επισκευή μονίμων εγκαταστάσεων, μηχανικού και λοιπού εξοπλισμού</t>
  </si>
  <si>
    <t>ΠΛΗΡΩΜΕΣ ΓΙΑ ΤΗΝ ΠΡΟΜΗΘΕΙΑ ΚΑΤΑΝΑΛΩΤΙΚΩΝ ΑΓΑΘΩΝ</t>
  </si>
  <si>
    <t>ΠΛΗΡΩΜΕΣ ΓΙΑ ΜΕΤΑΒΙΒΑΣΗ ΕΙΣΟΔΗΜΑΤΩΝ ΣΕ ΤΡΙΤΟΥΣ</t>
  </si>
  <si>
    <t>ΠΛΗΡΩΜΕΣ ΑΝΤΙΚΡΙΖΟΜΕΝΕΣ ΑΠΟ ΠΡΑΓΜΑΤΟΠΟΙΟΥΜΕΝΑ ΕΣΟΔΑ</t>
  </si>
  <si>
    <t>ΔΙΑΦΟΡΕΣ ΣΥΝΘΕΤΟΥ ΠΕΡΙΕΧΟΜΕΝΟΥ ΔΑΠΑΝΕΣ Ν.Π.Δ.Δ. ΠΟΥ ΔΕΝ ΕΧΟΥΝ ΕΝΤΑΧΘΕΙ ΣΕ ΚΑΠΟΙΑ ΑΠΟ ΤΙΣ ΓΕΝΙΚΕΣ ΚΑΤΗΓΟΡΙΕΣ ΤΟΥ ΚΩΔΙΚΑ</t>
  </si>
  <si>
    <t>ΚΙΝΗΣΗ ΚΕΦΑΛΑΙΩΝ</t>
  </si>
  <si>
    <t>Τόκοι – Χρεολύσια</t>
  </si>
  <si>
    <t>ΚΕΦΑΛΑΙΑΚΕΣ ΔΑΠΑΝΕΣ</t>
  </si>
  <si>
    <t>ΠΛΗΡΩΜΕΣ ΓΙΑ ΕΠΕΝΔΥΣΕΙΣ</t>
  </si>
  <si>
    <t>Δαπάνες διοίκησης και λειτουργίας</t>
  </si>
  <si>
    <t>Επενδύσεις εκτελούμενες μέσω του Προϋπολογισμού Δημοσίων Επενδύσεων</t>
  </si>
  <si>
    <t>Αγορά Αξιών</t>
  </si>
  <si>
    <t>Λοιπές επενδύσεις</t>
  </si>
  <si>
    <t>Επιχορηγήσεις από τον Προϋπολογισμό Δημοσίων Επενδύσεων για επενδύσεις</t>
  </si>
  <si>
    <t>Έσοδα από δάνεια που χορηγήθηκαν για επενδύσεις</t>
  </si>
  <si>
    <r>
      <t xml:space="preserve">ΠΙΝΑΚΑΣ 7  </t>
    </r>
    <r>
      <rPr>
        <sz val="14"/>
        <rFont val="Arial"/>
        <family val="2"/>
        <charset val="161"/>
      </rPr>
      <t xml:space="preserve">Έσοδα-Έξοδα ΔΕΚΟ, ΝΠΙΔ και Ειδικών Λογαριασμών που εφαρμόζουν το Ελληνικό Λογιστικό Σχέδιο </t>
    </r>
  </si>
  <si>
    <r>
      <t>41.10 ή 43.00</t>
    </r>
    <r>
      <rPr>
        <sz val="10"/>
        <color rgb="FFFF0000"/>
        <rFont val="Arial"/>
        <family val="2"/>
        <charset val="161"/>
      </rPr>
      <t>*</t>
    </r>
  </si>
  <si>
    <r>
      <t>12. Διάφορα Έξοδα</t>
    </r>
    <r>
      <rPr>
        <b/>
        <vertAlign val="superscript"/>
        <sz val="10"/>
        <color indexed="8"/>
        <rFont val="Arial"/>
        <family val="2"/>
        <charset val="161"/>
      </rPr>
      <t xml:space="preserve"> </t>
    </r>
  </si>
  <si>
    <t>ΑΔΜΗΕ Α.Ε.</t>
  </si>
  <si>
    <t xml:space="preserve">  </t>
  </si>
  <si>
    <t>Υπομνηστικό Στοιχείο</t>
  </si>
  <si>
    <t>3140+3300-3350+3400+3500+3900+   8400-8410-8435</t>
  </si>
  <si>
    <t xml:space="preserve">0000-0100+1000+2000+4000+    5000-5200+6000-6110-6435+8000-8110-8400-8700 </t>
  </si>
  <si>
    <t>1000-(1311+1741+1312+1313+  1329+1359)</t>
  </si>
  <si>
    <t>0100+0200-(0261+0263+0277)+0418+   0560</t>
  </si>
  <si>
    <t>Ταμειακό Αποτέλεσμα 
Έλλειμμα(-)/Πλεόνασμα(+) (Α-Β) με τα χρηματοοικονομικά έσοδα και έξοδα</t>
  </si>
  <si>
    <t>Ταμειακό Αποτέλεσμα   
Έλλειμμα(-)/Πλεόνασμα(+) (Α-Β) με τα χρηματοοικονομικά έσοδα και έξοδα</t>
  </si>
  <si>
    <t>γ) Λοιπά ίδια έσοδα Δήμων 
( Λοιπά έσοδα για Περιφέρειες) και επιστροφές χρημάτων</t>
  </si>
  <si>
    <t>Ταμειακό Αποτέλεσμα   
 Έλλειμμα(-)/Πλεόνασμα(+) (Α-Β) με τα χρηματοοικονομικά έσοδα και έξοδα</t>
  </si>
  <si>
    <t>1Γ</t>
  </si>
  <si>
    <t>1Δ</t>
  </si>
  <si>
    <t>1A + 1B + 1Γ + 1Δ + 1Ε</t>
  </si>
  <si>
    <t>3A + 3B + 3Γ + 3Δ + 3E + 3ΣΤ</t>
  </si>
  <si>
    <t>3Α. 1α</t>
  </si>
  <si>
    <t>3A. 1α</t>
  </si>
  <si>
    <t>3A. 2α</t>
  </si>
  <si>
    <t>3A. 2β</t>
  </si>
  <si>
    <t>3A. 3α</t>
  </si>
  <si>
    <t>3A. 3β</t>
  </si>
  <si>
    <t>3A. 3 ( α + β )</t>
  </si>
  <si>
    <t>3A. 4 ( α + β )</t>
  </si>
  <si>
    <t>3A. 4α</t>
  </si>
  <si>
    <t>3A. 4β</t>
  </si>
  <si>
    <t>3A. 5α</t>
  </si>
  <si>
    <t>3A. 5β</t>
  </si>
  <si>
    <t>3A. 6α</t>
  </si>
  <si>
    <t>3A. 6β</t>
  </si>
  <si>
    <t>3Γ</t>
  </si>
  <si>
    <t>3Δ</t>
  </si>
  <si>
    <t>3Δ (1 + 2)</t>
  </si>
  <si>
    <t>3Δ. 1</t>
  </si>
  <si>
    <t>3Δ. 2</t>
  </si>
  <si>
    <t>3Ε</t>
  </si>
  <si>
    <t>3ΣΤ</t>
  </si>
  <si>
    <t>3ΣΤ (1 + 2 + 3 + 4)</t>
  </si>
  <si>
    <t>3ΣΤ. 1</t>
  </si>
  <si>
    <t>3ΣΤ. 2</t>
  </si>
  <si>
    <t>3ΣΤ. 3</t>
  </si>
  <si>
    <t>3ΣΤ. 4</t>
  </si>
  <si>
    <t>8Γ</t>
  </si>
  <si>
    <t>3A. 5 ( α + β )</t>
  </si>
  <si>
    <t>3A. 6 ( α + β )</t>
  </si>
  <si>
    <t>Πίνακας 1: Δαπάνες Κρατικού Προϋπολογισμού κατά μείζονα κατηγορία έτους 2020</t>
  </si>
  <si>
    <t>1E. (1 + 2 + 3)</t>
  </si>
  <si>
    <t>1E. 1</t>
  </si>
  <si>
    <t>1E. 2</t>
  </si>
  <si>
    <t>1E. 3</t>
  </si>
  <si>
    <t>Μεταβιβάσεις σε νοσοκομεία</t>
  </si>
  <si>
    <t>3A. (2αα  + 2αβ)</t>
  </si>
  <si>
    <t>3A. 2αα</t>
  </si>
  <si>
    <t>2310201+2310204+2310205+2310270</t>
  </si>
  <si>
    <t>3A. 2αβ</t>
  </si>
  <si>
    <t>2310202 + 2310203</t>
  </si>
  <si>
    <t>Μεταβιβάσεις στις Υγειονομικές Περιφέρειες-Πρωτοβάθμιο Εθνικό Δίκτυο Υγείας (ΥΠΕ-ΠΕΔΥ)</t>
  </si>
  <si>
    <t>3A. (2βα  + 2ββ)</t>
  </si>
  <si>
    <t>3A. 2βα</t>
  </si>
  <si>
    <t>2310301+2310304+2310305+2310370</t>
  </si>
  <si>
    <t>3A. 2ββ</t>
  </si>
  <si>
    <t>2310302 + 2310303</t>
  </si>
  <si>
    <t>4Α + 4Β</t>
  </si>
  <si>
    <t>4Α</t>
  </si>
  <si>
    <r>
      <t xml:space="preserve">24 </t>
    </r>
    <r>
      <rPr>
        <sz val="12"/>
        <rFont val="Calibri"/>
        <family val="2"/>
        <charset val="161"/>
        <scheme val="minor"/>
      </rPr>
      <t>πλην 24302</t>
    </r>
  </si>
  <si>
    <t>Αγορές αγαθών και υπηρεσιών πλην προμηθειών για Χρηματοοικονομικές υπηρεσίες</t>
  </si>
  <si>
    <t>4Β</t>
  </si>
  <si>
    <t>Προμήθειες για Χρηματοοικονομικές υπηρεσίες</t>
  </si>
  <si>
    <t>Τόκοι (σε ακαθάριστη βάση)</t>
  </si>
  <si>
    <t>8Α + 8B + 8Γ + 8Δ + 8Ε + 8ΣΤ</t>
  </si>
  <si>
    <t xml:space="preserve">Πιστώσεις υπό κατανομή για λοιπές δαπάνες αποδοχών </t>
  </si>
  <si>
    <t>8Δ</t>
  </si>
  <si>
    <t>Πιστώσεις υπό κατανομή για μεταβιβάσεις σε εκτέλεση κοινοτικών και λοιπών προγραμμάτων</t>
  </si>
  <si>
    <t>8Ε</t>
  </si>
  <si>
    <t xml:space="preserve">Πιστώσεις υπό κατανομή για μεταβιβάσεις </t>
  </si>
  <si>
    <t>8ΣΤ</t>
  </si>
  <si>
    <t>9Α + 9B</t>
  </si>
  <si>
    <t>9A</t>
  </si>
  <si>
    <t>3130101001 + 3130101002</t>
  </si>
  <si>
    <t>Αγορές οπλικών συστημάτων από προγράμματα εξοπλισμού</t>
  </si>
  <si>
    <t>9B</t>
  </si>
  <si>
    <t>31 πλην 3130101001, 3130101002</t>
  </si>
  <si>
    <t>Λοιπά πάγια περιουσιακά στοιχεία</t>
  </si>
  <si>
    <t>Μεταναστευτικές ροές (με βάση τον ειδικό φορέα του κάθε υπουργείου)</t>
  </si>
  <si>
    <t>Πίνακας 1α: Δαπάνες Τακτικού Προϋπολογισμού κατά μείζονα κατηγορία έτους 2020</t>
  </si>
  <si>
    <t>Πίνακας 1β: Δαπάνες Προϋπολογισμού Δημοσίων Επενδύσεων κατά μείζονα κατηγορία έτους 2020</t>
  </si>
  <si>
    <t>Για το ΠΔΕ δεν γίνεται πρόβλεψη στην μείζονα κατηγορία 29 "Πιστώσεις υπό κατανομή"</t>
  </si>
  <si>
    <r>
      <t>2.</t>
    </r>
    <r>
      <rPr>
        <sz val="10"/>
        <color theme="1"/>
        <rFont val="Times New Roman"/>
        <family val="1"/>
        <charset val="161"/>
      </rPr>
      <t xml:space="preserve">   </t>
    </r>
    <r>
      <rPr>
        <u/>
        <sz val="10"/>
        <color theme="1"/>
        <rFont val="Arial"/>
        <family val="2"/>
        <charset val="161"/>
      </rPr>
      <t>Στην αρχή του έτους</t>
    </r>
    <r>
      <rPr>
        <sz val="10"/>
        <color theme="1"/>
        <rFont val="Arial"/>
        <family val="2"/>
        <charset val="161"/>
      </rPr>
      <t xml:space="preserve"> συμπληρώνεται ο αριθμός προσωπικού που μισθοδοτείται από τον φορέα 1/1/2019, με εκτιμώμενη δαπάνη μισθοδοσίας για το τρέχον έτος 2019, η οποία θα πρέπει να συμπίπτει με τη δαπάνη μισθοδοσίας σε ετήσια βάση (12 μήνες).</t>
    </r>
  </si>
  <si>
    <r>
      <t>3.</t>
    </r>
    <r>
      <rPr>
        <sz val="10"/>
        <color theme="1"/>
        <rFont val="Times New Roman"/>
        <family val="1"/>
        <charset val="161"/>
      </rPr>
      <t xml:space="preserve">   </t>
    </r>
    <r>
      <rPr>
        <u/>
        <sz val="10"/>
        <color theme="1"/>
        <rFont val="Arial"/>
        <family val="2"/>
        <charset val="161"/>
      </rPr>
      <t>Στο τέλος του α’ εξαμήνου</t>
    </r>
    <r>
      <rPr>
        <sz val="10"/>
        <color theme="1"/>
        <rFont val="Arial"/>
        <family val="2"/>
        <charset val="161"/>
      </rPr>
      <t>, καταλήγει ο αριθμός προσωπικού που μισθοδοτείται από τον φορέα 30/6/2019, με εκτιμώμενη δαπάνη μισθοδοσίας για το τρέχον έτος 2019 και εκτίμηση δαπάνης μισθοδοσίας σε ετήσια βάση (12 μήνες).</t>
    </r>
  </si>
  <si>
    <t xml:space="preserve"> …………………………………… 2019</t>
  </si>
  <si>
    <t>…………………………………… 2019</t>
  </si>
  <si>
    <r>
      <t xml:space="preserve">2020 </t>
    </r>
    <r>
      <rPr>
        <b/>
        <vertAlign val="superscript"/>
        <sz val="10"/>
        <color theme="1"/>
        <rFont val="Arial"/>
        <family val="2"/>
        <charset val="161"/>
      </rPr>
      <t>2</t>
    </r>
  </si>
  <si>
    <r>
      <t>2.</t>
    </r>
    <r>
      <rPr>
        <sz val="10"/>
        <rFont val="Times New Roman"/>
        <family val="1"/>
        <charset val="161"/>
      </rPr>
      <t xml:space="preserve">    </t>
    </r>
    <r>
      <rPr>
        <sz val="10"/>
        <rFont val="Arial"/>
        <family val="2"/>
        <charset val="161"/>
      </rPr>
      <t>Οι στήλες για τα έτη 2019 και 2020 συμπληρώνονται εφόσον έχουν δοθεί σχετικές εγκρίσεις  και κατόπιν αξιολόγησης των αιτημάτων για τους φορείς του Κεφ. Α΄του Ν. 3429/2005.</t>
    </r>
  </si>
  <si>
    <t>ΑΠΟΛΟΓΙΣΜΟΣ 2018</t>
  </si>
  <si>
    <t>Έκθεση σε περίπτωση συνολικής απόκλισης (άνω του 5%) του προϋπολογισμού οικ. έτους 2020  σε σχέση με τον απολογισμό του οικ. έτους 2018</t>
  </si>
  <si>
    <t>ΠΡΟΫΠΟΛΟΓΙΣΜΟΣ 2020</t>
  </si>
  <si>
    <t>2020 (πρόβλεψη)</t>
  </si>
  <si>
    <t>Εξόφληση ληξιπρόθεσμων οφειλών από την ειδική επιχορήγηση για την εξόφληση των ληξιπρόθεσμων υποχρεώσεων (δεν συμπληρώνεται ποσό στο πεδίο του προϋπολογισμού του έτους 2020)</t>
  </si>
  <si>
    <t>ΑΠΟΘΕΜΑΤΙΚΟ (ΑΦΟΡΑ ΜΟΝΟ ΤΙΣ ΣΤΗΛΕΣ ΤΟΥ ΠΡΟΫΠΟΛΟΓΙΣΜΟΥ 2019 ΚΑΙ 2020  ΚΑΙ ΔΙΑΜΟΡΦΩΣΗΣ 2019)</t>
  </si>
  <si>
    <t>ΑΡΧΙΚΟΣ ΠΡΟΫΠΟΛΟΓΙΣΜΟΣ 2019</t>
  </si>
  <si>
    <t>ΔΙΑΜΟΡΦΩΣΗ 2019 (αρχικός Π/Υ + τροποποιήσεις)</t>
  </si>
  <si>
    <t>ΕΚΤΕΛΕΣΗ                      Α' ΕΞΑΜΗΝΟΥ ΠΡΟΫΠΟΛΟΓΙΣΜΟΥ  2019</t>
  </si>
  <si>
    <t>ΕΚΤΙΜΗΣΕΙΣ ΠΡΑΓΜΑΤΟΠΟΙΗΣΕΩΝ ΔΩΔΕΚΑΜΗΝΟΥ        2019</t>
  </si>
  <si>
    <t>2019 (εκτίμηση)</t>
  </si>
  <si>
    <t>31/12/2019 (εκτίμηση)</t>
  </si>
  <si>
    <t>ΔΙΑΜΟΡΦΩΣΗ 2019 (αρχικός Π/Υ + τροπ/σεις,  μόνο εφόσον υπάρχει εγκεκριμμένη αναθεώρηση με KYA /ΥΑ)</t>
  </si>
  <si>
    <t>ΕΚΤΕΛΕΣΗ 
Α' ΕΞΑΜΗΝΟΥ ΠΡΟΫΠΟΛΟΓΙΣΜΟΥ  2019</t>
  </si>
  <si>
    <t>ΕΚΤΕΛΕΣΗ                              Α' ΕΞΑΜΗΝΟΥ ΠΡΟΫΠΟΛΟΓΙΣΜΟΥ  2019</t>
  </si>
  <si>
    <t>ΕΚΤΙΜΗΣΕΙΣ ΠΡΑΓΜΑΤΟΠΟΙΗΣΕΩΝ ΔΩΔΕΚΑΜΗΝΟΥ 2019</t>
  </si>
  <si>
    <t>ΕΚΤΙΜΗΣΕΙΣ ΠΡΑΓΜΑΤΟΠΟΙΗΣΕΩΝ ΔΩΔΕΚΑΜΗΝΟΥ             2019</t>
  </si>
  <si>
    <t>ΠΙΝΑΚΑΣ 7α Προϋπολογισθείσες μη μισθολογικές παροχές έτους 2020</t>
  </si>
  <si>
    <t>ΠΙΝΑΚΑΣ 7β  Προϋπολογισθείσες δαπάνες μετακίνησης έτους 2020</t>
  </si>
  <si>
    <t>ΑΠΟΘΕΜΑΤΙΚΟ (ΑΦΟΡΑ ΜΟΝΟ ΤΙΣ ΣΤΗΛΕΣ ΤΟΥ ΠΡΟΫΠΟΛΟΓΙΣΜΟΥ 2019 ΚΑΙ 2020 ΚΑΙ ΤΗ ΣΤΗΛΗ ΔΙΑΜΟΡΦΩΣΗ 2019)</t>
  </si>
  <si>
    <t>0600+2000+3000-3300+4000+6000-6120-6200 (+Αποθεματικό μόνον για τον προϋπολογισμό 2020)</t>
  </si>
  <si>
    <t xml:space="preserve"> 2020                       ΟΡΙΑ ΝΕΩΝ ΑΓΟΡΩΝ</t>
  </si>
  <si>
    <t xml:space="preserve"> 2020                    ΟΡΙΑ ΝΕΩΝ ΑΓΟΡΩΝ</t>
  </si>
  <si>
    <t>Προβλέψεις 2020</t>
  </si>
  <si>
    <t>Εκτιμήσεις 2019</t>
  </si>
  <si>
    <t>Ο Πίνακας 12 (συγκεντρωτικός) 
συμπληρώνεται αυτόματα εφόσον συμπληρωθούν οι επιμέρους Πίνακες 13α, 13β, 13γ1 και 13γ2</t>
  </si>
  <si>
    <t>Απολογιστικά 2018</t>
  </si>
  <si>
    <t>Προϋπ/σμός 2020</t>
  </si>
  <si>
    <t>2020 
(πρόβλεψη)</t>
  </si>
  <si>
    <t>2019 
(εκτίμηση)</t>
  </si>
  <si>
    <r>
      <t xml:space="preserve">ΠΙΝΑΚΑΣ 13: </t>
    </r>
    <r>
      <rPr>
        <sz val="14"/>
        <rFont val="Arial"/>
        <family val="2"/>
        <charset val="161"/>
      </rPr>
      <t xml:space="preserve"> Έσοδα από ασφαλιστικές εισφορές OKA (Aσφαλιστικά Ταμεία, ΟΑΕΔ, ΕΟΠΥΥ)</t>
    </r>
  </si>
  <si>
    <t>Πίνακας 14  Έσοδα - Έξοδα ΟΤΑ (Δήμοι, Περιφέρειες και ΝΠ)</t>
  </si>
  <si>
    <t xml:space="preserve">Πίνακας 14.α  Έσοδα - Έξοδα  Δήμων      </t>
  </si>
  <si>
    <t>Πίνακας 14.β  Έσοδα - Έξοδα Περιφερειών</t>
  </si>
  <si>
    <t xml:space="preserve">Πίνακας 14.γ1  Έσοδα - Έξοδα  Νομικών Προσώπων Δημοσίου Δικαίου </t>
  </si>
  <si>
    <t>Πίνακας 14.γ2 Έσοδα - Έξοδα Νομικών Προσώπων Ιδιωτικού Δικαίου</t>
  </si>
  <si>
    <t>Έκθεση σε περίπτωση συνολικής απόκλισης (άνω του 5%) του προϋπολογισμού οικ. έτους 2020 σε σχέση με τον απολογισμό του οικ. έτους 2018</t>
  </si>
  <si>
    <r>
      <t>3.</t>
    </r>
    <r>
      <rPr>
        <sz val="10"/>
        <color theme="1"/>
        <rFont val="Times New Roman"/>
        <family val="1"/>
        <charset val="161"/>
      </rPr>
      <t xml:space="preserve">    </t>
    </r>
    <r>
      <rPr>
        <sz val="10"/>
        <color theme="1"/>
        <rFont val="Arial"/>
        <family val="2"/>
        <charset val="161"/>
      </rPr>
      <t xml:space="preserve">Σε περίπτωση που το εν λόγω προσωπικό απασχολείται κατά τη λήξη του προηγούμενου έτους και την αρχή του επόμενου έτους (όπως αναπληρωτές εκπαιδευτικοί ανά σχολικό έτος), να αναγράφεται ξεχωριστά ο αριθμός και η αντίστοιχη δαπάνη εποχικού προσωπικού ανά εγκριτική απόφαση ανά έτος. </t>
    </r>
  </si>
  <si>
    <r>
      <t xml:space="preserve">Κατηγορία και ειδικότητα Προσωπικού </t>
    </r>
    <r>
      <rPr>
        <b/>
        <vertAlign val="superscript"/>
        <sz val="9"/>
        <color theme="1"/>
        <rFont val="Arial"/>
        <family val="2"/>
        <charset val="161"/>
      </rPr>
      <t>3</t>
    </r>
  </si>
  <si>
    <t>Προβλέψεις</t>
  </si>
  <si>
    <t>1. Σύνολο Επιχορηγήσεων (α+β):</t>
  </si>
  <si>
    <t>εκ των οποίων σε:</t>
  </si>
  <si>
    <r>
      <rPr>
        <b/>
        <sz val="11"/>
        <color indexed="8"/>
        <rFont val="Calibri"/>
        <family val="2"/>
        <charset val="161"/>
      </rPr>
      <t xml:space="preserve">   </t>
    </r>
    <r>
      <rPr>
        <b/>
        <u/>
        <sz val="11"/>
        <color indexed="8"/>
        <rFont val="Calibri"/>
        <family val="2"/>
        <charset val="161"/>
      </rPr>
      <t>α. ΦΟΡΕΙΣ ΕΚΤΟΣ ΓΕΝ. ΚΥΒΕΡΝ. (ΓΚ)</t>
    </r>
  </si>
  <si>
    <t>2. Λοιπές δαπάνες ΠΔΕ (πλην επιχορηγήσεων)</t>
  </si>
  <si>
    <r>
      <t>Γενικό Σύνολο Δαπανών ΠΔΕ  (1 +2)</t>
    </r>
    <r>
      <rPr>
        <b/>
        <u/>
        <vertAlign val="superscript"/>
        <sz val="11"/>
        <rFont val="Calibri"/>
        <family val="2"/>
        <charset val="161"/>
      </rPr>
      <t>2</t>
    </r>
  </si>
  <si>
    <t>2. Το ποσό για το 2020 συμπίπτει με το 'Οριο δαπανών ΠΔΕ του αντίστοιχου Υπουργείου.</t>
  </si>
  <si>
    <r>
      <rPr>
        <b/>
        <sz val="11"/>
        <color indexed="8"/>
        <rFont val="Calibri"/>
        <family val="2"/>
        <charset val="161"/>
      </rPr>
      <t xml:space="preserve">   </t>
    </r>
    <r>
      <rPr>
        <b/>
        <u/>
        <sz val="11"/>
        <color indexed="8"/>
        <rFont val="Calibri"/>
        <family val="2"/>
        <charset val="161"/>
      </rPr>
      <t>β. ΦΟΡΕΙΣ ΕΝΤΟΣ ΓΚ</t>
    </r>
  </si>
  <si>
    <t>KAE 000-0100-0550-0610-0620-0630-0670-0680-0691+1000+6000-6110-6120-6200+7000+9000-9850+0000 (ΑΠΟΘΕΜΑΤΙΚΟ)</t>
  </si>
  <si>
    <t>KAE 2000-2800</t>
  </si>
  <si>
    <t>Λοιπά προγράμματα</t>
  </si>
  <si>
    <t>ΚΑΕ 2800-2811-2812-2813-2815-2814-2861-2863</t>
  </si>
  <si>
    <t>Σχολικά γεύματα</t>
  </si>
  <si>
    <t>ΚΑΕ 2861</t>
  </si>
  <si>
    <t xml:space="preserve">Στεγαστικό επίδομα </t>
  </si>
  <si>
    <t>ΚΑΕ 2863</t>
  </si>
  <si>
    <t>Επιδόματα ΑμΕΑ</t>
  </si>
  <si>
    <t>ΚΑΕ 2812+2813</t>
  </si>
  <si>
    <t>Έκτακτη επιχορήγηση για την εξόφληση ληξιπρόθεσμων υποχρεώσεων και των εκκρεμών αιτήσεων συνταξιοδότησης</t>
  </si>
  <si>
    <t>KAE 000-0100+5000-5200+6000-6118-6435+9000-9700</t>
  </si>
  <si>
    <t>ΚΑΕ 3510+6451+8451</t>
  </si>
  <si>
    <t>ΜΟΝΟ ΓΙΑ ΟΠΕΚΑ - ΝΑΤ</t>
  </si>
  <si>
    <t>ΚΑΕ 0000-0100-0200-0560-0670-0680+1000+2000+3000-3300+4000+6000-6110-6120-6200+7000+9000-9850</t>
  </si>
  <si>
    <t>1δ. Μεταβιβάσεις στον ΕΦΚΑ</t>
  </si>
  <si>
    <t>ΚΑΕ 2499</t>
  </si>
  <si>
    <t>1γ. Λοιπές προνοιακές παροχές</t>
  </si>
  <si>
    <t>ΚΑΕ 2000-2493-2499-2659</t>
  </si>
  <si>
    <t>1β. Προγράμματα απασχόλησης</t>
  </si>
  <si>
    <t>ΚΑΕ 2493 +2659</t>
  </si>
  <si>
    <t>1α. Επιδόματα ανεργίας</t>
  </si>
  <si>
    <t>ΚΑΕ 0600</t>
  </si>
  <si>
    <t>KAE 000-0100-0560-0610-0620-0630-0670-0680-0691+1000+3000-3300+4000+6000-6120-6200+7000+9000-9850+0000 (ΑΠΟΘΕΜΑΤΙΚΟ)</t>
  </si>
  <si>
    <t>KAE 0670</t>
  </si>
  <si>
    <t>KAE 0680</t>
  </si>
  <si>
    <t>KAE 4000+8000-8110-8435-8451-8700</t>
  </si>
  <si>
    <t>2019 (εκτέλεση 6μήνου)</t>
  </si>
  <si>
    <t>Αρχικός 2019</t>
  </si>
  <si>
    <t>Στεγαστικό επίδομα</t>
  </si>
  <si>
    <t>Μεταβιβάσεις εισοδήματος σε είδος για σκοπούς κοινωνικής αλληλεγγύης και λοιπούς σκοπούς</t>
  </si>
  <si>
    <t>Μεταβιβάσεις εισοδήματος σε χρήμα για σκοπούς κοινωνικής αλληλεγγύης και λοιπούς σκοπούς</t>
  </si>
  <si>
    <t>Μεταβιβάσεις εισοδήματος για σκοπούς κοινωνικής αλληλεγγύης και λοιπούς σκοπούς</t>
  </si>
  <si>
    <t>Λοιπές χορηγίες για εκπαιδευτικούς σκοπούς.</t>
  </si>
  <si>
    <t>Λοιπές επιχορηγήσεις, εισφορές και συνδρομές</t>
  </si>
  <si>
    <t>Επιχορηγήσεις για την καταπολέμηση της ανεργίας</t>
  </si>
  <si>
    <r>
      <t xml:space="preserve">ΠΙΝΑΚΑΣ 10 </t>
    </r>
    <r>
      <rPr>
        <sz val="14"/>
        <rFont val="Arial"/>
        <family val="2"/>
        <charset val="161"/>
      </rPr>
      <t>Έσοδα-έξοδα φορέων ΠΦΥ που εφαρμόζουν την κωδική κατάταξη εσόδων-εξόδων ΝΠΔΔ</t>
    </r>
  </si>
  <si>
    <t>Αποθεματικό (ΑΦΟΡΑ ΜΟΝΟΝ ΤΙΣ ΣΤΗΛΕΣ ΤΟΥ "ΠΡΟΫΠΟΛΟΓΙΣΜΟΥ" 2019 ΚΑΙ 2020 ΚΑΙ ΤΗ ΣΤΗΛΗ "ΔΙΑΜΟΡΦΩΣΗ 2019")</t>
  </si>
  <si>
    <t>εκ των οποίων Πληρωμές σε υπηρεσίες</t>
  </si>
  <si>
    <t>εκ των οποίων Πληρωμές σε προμήθειες υλικών</t>
  </si>
  <si>
    <t>εκ των οποίων λοιπά έξοδα</t>
  </si>
  <si>
    <t xml:space="preserve">ΠΙΝΑΚΑΣ 11: Κοινωνικός Προϋπολογισμός </t>
  </si>
  <si>
    <t>ε. Λοιπές δαπάνες κοινωνικής  ασφάλισης (για κατανομή)</t>
  </si>
  <si>
    <t>3. Τόκοι - έξοδα</t>
  </si>
  <si>
    <t>1δ. Παροχές σε ανασφάλιστους υπερήλικες</t>
  </si>
  <si>
    <t>1ε. Στεγαστικό επίδομα</t>
  </si>
  <si>
    <t>1στ. Σχολικά γεύματα</t>
  </si>
  <si>
    <t>1ζ. Λοιπές παροχές</t>
  </si>
  <si>
    <t>i. Προγράμματα ανεργίας και λοιπές κοινωνικές παροχές</t>
  </si>
  <si>
    <t>ii. Προγράμματα απασχόλησης</t>
  </si>
  <si>
    <t>iii. Μεταβιβάσεις στο ΙΚΑ (κοινωνικοί πόροι)</t>
  </si>
  <si>
    <t>iv. Λοιπές μεταβιβάσεις</t>
  </si>
  <si>
    <t>i. Επιδοτήσεις ενοικίου και επιτοκίου</t>
  </si>
  <si>
    <t>ii. Μεταβιβάσεις στο ΙΚΑ  (κοινωνικοί πόροι)</t>
  </si>
  <si>
    <t>*  Όπου αναφέρεται ο όρος δημοσιονομικές προσαρμογές εννοείται η μεταβολή των απλήρωτων υποχρεώσεων προς τρίτους</t>
  </si>
  <si>
    <t>ΠΙΝΑΚΑΣ 12: Νοσοκομεία &amp; Φορείς ΠΦΥ</t>
  </si>
  <si>
    <t>Α) ΝΟΣΟΚΟΜΕΙΑ (σε συμφωνία με τα μεγέθη του αυτόματου πίνακα 2 για τα Νοσοκομεία)</t>
  </si>
  <si>
    <t>Μεταβιβάσεις από Τακτικό Προϋπολογισμό για λειτουργικές δαπάνες</t>
  </si>
  <si>
    <t xml:space="preserve">Μεταβιβάσεις από Τακτικό Προϋπολογισμό για αποζημιώσεις εφημεριών &amp; λοιπών παροχών προσωπικού </t>
  </si>
  <si>
    <t>Μεταβιβάσεις για την εκκαθάριση ληξιπρόθεσμων υποχρεώσεων</t>
  </si>
  <si>
    <t>Β) Φορείς ΠΦΥ (σε συμφωνία με τα μεγέθη του αυτόματου πίνακα 2 για τους Φορείς ΠΦΥ)</t>
  </si>
  <si>
    <t>ΙΣΟΖΥΓΙΟ ΝΟΣΟΚΟΜΕΙΩΝ &amp; ΦΟΡΕΩΝ ΠΦΥ</t>
  </si>
  <si>
    <r>
      <t xml:space="preserve">ΠΙΝΑΚΑΣ 9 </t>
    </r>
    <r>
      <rPr>
        <sz val="14"/>
        <rFont val="Arial"/>
        <family val="2"/>
        <charset val="161"/>
      </rPr>
      <t>Έσοδα-έξοδα Νοσοκομείων που εφαρμόζουν την κωδική κατάταξη εσόδων-εξόδων ΝΠΔΔ</t>
    </r>
  </si>
  <si>
    <t>Έσοδα από μηχανισμό clawback</t>
  </si>
  <si>
    <t>ΕΣΟΔΑ ΠΑΡΕΛΘΟΝΤΩΝ ΕΤΩΝ.</t>
  </si>
  <si>
    <t>Διάφορα έσοδα</t>
  </si>
  <si>
    <t xml:space="preserve">ΝΕΕΣ ΑΓΟΡΕΣ
 2020   </t>
  </si>
  <si>
    <t>Εργοδοτικές εισφορές για την κοινωνική ασφάλιση.</t>
  </si>
  <si>
    <t>Αποθεματικό (ΑΦΟΡΑ ΜΟΝΟΝ ΤΙΣ ΣΤΗΛΕΣ ΤΟΥ "ΠΡΟΫΠΟΛΟΓΙΣΜΟΥ" 2019 ΚΑΙ 2020 ΚΑΘΩΣ ΚΑΙ ΤΗ ΣΤΗΛΗ "ΔΙΑΜΟΡΦΩΣΗ 2019")</t>
  </si>
  <si>
    <t>εκ των οποίων πληρωμές σε υπηρεσίες</t>
  </si>
  <si>
    <t>εκ των οποίων πληρωμές σε προμήθειες υλικών</t>
  </si>
  <si>
    <t>υπομνηστικό στοιχείο</t>
  </si>
  <si>
    <t>ΠΙΝΑΚΑΣ ΣΥΜΦΩΝΙΑΣ 2 (Αυτόματος Πίνακας - ΔΕΝ ΣΥΜΠΛΗΡΩΝΕΤΑΙ)</t>
  </si>
  <si>
    <t>Έσοδα από clawback</t>
  </si>
  <si>
    <t>Έσοδα net από clawback</t>
  </si>
  <si>
    <t>Φαρμακευτική δαπάνη net από clawback</t>
  </si>
  <si>
    <t>Έξοδα net από clawback</t>
  </si>
  <si>
    <t>Ισοζύγιο net από clawback</t>
  </si>
  <si>
    <t>Μεταβολή απλήρωτων υποχρεώσεων</t>
  </si>
  <si>
    <t>ΔΗΜΟΣΙΟΝΟΜΙΚΟ ΑΠΟΤΕΛΕΣΜΑ (net από clawback)</t>
  </si>
  <si>
    <t xml:space="preserve">Προϋπολογισμός </t>
  </si>
  <si>
    <t>2020 προβλέψεις</t>
  </si>
  <si>
    <t>Η στήλη "Προυπολογισμός" συμφωνεί με την αντίστοιχη στήλη του πίνακα Π1α.</t>
  </si>
  <si>
    <t>4/</t>
  </si>
  <si>
    <t>Η στήλη "Πληρωμές" περιλαμβάνει και τυχόν πληρωμές που προκύπτουν από τις μεταφορές πιστώσεων από άλλα υπουργεία.</t>
  </si>
  <si>
    <t>3/</t>
  </si>
  <si>
    <t>2/</t>
  </si>
  <si>
    <t>Η διαμόρφωση προϋπολογισμού 2019 περιλαμβάνει τις αρχικές πιστώσεις του προϋπολογισμού, τις μεταφερόμενες πιστώσεις από άλλα υπουργεία, καθώς και τις πιστώσεις από το τακτικό αποθεματικό και τις εγγραφές σε ύψος μέχρι την 31-7-2019. Δεν περιλαμβάνει τις πιστώσεις που έχουν μεταφερθεί σε άλλα υπουργεία μέχρι την 31-7-2019.</t>
  </si>
  <si>
    <t>1/</t>
  </si>
  <si>
    <t>6 = 7+8+9+10</t>
  </si>
  <si>
    <t>1 = 2+3+4+5</t>
  </si>
  <si>
    <t>Πληρωμές έως 31/12/2020   /3</t>
  </si>
  <si>
    <t>Αδιάθετες πιστώσεις την 31/12/2020   /2</t>
  </si>
  <si>
    <t>Ύψος απλήρωτων υποχρεώσεων την 31/12/2020</t>
  </si>
  <si>
    <t>Εκκρεμείς δεσμεύσεις (μεταφερόμενες στο επόμενο οικονομικό έτος)</t>
  </si>
  <si>
    <t xml:space="preserve">Προϋπολογισμός   /4 </t>
  </si>
  <si>
    <t>Πληρωμές έως 31/12/2019   /3</t>
  </si>
  <si>
    <t>Αδιάθετες πιστώσεις την 31/12/2019   /2</t>
  </si>
  <si>
    <t>Ύψος απλήρωτων υποχρεώσεων την 31/12/2019</t>
  </si>
  <si>
    <t>Διαμόρφωση Π/Υ
(έως 31-7-2019)    /1</t>
  </si>
  <si>
    <t xml:space="preserve">2019 Εκτιμήσεις </t>
  </si>
  <si>
    <t xml:space="preserve">Η στήλη "Αδιάθετες πιστώσεις"  περιλαμβάνει τις πιστώσεις που δεν θα έχουν δεσμευτεί έως 31/12 του έτους αναφοράς, καθώς και τις εκκρεμείς δεσμεύσεις που δεν θα μεταφερθούν στο επόμενο οικονομικό έτος. </t>
  </si>
  <si>
    <r>
      <t>ΜΕΤΑΒΟΛΕΣ ΠΡΟΣΩΠΙΚΟΥ ΟΡΙΣΜΕΝΟΥ ΧΡΟΝΟΥ (</t>
    </r>
    <r>
      <rPr>
        <b/>
        <u/>
        <sz val="12"/>
        <color theme="1"/>
        <rFont val="Arial"/>
        <family val="2"/>
        <charset val="161"/>
      </rPr>
      <t>ΙΔΟΧ</t>
    </r>
    <r>
      <rPr>
        <b/>
        <sz val="12"/>
        <color theme="1"/>
        <rFont val="Arial"/>
        <family val="2"/>
        <charset val="161"/>
      </rPr>
      <t xml:space="preserve">) </t>
    </r>
  </si>
  <si>
    <t>Πίνακας 1γ: Δαπάνες Τακτικού Προϋπολογισμού κατά μείζονα κατηγορία ( Αγορές - Πάγια - Τιμαλφή )</t>
  </si>
  <si>
    <t>Πίνακας 2 ΠΔΕ</t>
  </si>
  <si>
    <r>
      <t xml:space="preserve">       </t>
    </r>
    <r>
      <rPr>
        <sz val="9"/>
        <rFont val="Calibri"/>
        <family val="2"/>
        <charset val="161"/>
        <scheme val="minor"/>
      </rPr>
      <t>εκ των οποίων ασφαλιστικές εισφορές Δημοσίου τομέα</t>
    </r>
  </si>
  <si>
    <t xml:space="preserve">        εκ των οποίων ΟΑΠ-ΔΕΗ</t>
  </si>
  <si>
    <t xml:space="preserve">** Ειδικά για τον ΕΟΠΥΥ, στις δημοσιονομικές προσαρμογές  ενσωματώνονται επιπρόσθετα και οι ποσοτικές διαφορές που προκύπτουν από έτος σε έτος λόγω της αναμενόμενης χρονικής υστέρησης που υπάρχει στην τελική εκκαθάριση των τιμολογίων των  επιστροφής (clawback) προμηθευτών και παρόχων υγείας και στην είσπραξη των ποσών από το μηχανισμό αυτόματης επιστροφής (clawback)   </t>
  </si>
  <si>
    <t>4α. Μεταβιβάσεις από Τακτικό Προϋπολογισμό</t>
  </si>
  <si>
    <t>4β. Μεταβιβάσεις από ΑΚΑΓΕ</t>
  </si>
  <si>
    <t>4γ. Μεταβιβάσεις από το πρόγραμμα αποπληρωμής ληξιπροθέσμων</t>
  </si>
  <si>
    <t>6α. Έσοδα υπέρ ΕΟΠΥΥ</t>
  </si>
  <si>
    <t>6β. Έσοδα υπέρ ΟΑΕΔ</t>
  </si>
  <si>
    <t>6γ. Λοιπά έσοδα υπέρ τρίτων</t>
  </si>
  <si>
    <t>4α. Αποδόσεις υπέρ ΕΟΠΥΥ</t>
  </si>
  <si>
    <t>4β. Αποδόσεις υπέρ ΟΑΕΔ</t>
  </si>
  <si>
    <t>4γ. Λοιπές αποδόσεις υπέρ τρίτων</t>
  </si>
  <si>
    <t xml:space="preserve">       εκ των οποίων: μεταβιβάσεις προς νοσοκομεία</t>
  </si>
  <si>
    <r>
      <t xml:space="preserve">Πληροφοριακό στοιχείο: </t>
    </r>
    <r>
      <rPr>
        <i/>
        <sz val="9"/>
        <rFont val="Calibri"/>
        <family val="2"/>
        <charset val="161"/>
        <scheme val="minor"/>
      </rPr>
      <t>Εκκαθάριση ληξιπρόθεσμων υποχρεώσεων από την ειδική πίστωση</t>
    </r>
  </si>
  <si>
    <t xml:space="preserve"> εκ των οποίων                                                                          </t>
  </si>
  <si>
    <t xml:space="preserve">             Φαρμακευτική δαπάνη</t>
  </si>
  <si>
    <t xml:space="preserve">             Δαπάνη για υγειονομικό υλικό</t>
  </si>
  <si>
    <t xml:space="preserve">             Δαπάνη για ορθοπεδικό υλικό</t>
  </si>
  <si>
    <t xml:space="preserve">            Δαπάνη για αντιδραστήρια</t>
  </si>
  <si>
    <t xml:space="preserve">            Δαπάνη για λοιπές κατηγορίες</t>
  </si>
  <si>
    <t xml:space="preserve">      Φαρμακευτική δαπάνη</t>
  </si>
  <si>
    <t xml:space="preserve">      Δαπάνη για υγειονομικό υλικό</t>
  </si>
  <si>
    <t xml:space="preserve">      Δαπάνη για ορθοπεδικό υλικό</t>
  </si>
  <si>
    <t xml:space="preserve">      Δαπάνη για αντιδραστήρια</t>
  </si>
  <si>
    <t xml:space="preserve">      Δαπάνη για λοιπές κατηγορίες</t>
  </si>
  <si>
    <t xml:space="preserve">0000-0100+1000+2000+4000+
5000-5200+6000-6110-6435+8000-8110-8400-8700 </t>
  </si>
  <si>
    <t>1000-(1311+1741+1312+1313+
1329+1359)</t>
  </si>
  <si>
    <t>0100+0200-(0261+0263+0277)+0418+
0560</t>
  </si>
  <si>
    <t>3140+3300-3350+3400+3500+3900+
8400-8410-8435</t>
  </si>
  <si>
    <t>0000-0100+1000+2000+4000+
5000-5200+6000-6110-6435+8000-8110-8400-8700</t>
  </si>
  <si>
    <t>1311+1312+1313+1329+
1359+  1741</t>
  </si>
  <si>
    <t>0000-(0100+0200)-0400-0500-0700-0800+1000-(1311+1741+1312+1313+
1329+   1359)+2000+3000-3300+4000+6000-6110-6120-6200+7000</t>
  </si>
  <si>
    <t>1311+1312+1313+1329+
1359+1741</t>
  </si>
  <si>
    <t>0000-(0100+0200)-0400-0500-0700-0800+1000-(1311+1741+1312+1313+
1329+1359)+2000+3000-3300+4000+6000-6110-6120-6200+7000</t>
  </si>
</sst>
</file>

<file path=xl/styles.xml><?xml version="1.0" encoding="utf-8"?>
<styleSheet xmlns="http://schemas.openxmlformats.org/spreadsheetml/2006/main">
  <numFmts count="116">
    <numFmt numFmtId="44" formatCode="_-* #,##0.00\ &quot;€&quot;_-;\-* #,##0.00\ &quot;€&quot;_-;_-* &quot;-&quot;??\ &quot;€&quot;_-;_-@_-"/>
    <numFmt numFmtId="43" formatCode="_-* #,##0.00\ _€_-;\-* #,##0.00\ _€_-;_-* &quot;-&quot;??\ _€_-;_-@_-"/>
    <numFmt numFmtId="164" formatCode="_-* #,##0.00\ [$€]_-;\-* #,##0.00\ [$€]_-;_-* &quot;-&quot;??\ [$€]_-;_-@_-"/>
    <numFmt numFmtId="165" formatCode="[$$-1009]#,##0.00;\-[$$-1009]#,##0.00"/>
    <numFmt numFmtId="166" formatCode="d/m/yyyy;@"/>
    <numFmt numFmtId="167" formatCode="0000"/>
    <numFmt numFmtId="168" formatCode="&quot;$&quot;#,##0_);[Red]\(&quot;$&quot;#,##0\)"/>
    <numFmt numFmtId="169" formatCode="[$$-1009]#,##0.000;\-[$$-1009]#,##0.000"/>
    <numFmt numFmtId="170" formatCode="#,##0\ [$Δρχ-408];[Red]\-#,##0\ [$Δρχ-408]"/>
    <numFmt numFmtId="171" formatCode="@\ *."/>
    <numFmt numFmtId="172" formatCode="&quot;   &quot;@"/>
    <numFmt numFmtId="173" formatCode="\ \ \ \ \ \ \ \ \ \ @\ *."/>
    <numFmt numFmtId="174" formatCode="\ \ \ \ \ \ \ \ \ \ \ \ @\ *."/>
    <numFmt numFmtId="175" formatCode="\ \ \ \ \ \ \ \ \ \ \ \ @"/>
    <numFmt numFmtId="176" formatCode="\ \ \ \ \ \ \ \ \ \ \ \ \ @\ *."/>
    <numFmt numFmtId="177" formatCode="\ @\ *."/>
    <numFmt numFmtId="178" formatCode="\ @"/>
    <numFmt numFmtId="179" formatCode="&quot;      &quot;@"/>
    <numFmt numFmtId="180" formatCode="\ \ @\ *."/>
    <numFmt numFmtId="181" formatCode="\ \ @"/>
    <numFmt numFmtId="182" formatCode="&quot;         &quot;@"/>
    <numFmt numFmtId="183" formatCode="\ \ \ @\ *."/>
    <numFmt numFmtId="184" formatCode="\ \ \ @"/>
    <numFmt numFmtId="185" formatCode="&quot;            &quot;@"/>
    <numFmt numFmtId="186" formatCode="\ \ \ \ @\ *."/>
    <numFmt numFmtId="187" formatCode="\ \ \ \ @"/>
    <numFmt numFmtId="188" formatCode="&quot;               &quot;@"/>
    <numFmt numFmtId="189" formatCode="\ \ \ \ \ \ @\ *."/>
    <numFmt numFmtId="190" formatCode="\ \ \ \ \ \ @"/>
    <numFmt numFmtId="191" formatCode="\ \ \ \ \ \ \ @\ *."/>
    <numFmt numFmtId="192" formatCode="\ \ \ \ \ \ \ \ \ @\ *."/>
    <numFmt numFmtId="193" formatCode="\ \ \ \ \ \ \ \ \ @"/>
    <numFmt numFmtId="194" formatCode="General_)"/>
    <numFmt numFmtId="195" formatCode="#,##0;[Red]\(#,##0\)"/>
    <numFmt numFmtId="196" formatCode="#,##0.0"/>
    <numFmt numFmtId="197" formatCode="#,##0.000"/>
    <numFmt numFmtId="198" formatCode="#,##0.0000"/>
    <numFmt numFmtId="199" formatCode="_(* #,##0.00_);_(* \(#,##0.00\);_(* &quot;-&quot;??_);_(@_)"/>
    <numFmt numFmtId="200" formatCode="_-* #,##0.00_-;\-* #,##0.00_-;_-* &quot;-&quot;??_-;_-@_-"/>
    <numFmt numFmtId="201" formatCode="#,##0.0;\-#,##0.0;&quot;--&quot;"/>
    <numFmt numFmtId="202" formatCode="0.00_);[Red]\-0.00_)"/>
    <numFmt numFmtId="203" formatCode="&quot;$&quot;#,##0_);\(&quot;$&quot;#,##0\)"/>
    <numFmt numFmtId="204" formatCode="#,##0;\(#,##0\)"/>
    <numFmt numFmtId="205" formatCode="_-* #,##0\ _D_M_-;\-* #,##0\ _D_M_-;_-* &quot;-&quot;\ _D_M_-;_-@_-"/>
    <numFmt numFmtId="206" formatCode="0.00_#"/>
    <numFmt numFmtId="207" formatCode="_-* #,##0.00\ _D_M_-;\-* #,##0.00\ _D_M_-;_-* &quot;-&quot;??\ _D_M_-;_-@_-"/>
    <numFmt numFmtId="208" formatCode="0.0"/>
    <numFmt numFmtId="209" formatCode="_-* #,##0.00\ _z_ł_-;\-* #,##0.00\ _z_ł_-;_-* &quot;-&quot;??\ _z_ł_-;_-@_-"/>
    <numFmt numFmtId="210" formatCode="#,##0.00\ &quot;F&quot;;\-#,##0.00\ &quot;F&quot;"/>
    <numFmt numFmtId="211" formatCode="_([$€]* #,##0.00_);_([$€]* \(#,##0.00\);_([$€]* &quot;-&quot;??_);_(@_)"/>
    <numFmt numFmtId="212" formatCode="&quot; &quot;#,##0.00&quot;    &quot;;&quot;-&quot;#,##0.00&quot;    &quot;;&quot; -&quot;#&quot;    &quot;;&quot; &quot;@&quot; &quot;"/>
    <numFmt numFmtId="213" formatCode="0.0_);[Red]\-0.0_)"/>
    <numFmt numFmtId="214" formatCode="_-* #,##0\ _F_t_-;\-* #,##0\ _F_t_-;_-* &quot;-&quot;\ _F_t_-;_-@_-"/>
    <numFmt numFmtId="215" formatCode="_-* #,##0.00\ _F_t_-;\-* #,##0.00\ _F_t_-;_-* &quot;-&quot;??\ _F_t_-;_-@_-"/>
    <numFmt numFmtId="216" formatCode="#."/>
    <numFmt numFmtId="217" formatCode="#,#00"/>
    <numFmt numFmtId="218" formatCode="[$-409]mmmm\ d\,\ yyyy;@"/>
    <numFmt numFmtId="219" formatCode="#,"/>
    <numFmt numFmtId="220" formatCode="#,##0\ &quot;Kč&quot;;\-#,##0\ &quot;Kč&quot;"/>
    <numFmt numFmtId="221" formatCode="_-* #,##0.00\ &quot;Kč&quot;_-;\-* #,##0.00\ &quot;Kč&quot;_-;_-* &quot;-&quot;??\ &quot;Kč&quot;_-;_-@_-"/>
    <numFmt numFmtId="222" formatCode="0_)"/>
    <numFmt numFmtId="223" formatCode="_(* #,##0_);_(* \(#,##0\);_(* &quot;-&quot;_);_(@_)"/>
    <numFmt numFmtId="224" formatCode="_-* #,##0\ _F_-;\-* #,##0\ _F_-;_-* &quot;-&quot;\ _F_-;_-@_-"/>
    <numFmt numFmtId="225" formatCode="_-* #,##0.00\ _F_-;\-* #,##0.00\ _F_-;_-* &quot;-&quot;??\ _F_-;_-@_-"/>
    <numFmt numFmtId="226" formatCode="_(&quot;R$&quot;* #,##0_);_(&quot;R$&quot;* \(#,##0\);_(&quot;R$&quot;* &quot;-&quot;_);_(@_)"/>
    <numFmt numFmtId="227" formatCode="_(&quot;R$&quot;* #,##0.00_);_(&quot;R$&quot;* \(#,##0.00\);_(&quot;R$&quot;* &quot;-&quot;??_);_(@_)"/>
    <numFmt numFmtId="228" formatCode="\$#,"/>
    <numFmt numFmtId="229" formatCode="_(&quot;$&quot;* #,##0_);_(&quot;$&quot;* \(#,##0\);_(&quot;$&quot;* &quot;-&quot;_);_(@_)"/>
    <numFmt numFmtId="230" formatCode="_(&quot;$&quot;* #,##0.00_);_(&quot;$&quot;* \(#,##0.00\);_(&quot;$&quot;* &quot;-&quot;??_);_(@_)"/>
    <numFmt numFmtId="231" formatCode="_-* #,##0\ &quot;F&quot;_-;\-* #,##0\ &quot;F&quot;_-;_-* &quot;-&quot;\ &quot;F&quot;_-;_-@_-"/>
    <numFmt numFmtId="232" formatCode="_-* #,##0.00\ &quot;F&quot;_-;\-* #,##0.00\ &quot;F&quot;_-;_-* &quot;-&quot;??\ &quot;F&quot;_-;_-@_-"/>
    <numFmt numFmtId="233" formatCode="&quot;$&quot;#,#00"/>
    <numFmt numFmtId="234" formatCode="&quot;$&quot;#,"/>
    <numFmt numFmtId="235" formatCode="ddd\ d\-mmm\-yy"/>
    <numFmt numFmtId="236" formatCode="0.0_)"/>
    <numFmt numFmtId="237" formatCode="[$-408]General"/>
    <numFmt numFmtId="238" formatCode="_-[$€-2]* #,##0.00_-;\-[$€-2]* #,##0.00_-;_-[$€-2]* &quot;-&quot;??_-"/>
    <numFmt numFmtId="239" formatCode="[&gt;=0.05]#,##0.0;[&lt;=-0.05]\-#,##0.0;?0.0"/>
    <numFmt numFmtId="240" formatCode="#,##0_);[Red]\-#,##0_);"/>
    <numFmt numFmtId="241" formatCode="[&gt;=0.05]\(#,##0.0\);[&lt;=-0.05]\(\-#,##0.0\);\(\-\-\);\(@\)"/>
    <numFmt numFmtId="242" formatCode="_-* #,##0\ &quot;Ft&quot;_-;\-* #,##0\ &quot;Ft&quot;_-;_-* &quot;-&quot;\ &quot;Ft&quot;_-;_-@_-"/>
    <numFmt numFmtId="243" formatCode="_-* #,##0.00\ &quot;Ft&quot;_-;\-* #,##0.00\ &quot;Ft&quot;_-;_-* &quot;-&quot;??\ &quot;Ft&quot;_-;_-@_-"/>
    <numFmt numFmtId="244" formatCode="[Black]#,##0.0;[Black]\-#,##0.0;;"/>
    <numFmt numFmtId="245" formatCode="[Black][&gt;0.05]#,##0.0;[Black][&lt;-0.05]\-#,##0.0;;"/>
    <numFmt numFmtId="246" formatCode="[Black][&gt;0.5]#,##0;[Black][&lt;-0.5]\-#,##0;;"/>
    <numFmt numFmtId="247" formatCode="%#,#00"/>
    <numFmt numFmtId="248" formatCode="#.##000"/>
    <numFmt numFmtId="249" formatCode="dd\-mmm\-yy_)"/>
    <numFmt numFmtId="250" formatCode="#,##0.0____"/>
    <numFmt numFmtId="251" formatCode="###\ ###\ ##0.00"/>
    <numFmt numFmtId="252" formatCode="\ General"/>
    <numFmt numFmtId="253" formatCode="#\ ##0"/>
    <numFmt numFmtId="254" formatCode="###\ ###\ ##0"/>
    <numFmt numFmtId="255" formatCode="#\ ##0.0"/>
    <numFmt numFmtId="256" formatCode="\(#\ ##0.0\);\(\-#\ ##0.0\)"/>
    <numFmt numFmtId="257" formatCode="#.##0,"/>
    <numFmt numFmtId="258" formatCode="#,##0.00&quot; &quot;[$€-408];[Red]&quot;-&quot;#,##0.00&quot; &quot;[$€-408]"/>
    <numFmt numFmtId="259" formatCode="#,##0.000000"/>
    <numFmt numFmtId="260" formatCode="\(\$#,###\)"/>
    <numFmt numFmtId="261" formatCode="_-&quot;€&quot;\ * #,##0_-;_-&quot;€&quot;\ * #,##0\-;_-&quot;€&quot;\ * &quot;-&quot;_-;_-@_-"/>
    <numFmt numFmtId="262" formatCode="_-&quot;€&quot;\ * #,##0.00_-;_-&quot;€&quot;\ * #,##0.00\-;_-&quot;€&quot;\ * &quot;-&quot;??_-;_-@_-"/>
    <numFmt numFmtId="263" formatCode="_-* #,##0\ &quot;DM&quot;_-;\-* #,##0\ &quot;DM&quot;_-;_-* &quot;-&quot;\ &quot;DM&quot;_-;_-@_-"/>
    <numFmt numFmtId="264" formatCode="_-* #,##0.00\ &quot;DM&quot;_-;\-* #,##0.00\ &quot;DM&quot;_-;_-* &quot;-&quot;??\ &quot;DM&quot;_-;_-@_-"/>
    <numFmt numFmtId="265" formatCode="General\ \ \ \ \ \ "/>
    <numFmt numFmtId="266" formatCode="0.0\ \ \ \ \ \ \ \ "/>
    <numFmt numFmtId="267" formatCode="mmmm\ yyyy"/>
    <numFmt numFmtId="268" formatCode="_-* #,##0\ _€_-;\-* #,##0\ _€_-;_-* &quot;-&quot;??\ _€_-;_-@_-"/>
    <numFmt numFmtId="269" formatCode="_-* #,##0.00\ _Δ_ρ_χ_-;\-* #,##0.00\ _Δ_ρ_χ_-;_-* &quot;-&quot;??\ _Δ_ρ_χ_-;_-@_-"/>
    <numFmt numFmtId="270" formatCode="_-* #,##0\ &quot;€&quot;_-;\-* #,##0\ &quot;€&quot;_-;_-* &quot;-&quot;??\ &quot;€&quot;_-;_-@_-"/>
    <numFmt numFmtId="271" formatCode="_-* #,##0.00\ _Δ_ρ_χ_-;\-* #,##0.00\ _Δ_ρ_χ_-;_-* \-??\ _Δ_ρ_χ_-;_-@_-"/>
    <numFmt numFmtId="272" formatCode="#,##0\ [$ECV]"/>
    <numFmt numFmtId="273" formatCode="_-* #,##0\ &quot;к.&quot;_-;\-* #,##0\ &quot;к.&quot;_-;_-* &quot;-&quot;\ &quot;к.&quot;_-;_-@_-"/>
    <numFmt numFmtId="274" formatCode="_-* #,##0.00\ &quot;к.&quot;_-;\-* #,##0.00\ &quot;к.&quot;_-;_-* &quot;-&quot;??\ &quot;к.&quot;_-;_-@_-"/>
    <numFmt numFmtId="275" formatCode="_-* #,##0\ _г_р_н_._-;\-* #,##0\ _г_р_н_._-;_-* &quot;-&quot;\ _г_р_н_._-;_-@_-"/>
    <numFmt numFmtId="276" formatCode="_-* #,##0.00\ _г_р_н_._-;\-* #,##0.00\ _г_р_н_._-;_-* &quot;-&quot;??\ _г_р_н_._-;_-@_-"/>
    <numFmt numFmtId="277" formatCode="_-* #,##0\ _к_._-;\-* #,##0\ _к_._-;_-* &quot;-&quot;\ _к_._-;_-@_-"/>
  </numFmts>
  <fonts count="413">
    <font>
      <sz val="11"/>
      <color theme="1"/>
      <name val="Calibri"/>
      <family val="2"/>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Arial Narrow"/>
      <family val="2"/>
      <charset val="161"/>
    </font>
    <font>
      <sz val="11"/>
      <color theme="1"/>
      <name val="Arial"/>
      <family val="2"/>
      <charset val="161"/>
    </font>
    <font>
      <sz val="10"/>
      <color theme="1"/>
      <name val="Arial"/>
      <family val="2"/>
      <charset val="161"/>
    </font>
    <font>
      <i/>
      <sz val="11"/>
      <color theme="1"/>
      <name val="Arial"/>
      <family val="2"/>
      <charset val="16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1"/>
      <color indexed="8"/>
      <name val="Calibri"/>
      <family val="2"/>
      <charset val="161"/>
    </font>
    <font>
      <sz val="10"/>
      <name val="Arial Greek"/>
      <charset val="161"/>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Segoe UI"/>
      <family val="2"/>
    </font>
    <font>
      <sz val="10"/>
      <color theme="1"/>
      <name val="Arial"/>
      <family val="2"/>
    </font>
    <font>
      <sz val="10"/>
      <name val="Times New Roman"/>
      <family val="1"/>
    </font>
    <font>
      <b/>
      <sz val="11"/>
      <color indexed="63"/>
      <name val="Calibri"/>
      <family val="2"/>
    </font>
    <font>
      <b/>
      <sz val="18"/>
      <color indexed="56"/>
      <name val="Cambria"/>
      <family val="2"/>
    </font>
    <font>
      <b/>
      <sz val="11"/>
      <color indexed="8"/>
      <name val="Calibri"/>
      <family val="2"/>
    </font>
    <font>
      <sz val="11"/>
      <color indexed="10"/>
      <name val="Calibri"/>
      <family val="2"/>
    </font>
    <font>
      <sz val="11"/>
      <color theme="1"/>
      <name val="Calibri"/>
      <family val="2"/>
      <charset val="161"/>
      <scheme val="minor"/>
    </font>
    <font>
      <sz val="10"/>
      <name val="Arial"/>
      <family val="2"/>
      <charset val="161"/>
    </font>
    <font>
      <sz val="11"/>
      <color indexed="8"/>
      <name val="Helvetica Neue"/>
    </font>
    <font>
      <sz val="11"/>
      <color theme="0"/>
      <name val="Arial"/>
      <family val="2"/>
      <charset val="161"/>
    </font>
    <font>
      <b/>
      <sz val="12"/>
      <color theme="0"/>
      <name val="Arial"/>
      <family val="2"/>
      <charset val="161"/>
    </font>
    <font>
      <sz val="11"/>
      <color theme="0" tint="-4.9989318521683403E-2"/>
      <name val="Arial"/>
      <family val="2"/>
      <charset val="161"/>
    </font>
    <font>
      <b/>
      <sz val="11"/>
      <color theme="0" tint="-4.9989318521683403E-2"/>
      <name val="Arial"/>
      <family val="2"/>
      <charset val="161"/>
    </font>
    <font>
      <b/>
      <sz val="11"/>
      <color theme="0" tint="-4.9989318521683403E-2"/>
      <name val="Arial Narrow"/>
      <family val="2"/>
      <charset val="161"/>
    </font>
    <font>
      <b/>
      <sz val="11"/>
      <color theme="1"/>
      <name val="Arial"/>
      <family val="2"/>
      <charset val="161"/>
    </font>
    <font>
      <b/>
      <sz val="10"/>
      <color theme="1"/>
      <name val="Arial"/>
      <family val="2"/>
      <charset val="161"/>
    </font>
    <font>
      <i/>
      <sz val="11"/>
      <color theme="1" tint="0.499984740745262"/>
      <name val="Arial"/>
      <family val="2"/>
      <charset val="161"/>
    </font>
    <font>
      <i/>
      <sz val="10"/>
      <color theme="1" tint="0.499984740745262"/>
      <name val="Arial"/>
      <family val="2"/>
      <charset val="161"/>
    </font>
    <font>
      <i/>
      <sz val="11"/>
      <color theme="1"/>
      <name val="Arial Narrow"/>
      <family val="2"/>
      <charset val="161"/>
    </font>
    <font>
      <sz val="10"/>
      <name val="Arial"/>
      <family val="2"/>
      <charset val="161"/>
    </font>
    <font>
      <sz val="10"/>
      <name val="Calibri"/>
      <family val="2"/>
      <charset val="161"/>
      <scheme val="minor"/>
    </font>
    <font>
      <b/>
      <sz val="11"/>
      <name val="Calibri"/>
      <family val="2"/>
      <charset val="161"/>
      <scheme val="minor"/>
    </font>
    <font>
      <b/>
      <sz val="10"/>
      <name val="Calibri"/>
      <family val="2"/>
      <charset val="161"/>
      <scheme val="minor"/>
    </font>
    <font>
      <b/>
      <sz val="11"/>
      <color indexed="8"/>
      <name val="Calibri"/>
      <family val="2"/>
      <charset val="161"/>
      <scheme val="minor"/>
    </font>
    <font>
      <b/>
      <i/>
      <sz val="10"/>
      <color theme="0" tint="-0.499984740745262"/>
      <name val="Calibri"/>
      <family val="2"/>
      <charset val="161"/>
      <scheme val="minor"/>
    </font>
    <font>
      <i/>
      <sz val="10"/>
      <name val="Calibri"/>
      <family val="2"/>
      <charset val="161"/>
      <scheme val="minor"/>
    </font>
    <font>
      <sz val="10"/>
      <color indexed="8"/>
      <name val="Calibri"/>
      <family val="2"/>
      <charset val="161"/>
      <scheme val="minor"/>
    </font>
    <font>
      <b/>
      <sz val="10"/>
      <color indexed="8"/>
      <name val="Calibri"/>
      <family val="2"/>
      <charset val="161"/>
      <scheme val="minor"/>
    </font>
    <font>
      <i/>
      <sz val="10"/>
      <color theme="0" tint="-0.34998626667073579"/>
      <name val="Calibri"/>
      <family val="2"/>
      <charset val="161"/>
      <scheme val="minor"/>
    </font>
    <font>
      <b/>
      <u/>
      <sz val="10"/>
      <color indexed="8"/>
      <name val="Calibri"/>
      <family val="2"/>
      <charset val="161"/>
      <scheme val="minor"/>
    </font>
    <font>
      <b/>
      <sz val="9"/>
      <color indexed="8"/>
      <name val="Calibri"/>
      <family val="2"/>
      <charset val="161"/>
      <scheme val="minor"/>
    </font>
    <font>
      <b/>
      <u/>
      <sz val="11"/>
      <color indexed="8"/>
      <name val="Calibri"/>
      <family val="2"/>
      <charset val="161"/>
      <scheme val="minor"/>
    </font>
    <font>
      <i/>
      <sz val="10"/>
      <color indexed="12"/>
      <name val="Calibri"/>
      <family val="2"/>
      <charset val="161"/>
      <scheme val="minor"/>
    </font>
    <font>
      <b/>
      <sz val="12"/>
      <name val="Calibri"/>
      <family val="2"/>
      <charset val="161"/>
      <scheme val="minor"/>
    </font>
    <font>
      <i/>
      <sz val="10"/>
      <color theme="1" tint="0.34998626667073579"/>
      <name val="Calibri"/>
      <family val="2"/>
      <charset val="161"/>
      <scheme val="minor"/>
    </font>
    <font>
      <b/>
      <sz val="10"/>
      <name val="Arial"/>
      <family val="2"/>
      <charset val="161"/>
    </font>
    <font>
      <sz val="9"/>
      <color indexed="8"/>
      <name val="Calibri"/>
      <family val="2"/>
      <charset val="161"/>
      <scheme val="minor"/>
    </font>
    <font>
      <i/>
      <sz val="10"/>
      <color theme="1" tint="0.249977111117893"/>
      <name val="Calibri"/>
      <family val="2"/>
      <charset val="161"/>
      <scheme val="minor"/>
    </font>
    <font>
      <b/>
      <i/>
      <sz val="10"/>
      <color theme="1" tint="0.249977111117893"/>
      <name val="Calibri"/>
      <family val="2"/>
      <charset val="161"/>
      <scheme val="minor"/>
    </font>
    <font>
      <b/>
      <sz val="12"/>
      <name val="Calibri"/>
      <family val="2"/>
      <charset val="161"/>
    </font>
    <font>
      <sz val="12"/>
      <color indexed="8"/>
      <name val="Arial Narrow"/>
      <family val="2"/>
      <charset val="161"/>
    </font>
    <font>
      <sz val="14"/>
      <color indexed="8"/>
      <name val="Arial Narrow"/>
      <family val="2"/>
      <charset val="161"/>
    </font>
    <font>
      <sz val="8"/>
      <color indexed="8"/>
      <name val="Arial Narrow"/>
      <family val="2"/>
      <charset val="161"/>
    </font>
    <font>
      <sz val="12"/>
      <name val="Arial Narrow"/>
      <family val="2"/>
      <charset val="161"/>
    </font>
    <font>
      <b/>
      <sz val="9"/>
      <name val="Calibri"/>
      <family val="2"/>
      <charset val="161"/>
    </font>
    <font>
      <b/>
      <u/>
      <sz val="11"/>
      <color indexed="8"/>
      <name val="Calibri"/>
      <family val="2"/>
      <charset val="161"/>
    </font>
    <font>
      <b/>
      <sz val="11"/>
      <color indexed="8"/>
      <name val="Calibri"/>
      <family val="2"/>
      <charset val="161"/>
    </font>
    <font>
      <i/>
      <sz val="10"/>
      <name val="Arial"/>
      <family val="2"/>
      <charset val="161"/>
    </font>
    <font>
      <sz val="10"/>
      <color indexed="8"/>
      <name val="Arial Narrow"/>
      <family val="2"/>
      <charset val="161"/>
    </font>
    <font>
      <b/>
      <u/>
      <sz val="12"/>
      <color theme="1"/>
      <name val="Arial"/>
      <family val="2"/>
      <charset val="161"/>
    </font>
    <font>
      <b/>
      <sz val="12"/>
      <color theme="1"/>
      <name val="Arial"/>
      <family val="2"/>
      <charset val="161"/>
    </font>
    <font>
      <b/>
      <vertAlign val="superscript"/>
      <sz val="11"/>
      <color theme="1"/>
      <name val="Arial"/>
      <family val="2"/>
      <charset val="161"/>
    </font>
    <font>
      <b/>
      <i/>
      <sz val="9"/>
      <color theme="1"/>
      <name val="Arial"/>
      <family val="2"/>
      <charset val="161"/>
    </font>
    <font>
      <b/>
      <sz val="11"/>
      <color theme="1"/>
      <name val="Times New Roman"/>
      <family val="1"/>
      <charset val="161"/>
    </font>
    <font>
      <b/>
      <u/>
      <sz val="11"/>
      <color theme="1"/>
      <name val="Arial"/>
      <family val="2"/>
      <charset val="161"/>
    </font>
    <font>
      <sz val="10"/>
      <color theme="1"/>
      <name val="Times New Roman"/>
      <family val="1"/>
      <charset val="161"/>
    </font>
    <font>
      <sz val="10"/>
      <color theme="1"/>
      <name val="Calibri"/>
      <family val="2"/>
      <charset val="161"/>
      <scheme val="minor"/>
    </font>
    <font>
      <u/>
      <sz val="10"/>
      <color theme="1"/>
      <name val="Arial"/>
      <family val="2"/>
      <charset val="161"/>
    </font>
    <font>
      <sz val="12"/>
      <color theme="1"/>
      <name val="Times New Roman"/>
      <family val="1"/>
      <charset val="161"/>
    </font>
    <font>
      <b/>
      <sz val="9"/>
      <color theme="1"/>
      <name val="Arial"/>
      <family val="2"/>
      <charset val="161"/>
    </font>
    <font>
      <sz val="9"/>
      <color theme="1"/>
      <name val="Arial"/>
      <family val="2"/>
      <charset val="161"/>
    </font>
    <font>
      <b/>
      <sz val="6"/>
      <color theme="1"/>
      <name val="Arial"/>
      <family val="2"/>
      <charset val="161"/>
    </font>
    <font>
      <b/>
      <vertAlign val="superscript"/>
      <sz val="10"/>
      <color theme="1"/>
      <name val="Arial"/>
      <family val="2"/>
      <charset val="161"/>
    </font>
    <font>
      <b/>
      <vertAlign val="superscript"/>
      <sz val="9"/>
      <color theme="1"/>
      <name val="Arial"/>
      <family val="2"/>
      <charset val="161"/>
    </font>
    <font>
      <b/>
      <i/>
      <sz val="8"/>
      <color theme="1"/>
      <name val="Arial"/>
      <family val="2"/>
      <charset val="161"/>
    </font>
    <font>
      <sz val="9"/>
      <color theme="1"/>
      <name val="Calibri"/>
      <family val="2"/>
      <charset val="161"/>
      <scheme val="minor"/>
    </font>
    <font>
      <sz val="7"/>
      <color theme="1"/>
      <name val="Arial"/>
      <family val="2"/>
      <charset val="161"/>
    </font>
    <font>
      <b/>
      <sz val="7"/>
      <color theme="1"/>
      <name val="Arial"/>
      <family val="2"/>
      <charset val="161"/>
    </font>
    <font>
      <sz val="10"/>
      <name val="Times New Roman"/>
      <family val="1"/>
      <charset val="161"/>
    </font>
    <font>
      <b/>
      <sz val="14"/>
      <name val="Arial"/>
      <family val="2"/>
      <charset val="161"/>
    </font>
    <font>
      <sz val="14"/>
      <name val="Arial"/>
      <family val="2"/>
      <charset val="161"/>
    </font>
    <font>
      <b/>
      <u/>
      <sz val="11"/>
      <name val="Arial"/>
      <family val="2"/>
      <charset val="161"/>
    </font>
    <font>
      <b/>
      <i/>
      <sz val="9"/>
      <name val="Arial"/>
      <family val="2"/>
      <charset val="161"/>
    </font>
    <font>
      <b/>
      <i/>
      <sz val="10"/>
      <name val="Arial"/>
      <family val="2"/>
      <charset val="161"/>
    </font>
    <font>
      <b/>
      <sz val="9"/>
      <name val="Arial"/>
      <family val="2"/>
      <charset val="161"/>
    </font>
    <font>
      <sz val="10"/>
      <color indexed="8"/>
      <name val="Calibri"/>
      <family val="2"/>
      <charset val="161"/>
    </font>
    <font>
      <sz val="9"/>
      <name val="Arial"/>
      <family val="2"/>
      <charset val="161"/>
    </font>
    <font>
      <i/>
      <sz val="9"/>
      <name val="Arial"/>
      <family val="2"/>
      <charset val="161"/>
    </font>
    <font>
      <i/>
      <sz val="9"/>
      <color indexed="12"/>
      <name val="Arial"/>
      <family val="2"/>
      <charset val="161"/>
    </font>
    <font>
      <sz val="10"/>
      <color indexed="62"/>
      <name val="Calibri"/>
      <family val="2"/>
      <charset val="161"/>
    </font>
    <font>
      <sz val="10"/>
      <name val="Arial"/>
      <family val="2"/>
    </font>
    <font>
      <b/>
      <i/>
      <sz val="10"/>
      <color indexed="49"/>
      <name val="Arial"/>
      <family val="2"/>
      <charset val="161"/>
    </font>
    <font>
      <sz val="10"/>
      <color indexed="49"/>
      <name val="Calibri"/>
      <family val="2"/>
      <charset val="161"/>
    </font>
    <font>
      <b/>
      <sz val="10"/>
      <color indexed="8"/>
      <name val="Calibri"/>
      <family val="2"/>
      <charset val="161"/>
    </font>
    <font>
      <sz val="9"/>
      <color indexed="8"/>
      <name val="Calibri"/>
      <family val="2"/>
      <charset val="161"/>
    </font>
    <font>
      <b/>
      <u/>
      <sz val="10"/>
      <color indexed="8"/>
      <name val="Calibri"/>
      <family val="2"/>
      <charset val="161"/>
    </font>
    <font>
      <sz val="10"/>
      <color indexed="8"/>
      <name val="Arial"/>
      <family val="2"/>
      <charset val="161"/>
    </font>
    <font>
      <b/>
      <sz val="10"/>
      <color indexed="8"/>
      <name val="Arial"/>
      <family val="2"/>
      <charset val="161"/>
    </font>
    <font>
      <b/>
      <sz val="11"/>
      <color indexed="8"/>
      <name val="Arial"/>
      <family val="2"/>
      <charset val="161"/>
    </font>
    <font>
      <b/>
      <u/>
      <sz val="10"/>
      <color indexed="8"/>
      <name val="Arial"/>
      <family val="2"/>
      <charset val="161"/>
    </font>
    <font>
      <b/>
      <u/>
      <sz val="11"/>
      <color indexed="8"/>
      <name val="Arial"/>
      <family val="2"/>
      <charset val="161"/>
    </font>
    <font>
      <i/>
      <sz val="10"/>
      <color indexed="12"/>
      <name val="Arial"/>
      <family val="2"/>
      <charset val="161"/>
    </font>
    <font>
      <i/>
      <sz val="10"/>
      <color indexed="17"/>
      <name val="Arial"/>
      <family val="2"/>
      <charset val="161"/>
    </font>
    <font>
      <sz val="10"/>
      <color indexed="17"/>
      <name val="Arial"/>
      <family val="2"/>
      <charset val="161"/>
    </font>
    <font>
      <b/>
      <i/>
      <sz val="11"/>
      <name val="Calibri"/>
      <family val="2"/>
      <charset val="161"/>
    </font>
    <font>
      <b/>
      <i/>
      <sz val="10"/>
      <color theme="1"/>
      <name val="Arial"/>
      <family val="2"/>
      <charset val="161"/>
    </font>
    <font>
      <i/>
      <sz val="11"/>
      <name val="Calibri"/>
      <family val="2"/>
      <charset val="161"/>
    </font>
    <font>
      <b/>
      <sz val="15"/>
      <name val="Arial"/>
      <family val="2"/>
      <charset val="161"/>
    </font>
    <font>
      <b/>
      <sz val="11"/>
      <name val="Arial"/>
      <family val="2"/>
      <charset val="161"/>
    </font>
    <font>
      <sz val="14"/>
      <color indexed="8"/>
      <name val="Calibri"/>
      <family val="2"/>
      <charset val="161"/>
    </font>
    <font>
      <sz val="11"/>
      <name val="Arial"/>
      <family val="2"/>
      <charset val="161"/>
    </font>
    <font>
      <b/>
      <sz val="12"/>
      <name val="Arial"/>
      <family val="2"/>
      <charset val="161"/>
    </font>
    <font>
      <b/>
      <sz val="9"/>
      <color theme="0" tint="-4.9989318521683403E-2"/>
      <name val="Arial"/>
      <family val="2"/>
      <charset val="161"/>
    </font>
    <font>
      <b/>
      <sz val="11"/>
      <color theme="1"/>
      <name val="Calibri"/>
      <family val="2"/>
      <charset val="161"/>
      <scheme val="minor"/>
    </font>
    <font>
      <sz val="9"/>
      <name val="Arial"/>
      <family val="2"/>
    </font>
    <font>
      <strike/>
      <sz val="9"/>
      <color rgb="FFFF0000"/>
      <name val="Arial"/>
      <family val="2"/>
      <charset val="161"/>
    </font>
    <font>
      <b/>
      <i/>
      <sz val="12"/>
      <name val="Calibri"/>
      <family val="2"/>
      <charset val="161"/>
      <scheme val="minor"/>
    </font>
    <font>
      <b/>
      <i/>
      <sz val="10"/>
      <color theme="1"/>
      <name val="Calibri"/>
      <family val="2"/>
      <charset val="161"/>
      <scheme val="minor"/>
    </font>
    <font>
      <b/>
      <sz val="10"/>
      <color rgb="FFFF0000"/>
      <name val="Arial"/>
      <family val="2"/>
      <charset val="161"/>
    </font>
    <font>
      <sz val="10"/>
      <color rgb="FFFF0000"/>
      <name val="Calibri"/>
      <family val="2"/>
      <charset val="161"/>
      <scheme val="minor"/>
    </font>
    <font>
      <b/>
      <i/>
      <sz val="10"/>
      <name val="Calibri"/>
      <family val="2"/>
      <charset val="161"/>
      <scheme val="minor"/>
    </font>
    <font>
      <b/>
      <u/>
      <sz val="11"/>
      <color theme="1"/>
      <name val="Calibri"/>
      <family val="2"/>
      <charset val="161"/>
      <scheme val="minor"/>
    </font>
    <font>
      <b/>
      <sz val="8"/>
      <name val="Segoe UI"/>
      <family val="2"/>
      <charset val="161"/>
    </font>
    <font>
      <b/>
      <sz val="9"/>
      <name val="Segoe UI"/>
      <family val="2"/>
      <charset val="161"/>
    </font>
    <font>
      <sz val="9"/>
      <name val="Segoe UI"/>
      <family val="2"/>
      <charset val="161"/>
    </font>
    <font>
      <b/>
      <sz val="9"/>
      <color indexed="62"/>
      <name val="Segoe UI"/>
      <family val="2"/>
      <charset val="161"/>
    </font>
    <font>
      <sz val="10"/>
      <color rgb="FF0070C0"/>
      <name val="Arial"/>
      <family val="2"/>
      <charset val="161"/>
    </font>
    <font>
      <sz val="9"/>
      <color indexed="8"/>
      <name val="Segoe UI"/>
      <family val="2"/>
      <charset val="161"/>
    </font>
    <font>
      <sz val="9"/>
      <name val="Segoe UI"/>
      <family val="2"/>
    </font>
    <font>
      <b/>
      <sz val="9"/>
      <color rgb="FFFF0000"/>
      <name val="Arial"/>
      <family val="2"/>
      <charset val="161"/>
    </font>
    <font>
      <b/>
      <u/>
      <sz val="14"/>
      <color theme="1"/>
      <name val="Calibri"/>
      <family val="2"/>
      <charset val="161"/>
      <scheme val="minor"/>
    </font>
    <font>
      <b/>
      <sz val="11"/>
      <name val="Calibri"/>
      <family val="2"/>
      <charset val="161"/>
    </font>
    <font>
      <b/>
      <sz val="10"/>
      <color rgb="FF0070C0"/>
      <name val="Arial"/>
      <family val="2"/>
      <charset val="161"/>
    </font>
    <font>
      <sz val="10"/>
      <name val="Calibri"/>
      <family val="2"/>
      <charset val="161"/>
    </font>
    <font>
      <sz val="10"/>
      <color rgb="FF000000"/>
      <name val="Arial"/>
      <family val="2"/>
      <charset val="161"/>
    </font>
    <font>
      <sz val="11"/>
      <color rgb="FF000000"/>
      <name val="Calibri"/>
      <family val="2"/>
      <charset val="161"/>
    </font>
    <font>
      <b/>
      <sz val="10"/>
      <color indexed="12"/>
      <name val="Arial"/>
      <family val="2"/>
      <charset val="161"/>
    </font>
    <font>
      <b/>
      <sz val="10"/>
      <color indexed="60"/>
      <name val="Arial"/>
      <family val="2"/>
      <charset val="161"/>
    </font>
    <font>
      <sz val="10"/>
      <color rgb="FFFF0000"/>
      <name val="Arial"/>
      <family val="2"/>
      <charset val="161"/>
    </font>
    <font>
      <b/>
      <vertAlign val="superscript"/>
      <sz val="10"/>
      <color indexed="8"/>
      <name val="Arial"/>
      <family val="2"/>
      <charset val="161"/>
    </font>
    <font>
      <sz val="10"/>
      <color indexed="60"/>
      <name val="Arial"/>
      <family val="2"/>
      <charset val="161"/>
    </font>
    <font>
      <b/>
      <sz val="10"/>
      <color indexed="10"/>
      <name val="Arial"/>
      <family val="2"/>
      <charset val="161"/>
    </font>
    <font>
      <b/>
      <i/>
      <sz val="10"/>
      <color indexed="8"/>
      <name val="Arial"/>
      <family val="2"/>
      <charset val="161"/>
    </font>
    <font>
      <i/>
      <sz val="10"/>
      <color indexed="8"/>
      <name val="Arial"/>
      <family val="2"/>
      <charset val="161"/>
    </font>
    <font>
      <sz val="11"/>
      <color theme="1"/>
      <name val="Calibri"/>
      <family val="2"/>
      <scheme val="minor"/>
    </font>
    <font>
      <b/>
      <sz val="18"/>
      <color theme="3"/>
      <name val="Cambria"/>
      <family val="2"/>
      <charset val="161"/>
      <scheme val="major"/>
    </font>
    <font>
      <b/>
      <sz val="15"/>
      <color theme="3"/>
      <name val="Calibri"/>
      <family val="2"/>
      <charset val="161"/>
      <scheme val="minor"/>
    </font>
    <font>
      <sz val="12"/>
      <name val="Calibri"/>
      <family val="2"/>
      <charset val="161"/>
      <scheme val="minor"/>
    </font>
    <font>
      <sz val="10"/>
      <color theme="0"/>
      <name val="Arial"/>
      <family val="2"/>
      <charset val="161"/>
    </font>
    <font>
      <sz val="10"/>
      <name val="MS Sans Serif"/>
      <family val="2"/>
    </font>
    <font>
      <sz val="10"/>
      <name val="Courier"/>
      <family val="3"/>
    </font>
    <font>
      <sz val="10"/>
      <name val="Courier"/>
      <family val="1"/>
      <charset val="161"/>
    </font>
    <font>
      <sz val="10"/>
      <name val="Helv"/>
    </font>
    <font>
      <sz val="10"/>
      <color indexed="8"/>
      <name val="Arial"/>
      <family val="2"/>
    </font>
    <font>
      <sz val="8"/>
      <name val="Arial"/>
      <family val="2"/>
    </font>
    <font>
      <sz val="9"/>
      <name val="Times New Roman"/>
      <family val="1"/>
    </font>
    <font>
      <sz val="10"/>
      <color indexed="12"/>
      <name val="MS Sans Serif"/>
      <family val="2"/>
    </font>
    <font>
      <sz val="7"/>
      <name val="Letter Gothic CE"/>
      <family val="3"/>
      <charset val="238"/>
    </font>
    <font>
      <sz val="11"/>
      <color indexed="8"/>
      <name val="Czcionka tekstu podstawowego"/>
      <family val="2"/>
      <charset val="238"/>
    </font>
    <font>
      <sz val="7"/>
      <name val="Arial"/>
      <family val="2"/>
    </font>
    <font>
      <sz val="11"/>
      <color indexed="9"/>
      <name val="Calibri"/>
      <family val="2"/>
      <charset val="161"/>
    </font>
    <font>
      <sz val="11"/>
      <color indexed="9"/>
      <name val="Czcionka tekstu podstawowego"/>
      <family val="2"/>
      <charset val="238"/>
    </font>
    <font>
      <u/>
      <sz val="11"/>
      <color indexed="12"/>
      <name val="Times New Roman Cyr"/>
      <charset val="204"/>
    </font>
    <font>
      <sz val="8"/>
      <name val="Tms Rmn"/>
    </font>
    <font>
      <b/>
      <sz val="10"/>
      <name val="Arial"/>
      <family val="2"/>
    </font>
    <font>
      <sz val="8"/>
      <color indexed="12"/>
      <name val="Helv"/>
    </font>
    <font>
      <sz val="10"/>
      <name val="Geneva"/>
      <family val="2"/>
    </font>
    <font>
      <b/>
      <sz val="11"/>
      <name val="Gentle Sans"/>
    </font>
    <font>
      <sz val="11"/>
      <color indexed="20"/>
      <name val="Calibri"/>
      <family val="2"/>
      <charset val="161"/>
    </font>
    <font>
      <sz val="11"/>
      <color indexed="14"/>
      <name val="Calibri"/>
      <family val="2"/>
      <charset val="161"/>
    </font>
    <font>
      <sz val="12"/>
      <name val="Tms Rmn"/>
    </font>
    <font>
      <sz val="8"/>
      <name val="SwitzerlandLight"/>
    </font>
    <font>
      <sz val="7"/>
      <name val="Times New Roman"/>
      <family val="1"/>
    </font>
    <font>
      <sz val="12"/>
      <name val="±¼¸²Ã¼"/>
      <charset val="129"/>
    </font>
    <font>
      <sz val="1"/>
      <color indexed="8"/>
      <name val="Courier"/>
      <family val="3"/>
    </font>
    <font>
      <i/>
      <sz val="1"/>
      <color indexed="8"/>
      <name val="Courier"/>
      <family val="3"/>
    </font>
    <font>
      <b/>
      <sz val="11"/>
      <color indexed="10"/>
      <name val="Calibri"/>
      <family val="2"/>
      <charset val="161"/>
    </font>
    <font>
      <b/>
      <sz val="11"/>
      <color indexed="52"/>
      <name val="Calibri"/>
      <family val="2"/>
      <charset val="161"/>
    </font>
    <font>
      <sz val="10"/>
      <name val="Arial CE"/>
      <family val="2"/>
      <charset val="238"/>
    </font>
    <font>
      <b/>
      <sz val="11"/>
      <color indexed="9"/>
      <name val="Calibri"/>
      <family val="2"/>
      <charset val="161"/>
    </font>
    <font>
      <sz val="10"/>
      <color indexed="8"/>
      <name val="Verdana"/>
      <family val="2"/>
    </font>
    <font>
      <i/>
      <sz val="10"/>
      <color indexed="8"/>
      <name val="Verdana"/>
      <family val="2"/>
    </font>
    <font>
      <b/>
      <sz val="10"/>
      <color indexed="8"/>
      <name val="Verdana"/>
      <family val="2"/>
    </font>
    <font>
      <sz val="11"/>
      <color indexed="8"/>
      <name val="Verdana"/>
      <family val="2"/>
    </font>
    <font>
      <b/>
      <sz val="11"/>
      <color indexed="8"/>
      <name val="Verdana"/>
      <family val="2"/>
    </font>
    <font>
      <b/>
      <sz val="13"/>
      <color indexed="9"/>
      <name val="Verdana"/>
      <family val="2"/>
    </font>
    <font>
      <sz val="10"/>
      <color indexed="54"/>
      <name val="Verdana"/>
      <family val="2"/>
    </font>
    <font>
      <sz val="11"/>
      <color indexed="8"/>
      <name val="Arial"/>
      <family val="2"/>
    </font>
    <font>
      <sz val="12"/>
      <name val="Times"/>
      <family val="1"/>
    </font>
    <font>
      <b/>
      <sz val="10"/>
      <color indexed="64"/>
      <name val="Arial"/>
      <family val="2"/>
    </font>
    <font>
      <sz val="9"/>
      <name val="Times"/>
      <family val="1"/>
    </font>
    <font>
      <sz val="8"/>
      <name val="Tahoma"/>
      <family val="2"/>
    </font>
    <font>
      <sz val="10"/>
      <color indexed="14"/>
      <name val="Arial MT"/>
    </font>
    <font>
      <sz val="11"/>
      <color indexed="62"/>
      <name val="Czcionka tekstu podstawowego"/>
      <family val="2"/>
      <charset val="238"/>
    </font>
    <font>
      <b/>
      <sz val="11"/>
      <color indexed="63"/>
      <name val="Czcionka tekstu podstawowego"/>
      <family val="2"/>
      <charset val="238"/>
    </font>
    <font>
      <b/>
      <sz val="10"/>
      <color indexed="12"/>
      <name val="Arial"/>
      <family val="2"/>
    </font>
    <font>
      <b/>
      <sz val="10"/>
      <color indexed="10"/>
      <name val="Arial"/>
      <family val="2"/>
    </font>
    <font>
      <sz val="10"/>
      <color indexed="8"/>
      <name val="Arial MT"/>
    </font>
    <font>
      <b/>
      <sz val="9"/>
      <name val="Arial"/>
      <family val="2"/>
    </font>
    <font>
      <sz val="10"/>
      <name val="Times"/>
      <family val="1"/>
    </font>
    <font>
      <sz val="9"/>
      <name val="Tms Rmn"/>
    </font>
    <font>
      <sz val="11"/>
      <color indexed="17"/>
      <name val="Czcionka tekstu podstawowego"/>
      <family val="2"/>
      <charset val="238"/>
    </font>
    <font>
      <b/>
      <sz val="12"/>
      <color indexed="8"/>
      <name val="Calibri"/>
      <family val="2"/>
      <charset val="161"/>
    </font>
    <font>
      <sz val="10"/>
      <name val="Arial CE"/>
      <charset val="238"/>
    </font>
    <font>
      <b/>
      <sz val="10"/>
      <color indexed="8"/>
      <name val="Times New Roman"/>
      <family val="1"/>
    </font>
    <font>
      <sz val="12"/>
      <name val="Helv"/>
    </font>
    <font>
      <i/>
      <sz val="11"/>
      <color indexed="23"/>
      <name val="Calibri"/>
      <family val="2"/>
      <charset val="161"/>
    </font>
    <font>
      <b/>
      <sz val="12"/>
      <name val="Helv"/>
    </font>
    <font>
      <sz val="14"/>
      <name val="Helv"/>
    </font>
    <font>
      <sz val="1"/>
      <color indexed="16"/>
      <name val="Courier"/>
      <family val="3"/>
    </font>
    <font>
      <b/>
      <i/>
      <sz val="12"/>
      <name val="Gentle Sans"/>
    </font>
    <font>
      <sz val="11"/>
      <name val="Arial CE"/>
      <family val="2"/>
      <charset val="238"/>
    </font>
    <font>
      <u/>
      <sz val="10"/>
      <color indexed="20"/>
      <name val="Arial"/>
      <family val="2"/>
    </font>
    <font>
      <vertAlign val="superscript"/>
      <sz val="11"/>
      <name val="Arial"/>
      <family val="2"/>
    </font>
    <font>
      <sz val="10"/>
      <color indexed="12"/>
      <name val="Arial"/>
      <family val="2"/>
    </font>
    <font>
      <sz val="10"/>
      <color indexed="20"/>
      <name val="Arial"/>
      <family val="2"/>
    </font>
    <font>
      <sz val="10"/>
      <color indexed="14"/>
      <name val="Arial"/>
      <family val="2"/>
    </font>
    <font>
      <b/>
      <sz val="12"/>
      <name val="Times New Roman"/>
      <family val="1"/>
    </font>
    <font>
      <sz val="11"/>
      <color indexed="17"/>
      <name val="Calibri"/>
      <family val="2"/>
      <charset val="161"/>
    </font>
    <font>
      <b/>
      <sz val="12"/>
      <name val="Arial"/>
      <family val="2"/>
    </font>
    <font>
      <b/>
      <sz val="8"/>
      <color indexed="18"/>
      <name val="Arial"/>
      <family val="2"/>
    </font>
    <font>
      <b/>
      <i/>
      <sz val="16"/>
      <color indexed="8"/>
      <name val="Arial"/>
      <family val="2"/>
      <charset val="161"/>
    </font>
    <font>
      <b/>
      <sz val="18"/>
      <name val="Arial"/>
      <family val="2"/>
    </font>
    <font>
      <b/>
      <sz val="15"/>
      <color indexed="56"/>
      <name val="Calibri"/>
      <family val="2"/>
      <charset val="161"/>
    </font>
    <font>
      <b/>
      <sz val="15"/>
      <color indexed="62"/>
      <name val="Calibri"/>
      <family val="2"/>
      <charset val="161"/>
    </font>
    <font>
      <b/>
      <sz val="13"/>
      <color indexed="56"/>
      <name val="Calibri"/>
      <family val="2"/>
      <charset val="161"/>
    </font>
    <font>
      <b/>
      <sz val="13"/>
      <color indexed="62"/>
      <name val="Calibri"/>
      <family val="2"/>
      <charset val="161"/>
    </font>
    <font>
      <b/>
      <sz val="11"/>
      <color indexed="56"/>
      <name val="Calibri"/>
      <family val="2"/>
      <charset val="161"/>
    </font>
    <font>
      <b/>
      <sz val="11"/>
      <color indexed="62"/>
      <name val="Calibri"/>
      <family val="2"/>
      <charset val="161"/>
    </font>
    <font>
      <b/>
      <sz val="1"/>
      <color indexed="8"/>
      <name val="Courier"/>
      <family val="3"/>
    </font>
    <font>
      <sz val="10"/>
      <color indexed="10"/>
      <name val="Arial"/>
      <family val="2"/>
    </font>
    <font>
      <u/>
      <sz val="10"/>
      <color indexed="12"/>
      <name val="Times New Roman CE"/>
      <charset val="238"/>
    </font>
    <font>
      <u/>
      <sz val="10"/>
      <color indexed="12"/>
      <name val="Courier"/>
      <family val="3"/>
    </font>
    <font>
      <u/>
      <sz val="10"/>
      <color indexed="36"/>
      <name val="Courier"/>
      <family val="3"/>
    </font>
    <font>
      <u/>
      <sz val="5"/>
      <color indexed="12"/>
      <name val="Courier"/>
      <family val="3"/>
    </font>
    <font>
      <u/>
      <sz val="7.5"/>
      <color indexed="12"/>
      <name val="Arial"/>
      <family val="2"/>
    </font>
    <font>
      <u/>
      <sz val="11"/>
      <color indexed="12"/>
      <name val="Calibri"/>
      <family val="2"/>
    </font>
    <font>
      <u/>
      <sz val="12"/>
      <color indexed="12"/>
      <name val="Times New Roman"/>
      <family val="1"/>
    </font>
    <font>
      <u/>
      <sz val="11"/>
      <color theme="10"/>
      <name val="Calibri"/>
      <family val="2"/>
    </font>
    <font>
      <u/>
      <sz val="10"/>
      <color indexed="12"/>
      <name val="Arial"/>
      <family val="2"/>
    </font>
    <font>
      <u/>
      <sz val="10"/>
      <color theme="10"/>
      <name val="Arial"/>
      <family val="2"/>
    </font>
    <font>
      <u/>
      <sz val="10"/>
      <color theme="10"/>
      <name val="Segoe UI"/>
      <family val="2"/>
    </font>
    <font>
      <u/>
      <sz val="11"/>
      <color theme="10"/>
      <name val="Calibri"/>
      <family val="2"/>
      <charset val="161"/>
      <scheme val="minor"/>
    </font>
    <font>
      <u/>
      <sz val="11"/>
      <color theme="10"/>
      <name val="Calibri"/>
      <family val="2"/>
      <charset val="161"/>
    </font>
    <font>
      <u/>
      <sz val="10"/>
      <color indexed="36"/>
      <name val="Arial"/>
      <family val="2"/>
    </font>
    <font>
      <sz val="10"/>
      <name val="Times Armenian"/>
    </font>
    <font>
      <sz val="11"/>
      <color indexed="62"/>
      <name val="Calibri"/>
      <family val="2"/>
      <charset val="161"/>
    </font>
    <font>
      <u/>
      <sz val="11"/>
      <color indexed="36"/>
      <name val="Times New Roman Cyr"/>
      <charset val="204"/>
    </font>
    <font>
      <u/>
      <sz val="10"/>
      <color indexed="36"/>
      <name val="Arial Tur"/>
      <charset val="162"/>
    </font>
    <font>
      <sz val="11"/>
      <color indexed="52"/>
      <name val="Czcionka tekstu podstawowego"/>
      <family val="2"/>
      <charset val="238"/>
    </font>
    <font>
      <b/>
      <sz val="11"/>
      <color indexed="9"/>
      <name val="Czcionka tekstu podstawowego"/>
      <family val="2"/>
      <charset val="238"/>
    </font>
    <font>
      <u/>
      <sz val="10"/>
      <color indexed="12"/>
      <name val="Arial Tur"/>
      <charset val="162"/>
    </font>
    <font>
      <sz val="10"/>
      <name val="CTimesRoman"/>
      <family val="2"/>
    </font>
    <font>
      <u/>
      <sz val="7.5"/>
      <color indexed="12"/>
      <name val="Tms Rmn"/>
    </font>
    <font>
      <u/>
      <sz val="7.5"/>
      <color indexed="36"/>
      <name val="Tms Rmn"/>
    </font>
    <font>
      <u/>
      <sz val="10"/>
      <color indexed="12"/>
      <name val="MS Sans Serif"/>
      <family val="2"/>
    </font>
    <font>
      <sz val="11"/>
      <color indexed="52"/>
      <name val="Calibri"/>
      <family val="2"/>
      <charset val="161"/>
    </font>
    <font>
      <sz val="11"/>
      <color indexed="10"/>
      <name val="Calibri"/>
      <family val="2"/>
      <charset val="161"/>
    </font>
    <font>
      <sz val="10"/>
      <color indexed="48"/>
      <name val="Arial"/>
      <family val="2"/>
    </font>
    <font>
      <sz val="8"/>
      <color indexed="8"/>
      <name val="Helv"/>
    </font>
    <font>
      <b/>
      <sz val="11"/>
      <name val="Times New Roman"/>
      <family val="1"/>
    </font>
    <font>
      <u/>
      <sz val="10"/>
      <color indexed="36"/>
      <name val="Times New Roman CE"/>
      <charset val="238"/>
    </font>
    <font>
      <sz val="10"/>
      <name val="Arial CE"/>
    </font>
    <font>
      <u/>
      <sz val="10"/>
      <name val="Times New Roman"/>
      <family val="1"/>
    </font>
    <font>
      <b/>
      <sz val="14"/>
      <color indexed="8"/>
      <name val="Calibri"/>
      <family val="2"/>
      <charset val="161"/>
    </font>
    <font>
      <sz val="12"/>
      <name val="Times New Roman"/>
      <family val="1"/>
    </font>
    <font>
      <b/>
      <sz val="10"/>
      <color indexed="8"/>
      <name val="Arial MT"/>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alibri"/>
      <family val="2"/>
      <charset val="161"/>
    </font>
    <font>
      <sz val="11"/>
      <color indexed="19"/>
      <name val="Calibri"/>
      <family val="2"/>
      <charset val="161"/>
    </font>
    <font>
      <sz val="11"/>
      <color indexed="60"/>
      <name val="Czcionka tekstu podstawowego"/>
      <family val="2"/>
      <charset val="238"/>
    </font>
    <font>
      <sz val="7"/>
      <name val="Small Fonts"/>
      <family val="2"/>
    </font>
    <font>
      <sz val="12"/>
      <name val="Arial"/>
      <family val="2"/>
    </font>
    <font>
      <sz val="10"/>
      <name val="Times New Roman CE"/>
      <charset val="238"/>
    </font>
    <font>
      <sz val="10"/>
      <name val="Tms Rmn"/>
    </font>
    <font>
      <sz val="10"/>
      <color indexed="64"/>
      <name val="Arial"/>
      <family val="2"/>
    </font>
    <font>
      <sz val="11"/>
      <name val="Tms Rmn"/>
    </font>
    <font>
      <sz val="12"/>
      <color theme="1"/>
      <name val="Calibri"/>
      <family val="2"/>
      <scheme val="minor"/>
    </font>
    <font>
      <sz val="10"/>
      <color theme="1"/>
      <name val="Times New Roman"/>
      <family val="2"/>
    </font>
    <font>
      <sz val="11"/>
      <name val="Times New Roman"/>
      <family val="1"/>
    </font>
    <font>
      <sz val="10"/>
      <name val="Segoe UI"/>
      <family val="2"/>
    </font>
    <font>
      <sz val="8"/>
      <name val="Times New Roman"/>
      <family val="1"/>
    </font>
    <font>
      <sz val="10"/>
      <name val="Arial"/>
      <family val="2"/>
      <charset val="204"/>
    </font>
    <font>
      <sz val="11"/>
      <color rgb="FF000000"/>
      <name val="Calibri"/>
      <family val="2"/>
      <scheme val="minor"/>
    </font>
    <font>
      <sz val="12"/>
      <name val="Arial Greek"/>
      <charset val="161"/>
    </font>
    <font>
      <sz val="12"/>
      <name val="Times New Roman Greek"/>
      <charset val="161"/>
    </font>
    <font>
      <sz val="10"/>
      <color rgb="FF000000"/>
      <name val="Times New Roman"/>
      <family val="1"/>
    </font>
    <font>
      <sz val="10"/>
      <color indexed="8"/>
      <name val="Times New Roman"/>
      <family val="1"/>
    </font>
    <font>
      <sz val="10"/>
      <name val="MS Sans Serif"/>
      <family val="2"/>
      <charset val="161"/>
    </font>
    <font>
      <sz val="10"/>
      <name val="Courier New"/>
      <family val="3"/>
      <charset val="161"/>
    </font>
    <font>
      <sz val="10"/>
      <name val="Times New Roman CE"/>
    </font>
    <font>
      <i/>
      <sz val="10"/>
      <name val="Helv"/>
    </font>
    <font>
      <sz val="14"/>
      <name val="Times New Roman CE"/>
      <charset val="238"/>
    </font>
    <font>
      <b/>
      <sz val="11"/>
      <color indexed="52"/>
      <name val="Czcionka tekstu podstawowego"/>
      <family val="2"/>
      <charset val="238"/>
    </font>
    <font>
      <sz val="10"/>
      <name val="TimesET"/>
    </font>
    <font>
      <b/>
      <sz val="11"/>
      <color indexed="63"/>
      <name val="Calibri"/>
      <family val="2"/>
      <charset val="161"/>
    </font>
    <font>
      <sz val="12"/>
      <name val="HellasAlla"/>
      <family val="1"/>
    </font>
    <font>
      <sz val="10"/>
      <color indexed="16"/>
      <name val="Arial"/>
      <family val="2"/>
    </font>
    <font>
      <b/>
      <sz val="8"/>
      <name val="Times New Roman"/>
      <family val="1"/>
    </font>
    <font>
      <b/>
      <i/>
      <sz val="8"/>
      <name val="Times New Roman"/>
      <family val="1"/>
    </font>
    <font>
      <b/>
      <sz val="9"/>
      <name val="Times New Roman"/>
      <family val="1"/>
    </font>
    <font>
      <sz val="8.5"/>
      <name val="Times"/>
      <family val="1"/>
    </font>
    <font>
      <sz val="8.5"/>
      <name val="Times New Roman"/>
      <family val="1"/>
    </font>
    <font>
      <b/>
      <sz val="10"/>
      <name val="MS Sans Serif"/>
      <family val="2"/>
    </font>
    <font>
      <sz val="10"/>
      <color indexed="10"/>
      <name val="MS Sans Serif"/>
      <family val="2"/>
    </font>
    <font>
      <sz val="8"/>
      <name val="Helv"/>
    </font>
    <font>
      <b/>
      <i/>
      <u/>
      <sz val="11"/>
      <color indexed="8"/>
      <name val="Arial"/>
      <family val="2"/>
      <charset val="161"/>
    </font>
    <font>
      <i/>
      <sz val="12"/>
      <name val="Gentle Sans"/>
    </font>
    <font>
      <sz val="9"/>
      <name val="Gentle Sans"/>
    </font>
    <font>
      <sz val="9"/>
      <name val="Gentle Sans Light"/>
    </font>
    <font>
      <b/>
      <sz val="11"/>
      <color indexed="18"/>
      <name val="Arial"/>
      <family val="2"/>
    </font>
    <font>
      <b/>
      <i/>
      <sz val="11"/>
      <color indexed="18"/>
      <name val="Arial"/>
      <family val="2"/>
    </font>
    <font>
      <b/>
      <sz val="10"/>
      <color indexed="8"/>
      <name val="Arial"/>
      <family val="2"/>
    </font>
    <font>
      <sz val="12"/>
      <color indexed="9"/>
      <name val="MS Sans Serif"/>
      <family val="2"/>
    </font>
    <font>
      <sz val="11"/>
      <color indexed="9"/>
      <name val="Arial"/>
      <family val="2"/>
    </font>
    <font>
      <sz val="11"/>
      <name val="Arial"/>
      <family val="2"/>
    </font>
    <font>
      <b/>
      <sz val="11"/>
      <color indexed="9"/>
      <name val="Arial"/>
      <family val="2"/>
    </font>
    <font>
      <b/>
      <sz val="11"/>
      <color indexed="18"/>
      <name val="Arial Narrow"/>
      <family val="2"/>
    </font>
    <font>
      <b/>
      <sz val="11"/>
      <color indexed="9"/>
      <name val="Arial Narrow"/>
      <family val="2"/>
    </font>
    <font>
      <sz val="11"/>
      <color indexed="18"/>
      <name val="Arial"/>
      <family val="2"/>
    </font>
    <font>
      <sz val="10"/>
      <color indexed="56"/>
      <name val="Arial"/>
      <family val="2"/>
    </font>
    <font>
      <sz val="10"/>
      <color indexed="18"/>
      <name val="Arial"/>
      <family val="2"/>
    </font>
    <font>
      <sz val="10"/>
      <color indexed="9"/>
      <name val="Arial"/>
      <family val="2"/>
    </font>
    <font>
      <b/>
      <sz val="8"/>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b/>
      <sz val="11"/>
      <color indexed="56"/>
      <name val="Arial"/>
      <family val="2"/>
    </font>
    <font>
      <b/>
      <i/>
      <sz val="11"/>
      <color indexed="56"/>
      <name val="Arial"/>
      <family val="2"/>
    </font>
    <font>
      <sz val="18"/>
      <color indexed="18"/>
      <name val="Arial"/>
      <family val="2"/>
    </font>
    <font>
      <sz val="11"/>
      <color indexed="10"/>
      <name val="Arial"/>
      <family val="2"/>
    </font>
    <font>
      <b/>
      <sz val="18"/>
      <color indexed="8"/>
      <name val="Cambria"/>
      <family val="1"/>
    </font>
    <font>
      <sz val="8"/>
      <name val="Helvetica"/>
      <family val="2"/>
    </font>
    <font>
      <b/>
      <sz val="10"/>
      <name val="Tms Rmn"/>
      <family val="1"/>
    </font>
    <font>
      <sz val="10"/>
      <color indexed="17"/>
      <name val="Arial"/>
      <family val="2"/>
    </font>
    <font>
      <b/>
      <sz val="11"/>
      <color indexed="8"/>
      <name val="Czcionka tekstu podstawowego"/>
      <family val="2"/>
      <charset val="238"/>
    </font>
    <font>
      <sz val="10"/>
      <name val="Gentle Sans"/>
    </font>
    <font>
      <i/>
      <sz val="11"/>
      <color indexed="23"/>
      <name val="Czcionka tekstu podstawowego"/>
      <family val="2"/>
      <charset val="238"/>
    </font>
    <font>
      <sz val="11"/>
      <color indexed="10"/>
      <name val="Czcionka tekstu podstawowego"/>
      <family val="2"/>
      <charset val="238"/>
    </font>
    <font>
      <i/>
      <sz val="8"/>
      <name val="Tms Rmn"/>
    </font>
    <font>
      <b/>
      <sz val="8"/>
      <color indexed="8"/>
      <name val="Tahoma"/>
      <family val="2"/>
      <charset val="204"/>
    </font>
    <font>
      <b/>
      <i/>
      <u/>
      <sz val="8"/>
      <color indexed="8"/>
      <name val="Tahoma"/>
      <family val="2"/>
      <charset val="204"/>
    </font>
    <font>
      <b/>
      <u/>
      <sz val="8"/>
      <color indexed="8"/>
      <name val="Tahoma"/>
      <family val="2"/>
      <charset val="204"/>
    </font>
    <font>
      <b/>
      <sz val="14"/>
      <color indexed="8"/>
      <name val="CG Times (WN)"/>
    </font>
    <font>
      <b/>
      <sz val="18"/>
      <color indexed="56"/>
      <name val="Cambria"/>
      <family val="2"/>
      <charset val="161"/>
    </font>
    <font>
      <b/>
      <sz val="18"/>
      <color indexed="62"/>
      <name val="Cambria"/>
      <family val="2"/>
      <charset val="161"/>
    </font>
    <font>
      <b/>
      <sz val="8"/>
      <name val="Tms Rmn"/>
    </font>
    <font>
      <b/>
      <sz val="10"/>
      <color indexed="9"/>
      <name val="Arial MT"/>
    </font>
    <font>
      <sz val="10"/>
      <name val="New Baskerville"/>
    </font>
    <font>
      <b/>
      <sz val="18"/>
      <color indexed="56"/>
      <name val="Cambria"/>
      <family val="2"/>
      <charset val="238"/>
    </font>
    <font>
      <b/>
      <sz val="10"/>
      <name val="Times New Roman"/>
      <family val="1"/>
    </font>
    <font>
      <b/>
      <i/>
      <sz val="10"/>
      <name val="Times New Roman"/>
      <family val="1"/>
    </font>
    <font>
      <sz val="12"/>
      <name val="Comic Sans MS"/>
      <family val="4"/>
    </font>
    <font>
      <vertAlign val="superscript"/>
      <sz val="9"/>
      <color indexed="8"/>
      <name val="Times New Roman"/>
      <family val="1"/>
    </font>
    <font>
      <sz val="9"/>
      <color indexed="8"/>
      <name val="Times New Roman"/>
      <family val="1"/>
    </font>
    <font>
      <sz val="12"/>
      <color indexed="8"/>
      <name val="Calibri"/>
      <family val="2"/>
      <charset val="161"/>
    </font>
    <font>
      <sz val="10"/>
      <color indexed="62"/>
      <name val="Arial"/>
      <family val="2"/>
    </font>
    <font>
      <b/>
      <sz val="18"/>
      <name val="Arial CE"/>
      <family val="2"/>
      <charset val="238"/>
    </font>
    <font>
      <b/>
      <sz val="12"/>
      <name val="Arial CE"/>
      <family val="2"/>
      <charset val="238"/>
    </font>
    <font>
      <sz val="11"/>
      <color indexed="20"/>
      <name val="Czcionka tekstu podstawowego"/>
      <family val="2"/>
      <charset val="238"/>
    </font>
    <font>
      <sz val="11"/>
      <color rgb="FF000000"/>
      <name val="Calibri"/>
      <family val="2"/>
      <charset val="161"/>
      <scheme val="minor"/>
    </font>
    <font>
      <sz val="12"/>
      <color theme="1"/>
      <name val="Arial Narrow"/>
      <family val="2"/>
      <charset val="161"/>
    </font>
    <font>
      <sz val="12"/>
      <name val="HellasAlla"/>
    </font>
    <font>
      <sz val="12"/>
      <color theme="1"/>
      <name val="Times New Roman"/>
      <family val="2"/>
      <charset val="161"/>
    </font>
    <font>
      <u/>
      <sz val="10"/>
      <color theme="10"/>
      <name val="Arial"/>
      <family val="2"/>
      <charset val="161"/>
    </font>
    <font>
      <u/>
      <sz val="7.5"/>
      <color indexed="12"/>
      <name val="Arial"/>
      <family val="2"/>
      <charset val="161"/>
    </font>
    <font>
      <u/>
      <sz val="7.5"/>
      <color theme="10"/>
      <name val="Arial"/>
      <family val="2"/>
      <charset val="161"/>
    </font>
    <font>
      <u/>
      <sz val="10"/>
      <color indexed="12"/>
      <name val="Arial Cyr"/>
      <charset val="204"/>
    </font>
    <font>
      <sz val="12"/>
      <color indexed="24"/>
      <name val="Modern"/>
      <family val="3"/>
      <charset val="255"/>
    </font>
    <font>
      <b/>
      <sz val="18"/>
      <color indexed="24"/>
      <name val="Modern"/>
      <family val="3"/>
      <charset val="255"/>
    </font>
    <font>
      <b/>
      <sz val="12"/>
      <color indexed="24"/>
      <name val="Modern"/>
      <family val="3"/>
      <charset val="255"/>
    </font>
    <font>
      <u/>
      <sz val="10"/>
      <color indexed="36"/>
      <name val="Arial Cyr"/>
      <charset val="204"/>
    </font>
    <font>
      <sz val="10"/>
      <name val="Arial Cyr"/>
    </font>
    <font>
      <b/>
      <sz val="10"/>
      <name val="Arial Cyr"/>
      <charset val="204"/>
    </font>
    <font>
      <sz val="10"/>
      <name val="Arial Cyr"/>
      <charset val="204"/>
    </font>
    <font>
      <b/>
      <strike/>
      <sz val="11"/>
      <color indexed="8"/>
      <name val="Calibri"/>
      <family val="2"/>
      <charset val="161"/>
    </font>
    <font>
      <b/>
      <u/>
      <vertAlign val="superscript"/>
      <sz val="11"/>
      <name val="Calibri"/>
      <family val="2"/>
      <charset val="161"/>
    </font>
    <font>
      <sz val="11"/>
      <color indexed="8"/>
      <name val="Arial"/>
      <family val="2"/>
      <charset val="161"/>
    </font>
    <font>
      <i/>
      <sz val="11"/>
      <color indexed="12"/>
      <name val="Arial"/>
      <family val="2"/>
      <charset val="161"/>
    </font>
    <font>
      <b/>
      <i/>
      <sz val="11"/>
      <name val="Arial"/>
      <family val="2"/>
      <charset val="161"/>
    </font>
    <font>
      <sz val="11"/>
      <name val="Calibri"/>
      <family val="2"/>
      <charset val="161"/>
      <scheme val="minor"/>
    </font>
    <font>
      <b/>
      <sz val="11"/>
      <color theme="1"/>
      <name val="Arial Narrow"/>
      <family val="2"/>
      <charset val="161"/>
    </font>
    <font>
      <b/>
      <sz val="11"/>
      <color theme="3"/>
      <name val="Calibri"/>
      <family val="2"/>
      <charset val="161"/>
      <scheme val="minor"/>
    </font>
    <font>
      <b/>
      <sz val="9"/>
      <name val="Calibri"/>
      <family val="2"/>
      <charset val="161"/>
      <scheme val="minor"/>
    </font>
    <font>
      <sz val="9"/>
      <name val="Calibri"/>
      <family val="2"/>
      <charset val="161"/>
      <scheme val="minor"/>
    </font>
    <font>
      <i/>
      <sz val="8"/>
      <color theme="0" tint="-0.499984740745262"/>
      <name val="Calibri"/>
      <family val="2"/>
      <charset val="161"/>
      <scheme val="minor"/>
    </font>
    <font>
      <i/>
      <sz val="9"/>
      <name val="Calibri"/>
      <family val="2"/>
      <charset val="161"/>
      <scheme val="minor"/>
    </font>
    <font>
      <b/>
      <sz val="10"/>
      <color theme="3"/>
      <name val="Calibri"/>
      <family val="2"/>
      <charset val="161"/>
      <scheme val="minor"/>
    </font>
    <font>
      <i/>
      <sz val="10"/>
      <color theme="1"/>
      <name val="Calibri"/>
      <family val="2"/>
      <charset val="161"/>
      <scheme val="minor"/>
    </font>
    <font>
      <sz val="10"/>
      <color theme="3"/>
      <name val="Calibri"/>
      <family val="2"/>
      <charset val="161"/>
      <scheme val="minor"/>
    </font>
    <font>
      <sz val="8"/>
      <name val="Calibri"/>
      <family val="2"/>
      <charset val="161"/>
      <scheme val="minor"/>
    </font>
    <font>
      <b/>
      <sz val="9"/>
      <color theme="1"/>
      <name val="Calibri"/>
      <family val="2"/>
      <charset val="161"/>
      <scheme val="minor"/>
    </font>
    <font>
      <sz val="10"/>
      <color indexed="62"/>
      <name val="Arial"/>
      <family val="2"/>
      <charset val="161"/>
    </font>
    <font>
      <sz val="10"/>
      <color indexed="49"/>
      <name val="Arial"/>
      <family val="2"/>
      <charset val="161"/>
    </font>
    <font>
      <sz val="9"/>
      <color indexed="8"/>
      <name val="Arial"/>
      <family val="2"/>
      <charset val="161"/>
    </font>
  </fonts>
  <fills count="107">
    <fill>
      <patternFill patternType="none"/>
    </fill>
    <fill>
      <patternFill patternType="gray125"/>
    </fill>
    <fill>
      <patternFill patternType="solid">
        <fgColor theme="0"/>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249977111117893"/>
        <bgColor indexed="64"/>
      </patternFill>
    </fill>
    <fill>
      <patternFill patternType="solid">
        <fgColor theme="4" tint="-0.249977111117893"/>
        <bgColor indexed="64"/>
      </patternFill>
    </fill>
    <fill>
      <patternFill patternType="solid">
        <fgColor theme="3" tint="-0.499984740745262"/>
        <bgColor indexed="64"/>
      </patternFill>
    </fill>
    <fill>
      <patternFill patternType="solid">
        <fgColor theme="0" tint="-0.14999847407452621"/>
        <bgColor indexed="64"/>
      </patternFill>
    </fill>
    <fill>
      <patternFill patternType="solid">
        <fgColor indexed="9"/>
        <bgColor indexed="64"/>
      </patternFill>
    </fill>
    <fill>
      <patternFill patternType="solid">
        <fgColor rgb="FFFFFFCC"/>
        <bgColor indexed="64"/>
      </patternFill>
    </fill>
    <fill>
      <patternFill patternType="solid">
        <fgColor rgb="FFFFFF99"/>
        <bgColor indexed="64"/>
      </patternFill>
    </fill>
    <fill>
      <patternFill patternType="solid">
        <fgColor rgb="FFCCFFCC"/>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6" tint="0.39997558519241921"/>
        <bgColor indexed="64"/>
      </patternFill>
    </fill>
    <fill>
      <patternFill patternType="solid">
        <fgColor theme="8" tint="0.79998168889431442"/>
        <bgColor indexed="64"/>
      </patternFill>
    </fill>
    <fill>
      <patternFill patternType="solid">
        <fgColor indexed="26"/>
        <bgColor indexed="64"/>
      </patternFill>
    </fill>
    <fill>
      <patternFill patternType="solid">
        <fgColor theme="2" tint="-9.9978637043366805E-2"/>
        <bgColor indexed="64"/>
      </patternFill>
    </fill>
    <fill>
      <patternFill patternType="solid">
        <fgColor indexed="43"/>
        <bgColor indexed="64"/>
      </patternFill>
    </fill>
    <fill>
      <patternFill patternType="solid">
        <fgColor indexed="42"/>
        <bgColor indexed="64"/>
      </patternFill>
    </fill>
    <fill>
      <patternFill patternType="solid">
        <fgColor indexed="16"/>
        <bgColor indexed="64"/>
      </patternFill>
    </fill>
    <fill>
      <patternFill patternType="solid">
        <fgColor theme="5" tint="-0.249977111117893"/>
        <bgColor indexed="64"/>
      </patternFill>
    </fill>
    <fill>
      <patternFill patternType="solid">
        <fgColor rgb="FFFF0000"/>
        <bgColor indexed="64"/>
      </patternFill>
    </fill>
    <fill>
      <patternFill patternType="solid">
        <fgColor rgb="FF99FF99"/>
        <bgColor indexed="64"/>
      </patternFill>
    </fill>
    <fill>
      <patternFill patternType="darkDown">
        <bgColor theme="3" tint="0.59999389629810485"/>
      </patternFill>
    </fill>
    <fill>
      <patternFill patternType="darkDown">
        <bgColor theme="4" tint="0.79998168889431442"/>
      </patternFill>
    </fill>
    <fill>
      <patternFill patternType="solid">
        <fgColor rgb="FFC3FBAF"/>
        <bgColor indexed="64"/>
      </patternFill>
    </fill>
    <fill>
      <patternFill patternType="solid">
        <fgColor theme="0"/>
        <bgColor rgb="FF000000"/>
      </patternFill>
    </fill>
    <fill>
      <patternFill patternType="solid">
        <fgColor rgb="FFFFFF99"/>
        <bgColor rgb="FF000000"/>
      </patternFill>
    </fill>
    <fill>
      <patternFill patternType="solid">
        <fgColor rgb="FFBFBFBF"/>
        <bgColor rgb="FF000000"/>
      </patternFill>
    </fill>
    <fill>
      <patternFill patternType="solid">
        <fgColor theme="5" tint="0.59999389629810485"/>
        <bgColor indexed="64"/>
      </patternFill>
    </fill>
    <fill>
      <patternFill patternType="solid">
        <fgColor theme="6" tint="0.79998168889431442"/>
        <bgColor indexed="64"/>
      </patternFill>
    </fill>
    <fill>
      <patternFill patternType="solid">
        <fgColor rgb="FFFFC000"/>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9"/>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56"/>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4"/>
      </patternFill>
    </fill>
    <fill>
      <patternFill patternType="solid">
        <fgColor indexed="26"/>
        <bgColor indexed="26"/>
      </patternFill>
    </fill>
    <fill>
      <patternFill patternType="solid">
        <fgColor indexed="47"/>
        <bgColor indexed="47"/>
      </patternFill>
    </fill>
    <fill>
      <patternFill patternType="solid">
        <fgColor indexed="47"/>
        <bgColor indexed="64"/>
      </patternFill>
    </fill>
    <fill>
      <patternFill patternType="solid">
        <fgColor indexed="24"/>
        <bgColor indexed="64"/>
      </patternFill>
    </fill>
    <fill>
      <patternFill patternType="solid">
        <fgColor indexed="22"/>
        <bgColor indexed="64"/>
      </patternFill>
    </fill>
    <fill>
      <patternFill patternType="darkGray">
        <fgColor indexed="22"/>
      </patternFill>
    </fill>
    <fill>
      <patternFill patternType="solid">
        <fgColor indexed="34"/>
        <bgColor indexed="64"/>
      </patternFill>
    </fill>
    <fill>
      <patternFill patternType="lightUp">
        <fgColor indexed="9"/>
        <bgColor indexed="27"/>
      </patternFill>
    </fill>
    <fill>
      <patternFill patternType="lightUp">
        <fgColor indexed="9"/>
        <bgColor indexed="26"/>
      </patternFill>
    </fill>
    <fill>
      <patternFill patternType="solid">
        <fgColor indexed="19"/>
      </patternFill>
    </fill>
    <fill>
      <patternFill patternType="solid">
        <fgColor indexed="13"/>
      </patternFill>
    </fill>
    <fill>
      <patternFill patternType="solid">
        <fgColor indexed="27"/>
        <bgColor indexed="8"/>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21"/>
        <bgColor indexed="64"/>
      </patternFill>
    </fill>
    <fill>
      <patternFill patternType="solid">
        <fgColor indexed="50"/>
      </patternFill>
    </fill>
    <fill>
      <patternFill patternType="lightUp">
        <fgColor indexed="54"/>
        <bgColor indexed="41"/>
      </patternFill>
    </fill>
    <fill>
      <patternFill patternType="solid">
        <fgColor indexed="41"/>
        <bgColor indexed="64"/>
      </patternFill>
    </fill>
    <fill>
      <patternFill patternType="solid">
        <fgColor indexed="44"/>
        <bgColor indexed="64"/>
      </patternFill>
    </fill>
    <fill>
      <patternFill patternType="solid">
        <fgColor indexed="40"/>
      </patternFill>
    </fill>
    <fill>
      <patternFill patternType="solid">
        <fgColor indexed="41"/>
      </patternFill>
    </fill>
    <fill>
      <patternFill patternType="solid">
        <fgColor indexed="20"/>
      </patternFill>
    </fill>
    <fill>
      <patternFill patternType="solid">
        <fgColor rgb="FFD8D8D8"/>
        <bgColor indexed="64"/>
      </patternFill>
    </fill>
    <fill>
      <patternFill patternType="solid">
        <fgColor theme="0" tint="-0.34998626667073579"/>
        <bgColor indexed="64"/>
      </patternFill>
    </fill>
  </fills>
  <borders count="269">
    <border>
      <left/>
      <right/>
      <top/>
      <bottom/>
      <diagonal/>
    </border>
    <border>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ck">
        <color theme="3" tint="0.39994506668294322"/>
      </left>
      <right/>
      <top style="thick">
        <color theme="3" tint="0.39994506668294322"/>
      </top>
      <bottom style="thick">
        <color theme="3" tint="0.39994506668294322"/>
      </bottom>
      <diagonal/>
    </border>
    <border>
      <left/>
      <right/>
      <top style="thick">
        <color theme="3" tint="0.39994506668294322"/>
      </top>
      <bottom style="thick">
        <color theme="3" tint="0.39994506668294322"/>
      </bottom>
      <diagonal/>
    </border>
    <border>
      <left/>
      <right style="thick">
        <color theme="3" tint="0.39994506668294322"/>
      </right>
      <top style="thick">
        <color theme="3" tint="0.39994506668294322"/>
      </top>
      <bottom style="thick">
        <color theme="3" tint="0.399945066682943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style="medium">
        <color rgb="FF000000"/>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right style="thin">
        <color rgb="FF000000"/>
      </right>
      <top style="medium">
        <color rgb="FF000000"/>
      </top>
      <bottom/>
      <diagonal/>
    </border>
    <border>
      <left style="thin">
        <color rgb="FF000000"/>
      </left>
      <right style="medium">
        <color indexed="64"/>
      </right>
      <top style="medium">
        <color rgb="FF000000"/>
      </top>
      <bottom/>
      <diagonal/>
    </border>
    <border>
      <left style="medium">
        <color indexed="64"/>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right style="thin">
        <color rgb="FF000000"/>
      </right>
      <top/>
      <bottom/>
      <diagonal/>
    </border>
    <border>
      <left style="medium">
        <color indexed="64"/>
      </left>
      <right style="medium">
        <color indexed="64"/>
      </right>
      <top style="medium">
        <color indexed="64"/>
      </top>
      <bottom/>
      <diagonal/>
    </border>
    <border>
      <left style="medium">
        <color rgb="FF000000"/>
      </left>
      <right style="thin">
        <color rgb="FF000000"/>
      </right>
      <top style="medium">
        <color rgb="FF000000"/>
      </top>
      <bottom/>
      <diagonal/>
    </border>
    <border>
      <left style="medium">
        <color indexed="64"/>
      </left>
      <right style="medium">
        <color indexed="64"/>
      </right>
      <top/>
      <bottom/>
      <diagonal/>
    </border>
    <border>
      <left style="thin">
        <color rgb="FF000000"/>
      </left>
      <right style="medium">
        <color indexed="64"/>
      </right>
      <top/>
      <bottom/>
      <diagonal/>
    </border>
    <border>
      <left style="medium">
        <color rgb="FF000000"/>
      </left>
      <right style="thin">
        <color rgb="FF000000"/>
      </right>
      <top/>
      <bottom/>
      <diagonal/>
    </border>
    <border>
      <left style="medium">
        <color indexed="64"/>
      </left>
      <right style="medium">
        <color indexed="64"/>
      </right>
      <top/>
      <bottom style="medium">
        <color indexed="64"/>
      </bottom>
      <diagonal/>
    </border>
    <border>
      <left style="medium">
        <color indexed="64"/>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rgb="FF000000"/>
      </left>
      <right style="medium">
        <color rgb="FF000000"/>
      </right>
      <top/>
      <bottom style="medium">
        <color indexed="64"/>
      </bottom>
      <diagonal/>
    </border>
    <border>
      <left style="medium">
        <color rgb="FF000000"/>
      </left>
      <right style="thin">
        <color rgb="FF000000"/>
      </right>
      <top/>
      <bottom style="medium">
        <color indexed="64"/>
      </bottom>
      <diagonal/>
    </border>
    <border>
      <left style="thin">
        <color rgb="FF000000"/>
      </left>
      <right style="medium">
        <color indexed="64"/>
      </right>
      <top/>
      <bottom style="medium">
        <color indexed="64"/>
      </bottom>
      <diagonal/>
    </border>
    <border>
      <left/>
      <right style="medium">
        <color rgb="FF000000"/>
      </right>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thin">
        <color indexed="64"/>
      </right>
      <top style="medium">
        <color rgb="FF000000"/>
      </top>
      <bottom/>
      <diagonal/>
    </border>
    <border>
      <left/>
      <right style="medium">
        <color rgb="FF000000"/>
      </right>
      <top style="medium">
        <color rgb="FF000000"/>
      </top>
      <bottom/>
      <diagonal/>
    </border>
    <border>
      <left/>
      <right style="thin">
        <color indexed="64"/>
      </right>
      <top style="medium">
        <color rgb="FF000000"/>
      </top>
      <bottom/>
      <diagonal/>
    </border>
    <border>
      <left style="medium">
        <color indexed="64"/>
      </left>
      <right style="thin">
        <color indexed="64"/>
      </right>
      <top/>
      <bottom/>
      <diagonal/>
    </border>
    <border>
      <left style="thin">
        <color indexed="64"/>
      </left>
      <right style="medium">
        <color rgb="FF000000"/>
      </right>
      <top/>
      <bottom/>
      <diagonal/>
    </border>
    <border>
      <left style="medium">
        <color indexed="64"/>
      </left>
      <right style="thin">
        <color indexed="64"/>
      </right>
      <top/>
      <bottom style="medium">
        <color rgb="FF000000"/>
      </bottom>
      <diagonal/>
    </border>
    <border>
      <left style="thin">
        <color indexed="64"/>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medium">
        <color indexed="64"/>
      </right>
      <top/>
      <bottom style="medium">
        <color rgb="FF000000"/>
      </bottom>
      <diagonal/>
    </border>
    <border>
      <left style="thin">
        <color indexed="64"/>
      </left>
      <right style="thin">
        <color indexed="64"/>
      </right>
      <top/>
      <bottom style="medium">
        <color rgb="FF000000"/>
      </bottom>
      <diagonal/>
    </border>
    <border>
      <left style="thin">
        <color indexed="64"/>
      </left>
      <right style="medium">
        <color indexed="64"/>
      </right>
      <top/>
      <bottom style="medium">
        <color rgb="FF000000"/>
      </bottom>
      <diagonal/>
    </border>
    <border>
      <left style="medium">
        <color indexed="64"/>
      </left>
      <right style="thin">
        <color indexed="64"/>
      </right>
      <top style="medium">
        <color rgb="FF000000"/>
      </top>
      <bottom style="medium">
        <color indexed="64"/>
      </bottom>
      <diagonal/>
    </border>
    <border>
      <left style="thin">
        <color indexed="64"/>
      </left>
      <right style="thin">
        <color indexed="64"/>
      </right>
      <top style="medium">
        <color rgb="FF000000"/>
      </top>
      <bottom style="medium">
        <color indexed="64"/>
      </bottom>
      <diagonal/>
    </border>
    <border>
      <left style="thin">
        <color indexed="64"/>
      </left>
      <right style="medium">
        <color indexed="64"/>
      </right>
      <top style="medium">
        <color rgb="FF000000"/>
      </top>
      <bottom style="medium">
        <color indexed="64"/>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indexed="60"/>
      </left>
      <right style="thin">
        <color indexed="60"/>
      </right>
      <top style="double">
        <color indexed="60"/>
      </top>
      <bottom style="thin">
        <color indexed="60"/>
      </bottom>
      <diagonal/>
    </border>
    <border>
      <left style="thin">
        <color indexed="60"/>
      </left>
      <right style="thin">
        <color indexed="60"/>
      </right>
      <top style="double">
        <color indexed="60"/>
      </top>
      <bottom style="thin">
        <color indexed="60"/>
      </bottom>
      <diagonal/>
    </border>
    <border>
      <left style="thin">
        <color indexed="60"/>
      </left>
      <right style="double">
        <color indexed="60"/>
      </right>
      <top style="double">
        <color indexed="60"/>
      </top>
      <bottom style="thin">
        <color indexed="60"/>
      </bottom>
      <diagonal/>
    </border>
    <border>
      <left style="double">
        <color indexed="60"/>
      </left>
      <right style="thin">
        <color indexed="60"/>
      </right>
      <top style="thin">
        <color indexed="60"/>
      </top>
      <bottom style="thin">
        <color indexed="60"/>
      </bottom>
      <diagonal/>
    </border>
    <border>
      <left style="thin">
        <color indexed="60"/>
      </left>
      <right style="thin">
        <color indexed="60"/>
      </right>
      <top style="thin">
        <color indexed="60"/>
      </top>
      <bottom style="thin">
        <color indexed="60"/>
      </bottom>
      <diagonal/>
    </border>
    <border>
      <left style="thin">
        <color indexed="60"/>
      </left>
      <right style="double">
        <color indexed="60"/>
      </right>
      <top style="thin">
        <color indexed="60"/>
      </top>
      <bottom style="thin">
        <color indexed="60"/>
      </bottom>
      <diagonal/>
    </border>
    <border>
      <left style="medium">
        <color indexed="64"/>
      </left>
      <right/>
      <top style="thin">
        <color indexed="60"/>
      </top>
      <bottom style="thin">
        <color indexed="60"/>
      </bottom>
      <diagonal/>
    </border>
    <border>
      <left style="double">
        <color indexed="60"/>
      </left>
      <right style="thin">
        <color indexed="60"/>
      </right>
      <top style="thin">
        <color indexed="60"/>
      </top>
      <bottom style="double">
        <color indexed="60"/>
      </bottom>
      <diagonal/>
    </border>
    <border>
      <left style="thin">
        <color indexed="60"/>
      </left>
      <right style="thin">
        <color indexed="60"/>
      </right>
      <top style="thin">
        <color indexed="60"/>
      </top>
      <bottom style="double">
        <color indexed="60"/>
      </bottom>
      <diagonal/>
    </border>
    <border>
      <left style="thin">
        <color indexed="60"/>
      </left>
      <right style="double">
        <color indexed="60"/>
      </right>
      <top style="thin">
        <color indexed="60"/>
      </top>
      <bottom style="double">
        <color indexed="60"/>
      </bottom>
      <diagonal/>
    </border>
    <border>
      <left style="double">
        <color indexed="60"/>
      </left>
      <right style="thin">
        <color indexed="60"/>
      </right>
      <top style="double">
        <color indexed="60"/>
      </top>
      <bottom style="double">
        <color indexed="60"/>
      </bottom>
      <diagonal/>
    </border>
    <border>
      <left style="thin">
        <color indexed="60"/>
      </left>
      <right style="thin">
        <color indexed="60"/>
      </right>
      <top style="double">
        <color indexed="60"/>
      </top>
      <bottom style="double">
        <color indexed="60"/>
      </bottom>
      <diagonal/>
    </border>
    <border>
      <left/>
      <right style="thin">
        <color indexed="53"/>
      </right>
      <top style="double">
        <color indexed="53"/>
      </top>
      <bottom style="double">
        <color indexed="53"/>
      </bottom>
      <diagonal/>
    </border>
    <border>
      <left style="thin">
        <color indexed="53"/>
      </left>
      <right style="thin">
        <color indexed="53"/>
      </right>
      <top style="double">
        <color indexed="53"/>
      </top>
      <bottom style="double">
        <color indexed="53"/>
      </bottom>
      <diagonal/>
    </border>
    <border>
      <left style="thin">
        <color indexed="60"/>
      </left>
      <right style="double">
        <color indexed="60"/>
      </right>
      <top style="double">
        <color indexed="60"/>
      </top>
      <bottom style="double">
        <color indexed="60"/>
      </bottom>
      <diagonal/>
    </border>
    <border>
      <left style="thin">
        <color indexed="60"/>
      </left>
      <right/>
      <top style="double">
        <color indexed="60"/>
      </top>
      <bottom style="thin">
        <color indexed="60"/>
      </bottom>
      <diagonal/>
    </border>
    <border>
      <left style="thin">
        <color indexed="60"/>
      </left>
      <right/>
      <top style="thin">
        <color indexed="60"/>
      </top>
      <bottom style="thin">
        <color indexed="60"/>
      </bottom>
      <diagonal/>
    </border>
    <border>
      <left style="thin">
        <color indexed="60"/>
      </left>
      <right/>
      <top style="thin">
        <color indexed="60"/>
      </top>
      <bottom style="double">
        <color indexed="60"/>
      </bottom>
      <diagonal/>
    </border>
    <border>
      <left style="double">
        <color indexed="60"/>
      </left>
      <right style="thin">
        <color theme="9" tint="-0.499984740745262"/>
      </right>
      <top style="double">
        <color theme="9" tint="-0.499984740745262"/>
      </top>
      <bottom style="thin">
        <color theme="9" tint="-0.499984740745262"/>
      </bottom>
      <diagonal/>
    </border>
    <border>
      <left style="thin">
        <color theme="9" tint="-0.499984740745262"/>
      </left>
      <right style="thin">
        <color theme="9" tint="-0.499984740745262"/>
      </right>
      <top style="double">
        <color theme="9" tint="-0.499984740745262"/>
      </top>
      <bottom style="thin">
        <color theme="9" tint="-0.499984740745262"/>
      </bottom>
      <diagonal/>
    </border>
    <border>
      <left style="double">
        <color indexed="60"/>
      </left>
      <right style="thin">
        <color theme="9" tint="-0.499984740745262"/>
      </right>
      <top style="thin">
        <color theme="9" tint="-0.499984740745262"/>
      </top>
      <bottom style="thin">
        <color theme="9" tint="-0.499984740745262"/>
      </bottom>
      <diagonal/>
    </border>
    <border>
      <left style="thin">
        <color theme="9" tint="-0.499984740745262"/>
      </left>
      <right style="thin">
        <color theme="9" tint="-0.499984740745262"/>
      </right>
      <top style="thin">
        <color theme="9" tint="-0.499984740745262"/>
      </top>
      <bottom style="thin">
        <color theme="9" tint="-0.499984740745262"/>
      </bottom>
      <diagonal/>
    </border>
    <border>
      <left style="double">
        <color indexed="60"/>
      </left>
      <right style="thin">
        <color theme="9" tint="-0.499984740745262"/>
      </right>
      <top style="thin">
        <color theme="9" tint="-0.499984740745262"/>
      </top>
      <bottom/>
      <diagonal/>
    </border>
    <border>
      <left style="thin">
        <color theme="9" tint="-0.499984740745262"/>
      </left>
      <right style="thin">
        <color theme="9" tint="-0.499984740745262"/>
      </right>
      <top style="thin">
        <color theme="9" tint="-0.499984740745262"/>
      </top>
      <bottom/>
      <diagonal/>
    </border>
    <border>
      <left style="double">
        <color indexed="60"/>
      </left>
      <right style="thin">
        <color theme="9" tint="-0.499984740745262"/>
      </right>
      <top style="double">
        <color theme="9" tint="-0.499984740745262"/>
      </top>
      <bottom style="double">
        <color theme="9" tint="-0.499984740745262"/>
      </bottom>
      <diagonal/>
    </border>
    <border>
      <left style="thin">
        <color theme="9" tint="-0.499984740745262"/>
      </left>
      <right style="thin">
        <color theme="9" tint="-0.499984740745262"/>
      </right>
      <top style="double">
        <color theme="9" tint="-0.499984740745262"/>
      </top>
      <bottom style="double">
        <color theme="9" tint="-0.499984740745262"/>
      </bottom>
      <diagonal/>
    </border>
    <border>
      <left/>
      <right/>
      <top style="double">
        <color theme="9" tint="-0.499984740745262"/>
      </top>
      <bottom style="double">
        <color theme="9" tint="-0.499984740745262"/>
      </bottom>
      <diagonal/>
    </border>
    <border>
      <left style="double">
        <color theme="9" tint="-0.499984740745262"/>
      </left>
      <right style="thin">
        <color theme="9" tint="-0.499984740745262"/>
      </right>
      <top style="double">
        <color theme="9" tint="-0.499984740745262"/>
      </top>
      <bottom style="double">
        <color indexed="60"/>
      </bottom>
      <diagonal/>
    </border>
    <border>
      <left style="thin">
        <color theme="9" tint="-0.499984740745262"/>
      </left>
      <right style="thin">
        <color theme="9" tint="-0.499984740745262"/>
      </right>
      <top style="double">
        <color theme="9" tint="-0.499984740745262"/>
      </top>
      <bottom style="double">
        <color indexed="60"/>
      </bottom>
      <diagonal/>
    </border>
    <border>
      <left style="double">
        <color theme="9" tint="-0.499984740745262"/>
      </left>
      <right style="thin">
        <color indexed="60"/>
      </right>
      <top style="double">
        <color indexed="60"/>
      </top>
      <bottom style="double">
        <color indexed="60"/>
      </bottom>
      <diagonal/>
    </border>
    <border>
      <left style="double">
        <color theme="9" tint="-0.499984740745262"/>
      </left>
      <right style="thin">
        <color theme="9" tint="-0.499984740745262"/>
      </right>
      <top style="double">
        <color theme="9" tint="-0.499984740745262"/>
      </top>
      <bottom style="thin">
        <color theme="9" tint="-0.499984740745262"/>
      </bottom>
      <diagonal/>
    </border>
    <border>
      <left style="double">
        <color theme="9" tint="-0.499984740745262"/>
      </left>
      <right style="thin">
        <color theme="9" tint="-0.499984740745262"/>
      </right>
      <top style="thin">
        <color theme="9" tint="-0.499984740745262"/>
      </top>
      <bottom style="thin">
        <color theme="9" tint="-0.499984740745262"/>
      </bottom>
      <diagonal/>
    </border>
    <border>
      <left style="thin">
        <color theme="9" tint="-0.499984740745262"/>
      </left>
      <right style="double">
        <color theme="9" tint="-0.499984740745262"/>
      </right>
      <top style="thin">
        <color theme="9" tint="-0.499984740745262"/>
      </top>
      <bottom style="thin">
        <color theme="9" tint="-0.499984740745262"/>
      </bottom>
      <diagonal/>
    </border>
    <border>
      <left style="double">
        <color theme="9" tint="-0.499984740745262"/>
      </left>
      <right style="thin">
        <color theme="9" tint="-0.499984740745262"/>
      </right>
      <top style="thin">
        <color theme="9" tint="-0.499984740745262"/>
      </top>
      <bottom/>
      <diagonal/>
    </border>
    <border>
      <left style="thin">
        <color theme="9" tint="-0.499984740745262"/>
      </left>
      <right style="double">
        <color theme="9" tint="-0.499984740745262"/>
      </right>
      <top style="thin">
        <color theme="9" tint="-0.499984740745262"/>
      </top>
      <bottom/>
      <diagonal/>
    </border>
    <border>
      <left style="thin">
        <color indexed="60"/>
      </left>
      <right style="thin">
        <color indexed="60"/>
      </right>
      <top style="thin">
        <color indexed="60"/>
      </top>
      <bottom/>
      <diagonal/>
    </border>
    <border>
      <left style="double">
        <color indexed="60"/>
      </left>
      <right style="thin">
        <color indexed="60"/>
      </right>
      <top style="thin">
        <color indexed="60"/>
      </top>
      <bottom/>
      <diagonal/>
    </border>
    <border>
      <left style="double">
        <color theme="9" tint="-0.499984740745262"/>
      </left>
      <right style="thin">
        <color theme="9" tint="-0.499984740745262"/>
      </right>
      <top style="thin">
        <color theme="9" tint="-0.499984740745262"/>
      </top>
      <bottom style="double">
        <color theme="9" tint="-0.499984740745262"/>
      </bottom>
      <diagonal/>
    </border>
    <border>
      <left style="thin">
        <color theme="9" tint="-0.499984740745262"/>
      </left>
      <right style="double">
        <color theme="9" tint="-0.499984740745262"/>
      </right>
      <top style="thin">
        <color theme="9" tint="-0.499984740745262"/>
      </top>
      <bottom style="double">
        <color theme="9" tint="-0.499984740745262"/>
      </bottom>
      <diagonal/>
    </border>
    <border>
      <left style="thin">
        <color theme="9" tint="-0.499984740745262"/>
      </left>
      <right style="double">
        <color indexed="60"/>
      </right>
      <top style="double">
        <color theme="9" tint="-0.499984740745262"/>
      </top>
      <bottom style="thin">
        <color theme="9" tint="-0.499984740745262"/>
      </bottom>
      <diagonal/>
    </border>
    <border>
      <left style="thin">
        <color theme="9" tint="-0.499984740745262"/>
      </left>
      <right style="double">
        <color indexed="60"/>
      </right>
      <top style="thin">
        <color theme="9" tint="-0.499984740745262"/>
      </top>
      <bottom style="thin">
        <color theme="9" tint="-0.499984740745262"/>
      </bottom>
      <diagonal/>
    </border>
    <border>
      <left style="thin">
        <color theme="9" tint="-0.499984740745262"/>
      </left>
      <right style="double">
        <color indexed="60"/>
      </right>
      <top style="double">
        <color theme="9" tint="-0.499984740745262"/>
      </top>
      <bottom style="double">
        <color theme="9" tint="-0.499984740745262"/>
      </bottom>
      <diagonal/>
    </border>
    <border>
      <left style="double">
        <color indexed="60"/>
      </left>
      <right style="thin">
        <color theme="9" tint="-0.499984740745262"/>
      </right>
      <top style="thin">
        <color theme="9" tint="-0.499984740745262"/>
      </top>
      <bottom style="double">
        <color indexed="60"/>
      </bottom>
      <diagonal/>
    </border>
    <border>
      <left style="thin">
        <color theme="9" tint="-0.499984740745262"/>
      </left>
      <right style="thin">
        <color theme="9" tint="-0.499984740745262"/>
      </right>
      <top style="thin">
        <color theme="9" tint="-0.499984740745262"/>
      </top>
      <bottom style="double">
        <color indexed="60"/>
      </bottom>
      <diagonal/>
    </border>
    <border>
      <left style="thin">
        <color theme="9" tint="-0.499984740745262"/>
      </left>
      <right style="double">
        <color indexed="60"/>
      </right>
      <top style="thin">
        <color theme="9" tint="-0.499984740745262"/>
      </top>
      <bottom style="double">
        <color indexed="60"/>
      </bottom>
      <diagonal/>
    </border>
    <border>
      <left style="thin">
        <color theme="9" tint="-0.499984740745262"/>
      </left>
      <right style="double">
        <color indexed="60"/>
      </right>
      <top style="thin">
        <color theme="9" tint="-0.499984740745262"/>
      </top>
      <bottom/>
      <diagonal/>
    </border>
    <border>
      <left/>
      <right style="double">
        <color indexed="60"/>
      </right>
      <top style="double">
        <color theme="9" tint="-0.499984740745262"/>
      </top>
      <bottom style="double">
        <color theme="9" tint="-0.499984740745262"/>
      </bottom>
      <diagonal/>
    </border>
    <border>
      <left/>
      <right/>
      <top style="double">
        <color auto="1"/>
      </top>
      <bottom/>
      <diagonal/>
    </border>
    <border>
      <left/>
      <right/>
      <top/>
      <bottom style="double">
        <color auto="1"/>
      </bottom>
      <diagonal/>
    </border>
    <border>
      <left/>
      <right/>
      <top style="thin">
        <color auto="1"/>
      </top>
      <bottom style="thin">
        <color auto="1"/>
      </bottom>
      <diagonal/>
    </border>
    <border>
      <left style="double">
        <color auto="1"/>
      </left>
      <right/>
      <top style="double">
        <color auto="1"/>
      </top>
      <bottom style="thin">
        <color auto="1"/>
      </bottom>
      <diagonal/>
    </border>
    <border>
      <left/>
      <right/>
      <top style="double">
        <color auto="1"/>
      </top>
      <bottom style="thin">
        <color auto="1"/>
      </bottom>
      <diagonal/>
    </border>
    <border>
      <left/>
      <right style="thin">
        <color auto="1"/>
      </right>
      <top style="double">
        <color auto="1"/>
      </top>
      <bottom style="thin">
        <color auto="1"/>
      </bottom>
      <diagonal/>
    </border>
    <border>
      <left style="thin">
        <color auto="1"/>
      </left>
      <right style="thin">
        <color auto="1"/>
      </right>
      <top style="double">
        <color auto="1"/>
      </top>
      <bottom/>
      <diagonal/>
    </border>
    <border>
      <left style="thin">
        <color auto="1"/>
      </left>
      <right style="double">
        <color auto="1"/>
      </right>
      <top style="double">
        <color auto="1"/>
      </top>
      <bottom/>
      <diagonal/>
    </border>
    <border>
      <left style="double">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double">
        <color auto="1"/>
      </left>
      <right/>
      <top style="double">
        <color auto="1"/>
      </top>
      <bottom style="double">
        <color auto="1"/>
      </bottom>
      <diagonal/>
    </border>
    <border>
      <left/>
      <right/>
      <top style="double">
        <color auto="1"/>
      </top>
      <bottom style="double">
        <color auto="1"/>
      </bottom>
      <diagonal/>
    </border>
    <border>
      <left style="double">
        <color auto="1"/>
      </left>
      <right style="double">
        <color auto="1"/>
      </right>
      <top style="double">
        <color auto="1"/>
      </top>
      <bottom style="double">
        <color auto="1"/>
      </bottom>
      <diagonal/>
    </border>
    <border>
      <left style="double">
        <color auto="1"/>
      </left>
      <right/>
      <top style="double">
        <color auto="1"/>
      </top>
      <bottom/>
      <diagonal/>
    </border>
    <border>
      <left/>
      <right style="thin">
        <color auto="1"/>
      </right>
      <top style="double">
        <color auto="1"/>
      </top>
      <bottom/>
      <diagonal/>
    </border>
    <border>
      <left style="thin">
        <color auto="1"/>
      </left>
      <right/>
      <top style="double">
        <color auto="1"/>
      </top>
      <bottom style="thin">
        <color auto="1"/>
      </bottom>
      <diagonal/>
    </border>
    <border>
      <left style="double">
        <color auto="1"/>
      </left>
      <right/>
      <top/>
      <bottom/>
      <diagonal/>
    </border>
    <border>
      <left style="thin">
        <color auto="1"/>
      </left>
      <right style="double">
        <color auto="1"/>
      </right>
      <top/>
      <bottom/>
      <diagonal/>
    </border>
    <border>
      <left style="double">
        <color auto="1"/>
      </left>
      <right/>
      <top/>
      <bottom style="thin">
        <color auto="1"/>
      </bottom>
      <diagonal/>
    </border>
    <border>
      <left style="thin">
        <color auto="1"/>
      </left>
      <right style="double">
        <color auto="1"/>
      </right>
      <top/>
      <bottom style="thin">
        <color auto="1"/>
      </bottom>
      <diagonal/>
    </border>
    <border>
      <left style="double">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indexed="60"/>
      </left>
      <right style="double">
        <color indexed="60"/>
      </right>
      <top/>
      <bottom style="double">
        <color indexed="60"/>
      </bottom>
      <diagonal/>
    </border>
    <border>
      <left style="double">
        <color indexed="60"/>
      </left>
      <right style="thin">
        <color theme="9" tint="-0.499984740745262"/>
      </right>
      <top/>
      <bottom style="thin">
        <color theme="9" tint="-0.499984740745262"/>
      </bottom>
      <diagonal/>
    </border>
    <border>
      <left style="thin">
        <color theme="9" tint="-0.499984740745262"/>
      </left>
      <right style="thin">
        <color theme="9" tint="-0.499984740745262"/>
      </right>
      <top/>
      <bottom style="thin">
        <color theme="9" tint="-0.499984740745262"/>
      </bottom>
      <diagonal/>
    </border>
    <border>
      <left style="thin">
        <color theme="9" tint="-0.499984740745262"/>
      </left>
      <right style="double">
        <color indexed="60"/>
      </right>
      <top/>
      <bottom style="thin">
        <color theme="9" tint="-0.499984740745262"/>
      </bottom>
      <diagonal/>
    </border>
    <border>
      <left style="thin">
        <color theme="9" tint="-0.499984740745262"/>
      </left>
      <right style="double">
        <color theme="9" tint="-0.499984740745262"/>
      </right>
      <top style="double">
        <color theme="9" tint="-0.499984740745262"/>
      </top>
      <bottom style="double">
        <color indexed="60"/>
      </bottom>
      <diagonal/>
    </border>
    <border>
      <left style="thin">
        <color indexed="60"/>
      </left>
      <right style="double">
        <color theme="9" tint="-0.499984740745262"/>
      </right>
      <top style="double">
        <color indexed="60"/>
      </top>
      <bottom style="double">
        <color indexed="60"/>
      </bottom>
      <diagonal/>
    </border>
    <border>
      <left style="thin">
        <color indexed="60"/>
      </left>
      <right style="thin">
        <color indexed="60"/>
      </right>
      <top style="double">
        <color indexed="60"/>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dotted">
        <color indexed="64"/>
      </right>
      <top style="dotted">
        <color indexed="64"/>
      </top>
      <bottom style="medium">
        <color indexed="64"/>
      </bottom>
      <diagonal/>
    </border>
    <border>
      <left/>
      <right/>
      <top style="thin">
        <color indexed="60"/>
      </top>
      <bottom/>
      <diagonal/>
    </border>
    <border>
      <left/>
      <right/>
      <top/>
      <bottom style="medium">
        <color indexed="64"/>
      </bottom>
      <diagonal/>
    </border>
    <border>
      <left style="double">
        <color indexed="60"/>
      </left>
      <right style="thin">
        <color indexed="60"/>
      </right>
      <top style="double">
        <color indexed="60"/>
      </top>
      <bottom/>
      <diagonal/>
    </border>
    <border>
      <left style="thin">
        <color indexed="60"/>
      </left>
      <right style="double">
        <color indexed="60"/>
      </right>
      <top style="double">
        <color indexed="60"/>
      </top>
      <bottom/>
      <diagonal/>
    </border>
    <border>
      <left style="double">
        <color indexed="60"/>
      </left>
      <right style="thin">
        <color indexed="60"/>
      </right>
      <top/>
      <bottom/>
      <diagonal/>
    </border>
    <border>
      <left style="thin">
        <color indexed="60"/>
      </left>
      <right style="double">
        <color indexed="60"/>
      </right>
      <top/>
      <bottom/>
      <diagonal/>
    </border>
    <border>
      <left style="double">
        <color indexed="60"/>
      </left>
      <right style="double">
        <color indexed="60"/>
      </right>
      <top style="thin">
        <color indexed="60"/>
      </top>
      <bottom style="thin">
        <color indexed="60"/>
      </bottom>
      <diagonal/>
    </border>
    <border>
      <left style="double">
        <color indexed="60"/>
      </left>
      <right style="double">
        <color indexed="60"/>
      </right>
      <top style="thin">
        <color indexed="60"/>
      </top>
      <bottom style="double">
        <color indexed="60"/>
      </bottom>
      <diagonal/>
    </border>
    <border>
      <left style="double">
        <color indexed="60"/>
      </left>
      <right style="double">
        <color indexed="60"/>
      </right>
      <top style="thin">
        <color indexed="60"/>
      </top>
      <bottom/>
      <diagonal/>
    </border>
    <border>
      <left style="double">
        <color indexed="60"/>
      </left>
      <right style="thin">
        <color indexed="60"/>
      </right>
      <top/>
      <bottom style="thin">
        <color indexed="60"/>
      </bottom>
      <diagonal/>
    </border>
    <border>
      <left style="thin">
        <color indexed="60"/>
      </left>
      <right style="double">
        <color indexed="60"/>
      </right>
      <top/>
      <bottom style="thin">
        <color indexed="60"/>
      </bottom>
      <diagonal/>
    </border>
    <border>
      <left style="thin">
        <color indexed="60"/>
      </left>
      <right style="double">
        <color indexed="60"/>
      </right>
      <top style="thin">
        <color indexed="60"/>
      </top>
      <bottom/>
      <diagonal/>
    </border>
    <border>
      <left style="double">
        <color indexed="60"/>
      </left>
      <right style="thin">
        <color indexed="60"/>
      </right>
      <top/>
      <bottom style="double">
        <color indexed="60"/>
      </bottom>
      <diagonal/>
    </border>
    <border>
      <left style="thin">
        <color indexed="60"/>
      </left>
      <right style="thin">
        <color indexed="60"/>
      </right>
      <top/>
      <bottom/>
      <diagonal/>
    </border>
    <border>
      <left/>
      <right style="thin">
        <color indexed="60"/>
      </right>
      <top style="thin">
        <color indexed="60"/>
      </top>
      <bottom style="thin">
        <color indexed="60"/>
      </bottom>
      <diagonal/>
    </border>
    <border>
      <left/>
      <right style="thin">
        <color indexed="60"/>
      </right>
      <top style="thin">
        <color indexed="60"/>
      </top>
      <bottom style="double">
        <color indexed="60"/>
      </bottom>
      <diagonal/>
    </border>
    <border>
      <left/>
      <right style="thin">
        <color indexed="60"/>
      </right>
      <top style="double">
        <color indexed="60"/>
      </top>
      <bottom style="thin">
        <color indexed="60"/>
      </bottom>
      <diagonal/>
    </border>
    <border>
      <left/>
      <right style="thin">
        <color indexed="64"/>
      </right>
      <top style="thin">
        <color indexed="64"/>
      </top>
      <bottom style="thin">
        <color indexed="64"/>
      </bottom>
      <diagonal/>
    </border>
    <border>
      <left style="thin">
        <color theme="9" tint="-0.499984740745262"/>
      </left>
      <right style="double">
        <color theme="9" tint="-0.499984740745262"/>
      </right>
      <top style="double">
        <color theme="9" tint="-0.499984740745262"/>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rgb="FF993300"/>
      </left>
      <right style="double">
        <color rgb="FF993300"/>
      </right>
      <top style="double">
        <color rgb="FF993300"/>
      </top>
      <bottom style="thin">
        <color rgb="FF993300"/>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auto="1"/>
      </left>
      <right style="hair">
        <color auto="1"/>
      </right>
      <top/>
      <bottom style="medium">
        <color auto="1"/>
      </bottom>
      <diagonal/>
    </border>
    <border>
      <left style="hair">
        <color auto="1"/>
      </left>
      <right style="hair">
        <color auto="1"/>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thin">
        <color indexed="64"/>
      </left>
      <right/>
      <top/>
      <bottom/>
      <diagonal/>
    </border>
    <border>
      <left style="thin">
        <color indexed="64"/>
      </left>
      <right style="thin">
        <color indexed="64"/>
      </right>
      <top/>
      <bottom/>
      <diagonal/>
    </border>
    <border>
      <left style="medium">
        <color indexed="64"/>
      </left>
      <right style="dotted">
        <color indexed="64"/>
      </right>
      <top style="medium">
        <color indexed="64"/>
      </top>
      <bottom style="medium">
        <color indexed="64"/>
      </bottom>
      <diagonal/>
    </border>
    <border>
      <left style="hair">
        <color auto="1"/>
      </left>
      <right style="medium">
        <color indexed="64"/>
      </right>
      <top style="hair">
        <color indexed="64"/>
      </top>
      <bottom style="medium">
        <color indexed="64"/>
      </bottom>
      <diagonal/>
    </border>
    <border>
      <left/>
      <right/>
      <top/>
      <bottom style="thick">
        <color theme="4"/>
      </bottom>
      <diagonal/>
    </border>
    <border>
      <left style="thin">
        <color rgb="FFB2B2B2"/>
      </left>
      <right style="thin">
        <color rgb="FFB2B2B2"/>
      </right>
      <top style="thin">
        <color rgb="FFB2B2B2"/>
      </top>
      <bottom style="thin">
        <color rgb="FFB2B2B2"/>
      </bottom>
      <diagonal/>
    </border>
    <border>
      <left/>
      <right/>
      <top style="double">
        <color indexed="8"/>
      </top>
      <bottom/>
      <diagonal/>
    </border>
    <border>
      <left style="thin">
        <color auto="1"/>
      </left>
      <right style="thin">
        <color auto="1"/>
      </right>
      <top style="thin">
        <color auto="1"/>
      </top>
      <bottom style="thin">
        <color auto="1"/>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10"/>
      </left>
      <right style="thin">
        <color indexed="10"/>
      </right>
      <top style="thin">
        <color indexed="10"/>
      </top>
      <bottom style="thin">
        <color indexed="10"/>
      </bottom>
      <diagonal/>
    </border>
    <border>
      <left/>
      <right/>
      <top style="thin">
        <color indexed="64"/>
      </top>
      <bottom/>
      <diagonal/>
    </border>
    <border>
      <left/>
      <right/>
      <top style="medium">
        <color indexed="64"/>
      </top>
      <bottom style="medium">
        <color indexed="64"/>
      </bottom>
      <diagonal/>
    </border>
    <border>
      <left/>
      <right/>
      <top/>
      <bottom style="thick">
        <color indexed="56"/>
      </bottom>
      <diagonal/>
    </border>
    <border>
      <left/>
      <right/>
      <top/>
      <bottom style="thick">
        <color indexed="49"/>
      </bottom>
      <diagonal/>
    </border>
    <border>
      <left/>
      <right/>
      <top/>
      <bottom style="thick">
        <color indexed="27"/>
      </bottom>
      <diagonal/>
    </border>
    <border>
      <left/>
      <right/>
      <top/>
      <bottom style="medium">
        <color indexed="30"/>
      </bottom>
      <diagonal/>
    </border>
    <border>
      <left/>
      <right/>
      <top/>
      <bottom style="medium">
        <color indexed="27"/>
      </bottom>
      <diagonal/>
    </border>
    <border>
      <left/>
      <right/>
      <top/>
      <bottom style="medium">
        <color indexed="49"/>
      </bottom>
      <diagonal/>
    </border>
    <border>
      <left style="thin">
        <color indexed="8"/>
      </left>
      <right/>
      <top/>
      <bottom/>
      <diagonal/>
    </border>
    <border>
      <left/>
      <right/>
      <top/>
      <bottom style="double">
        <color indexed="10"/>
      </bottom>
      <diagonal/>
    </border>
    <border>
      <left/>
      <right/>
      <top style="dotted">
        <color indexed="64"/>
      </top>
      <bottom style="thin">
        <color indexed="64"/>
      </bottom>
      <diagonal/>
    </border>
    <border>
      <left/>
      <right/>
      <top style="dashed">
        <color indexed="64"/>
      </top>
      <bottom style="dashed">
        <color indexed="64"/>
      </bottom>
      <diagonal/>
    </border>
    <border>
      <left/>
      <right/>
      <top/>
      <bottom style="medium">
        <color indexed="64"/>
      </bottom>
      <diagonal/>
    </border>
    <border>
      <left/>
      <right/>
      <top/>
      <bottom style="thick">
        <color indexed="44"/>
      </bottom>
      <diagonal/>
    </border>
    <border>
      <left style="thin">
        <color indexed="48"/>
      </left>
      <right style="thin">
        <color indexed="48"/>
      </right>
      <top style="thin">
        <color indexed="48"/>
      </top>
      <bottom style="thin">
        <color indexed="48"/>
      </bottom>
      <diagonal/>
    </border>
    <border>
      <left style="thin">
        <color indexed="54"/>
      </left>
      <right/>
      <top style="thin">
        <color indexed="54"/>
      </top>
      <bottom/>
      <diagonal/>
    </border>
    <border>
      <left/>
      <right/>
      <top/>
      <bottom style="thin">
        <color indexed="8"/>
      </bottom>
      <diagonal/>
    </border>
    <border>
      <left/>
      <right/>
      <top style="thin">
        <color indexed="56"/>
      </top>
      <bottom style="double">
        <color indexed="56"/>
      </bottom>
      <diagonal/>
    </border>
    <border>
      <left/>
      <right/>
      <top style="double">
        <color indexed="0"/>
      </top>
      <bottom/>
      <diagonal/>
    </border>
    <border>
      <left/>
      <right/>
      <top/>
      <bottom style="thin">
        <color indexed="64"/>
      </bottom>
      <diagonal/>
    </border>
    <border>
      <left/>
      <right/>
      <top style="thin">
        <color indexed="64"/>
      </top>
      <bottom style="double">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indexed="60"/>
      </left>
      <right style="thin">
        <color indexed="60"/>
      </right>
      <top/>
      <bottom style="double">
        <color indexed="60"/>
      </bottom>
      <diagonal/>
    </border>
    <border>
      <left/>
      <right/>
      <top style="hair">
        <color indexed="64"/>
      </top>
      <bottom/>
      <diagonal/>
    </border>
    <border>
      <left/>
      <right style="medium">
        <color theme="3" tint="0.39991454817346722"/>
      </right>
      <top/>
      <bottom style="medium">
        <color theme="3" tint="0.39991454817346722"/>
      </bottom>
      <diagonal/>
    </border>
    <border>
      <left/>
      <right/>
      <top/>
      <bottom style="medium">
        <color theme="3" tint="0.39991454817346722"/>
      </bottom>
      <diagonal/>
    </border>
    <border>
      <left style="medium">
        <color theme="3" tint="0.39994506668294322"/>
      </left>
      <right/>
      <top/>
      <bottom style="medium">
        <color theme="3" tint="0.39991454817346722"/>
      </bottom>
      <diagonal/>
    </border>
    <border>
      <left/>
      <right style="medium">
        <color theme="3" tint="0.39994506668294322"/>
      </right>
      <top/>
      <bottom style="medium">
        <color theme="3" tint="0.39994506668294322"/>
      </bottom>
      <diagonal/>
    </border>
    <border>
      <left/>
      <right/>
      <top/>
      <bottom style="medium">
        <color theme="3" tint="0.39994506668294322"/>
      </bottom>
      <diagonal/>
    </border>
    <border>
      <left style="medium">
        <color theme="3" tint="0.39994506668294322"/>
      </left>
      <right/>
      <top/>
      <bottom style="medium">
        <color theme="3" tint="0.39994506668294322"/>
      </bottom>
      <diagonal/>
    </border>
    <border>
      <left/>
      <right style="medium">
        <color theme="3" tint="0.39994506668294322"/>
      </right>
      <top/>
      <bottom style="medium">
        <color theme="3" tint="0.39991454817346722"/>
      </bottom>
      <diagonal/>
    </border>
    <border>
      <left style="medium">
        <color theme="3" tint="0.39991454817346722"/>
      </left>
      <right/>
      <top/>
      <bottom style="medium">
        <color theme="3" tint="0.39991454817346722"/>
      </bottom>
      <diagonal/>
    </border>
    <border>
      <left/>
      <right style="medium">
        <color theme="3" tint="0.39991454817346722"/>
      </right>
      <top/>
      <bottom/>
      <diagonal/>
    </border>
    <border>
      <left style="medium">
        <color theme="3" tint="0.39994506668294322"/>
      </left>
      <right/>
      <top/>
      <bottom/>
      <diagonal/>
    </border>
    <border>
      <left/>
      <right style="medium">
        <color theme="3" tint="0.39994506668294322"/>
      </right>
      <top/>
      <bottom/>
      <diagonal/>
    </border>
    <border>
      <left style="medium">
        <color theme="3" tint="0.39991454817346722"/>
      </left>
      <right/>
      <top/>
      <bottom/>
      <diagonal/>
    </border>
    <border>
      <left/>
      <right style="medium">
        <color theme="3" tint="0.39991454817346722"/>
      </right>
      <top style="medium">
        <color theme="3" tint="0.39991454817346722"/>
      </top>
      <bottom/>
      <diagonal/>
    </border>
    <border>
      <left/>
      <right/>
      <top style="medium">
        <color theme="3" tint="0.39991454817346722"/>
      </top>
      <bottom/>
      <diagonal/>
    </border>
    <border>
      <left style="medium">
        <color theme="3" tint="0.39994506668294322"/>
      </left>
      <right/>
      <top style="medium">
        <color theme="3" tint="0.39991454817346722"/>
      </top>
      <bottom/>
      <diagonal/>
    </border>
    <border>
      <left/>
      <right style="medium">
        <color theme="3" tint="0.39994506668294322"/>
      </right>
      <top style="medium">
        <color theme="3" tint="0.39994506668294322"/>
      </top>
      <bottom/>
      <diagonal/>
    </border>
    <border>
      <left/>
      <right/>
      <top style="medium">
        <color theme="3" tint="0.39994506668294322"/>
      </top>
      <bottom/>
      <diagonal/>
    </border>
    <border>
      <left style="medium">
        <color theme="3" tint="0.39994506668294322"/>
      </left>
      <right/>
      <top style="medium">
        <color theme="3" tint="0.39994506668294322"/>
      </top>
      <bottom/>
      <diagonal/>
    </border>
    <border>
      <left/>
      <right style="medium">
        <color theme="3" tint="0.39994506668294322"/>
      </right>
      <top style="medium">
        <color theme="3" tint="0.39991454817346722"/>
      </top>
      <bottom/>
      <diagonal/>
    </border>
    <border>
      <left style="medium">
        <color theme="3" tint="0.39991454817346722"/>
      </left>
      <right/>
      <top style="medium">
        <color theme="3" tint="0.39991454817346722"/>
      </top>
      <bottom/>
      <diagonal/>
    </border>
    <border>
      <left style="medium">
        <color auto="1"/>
      </left>
      <right/>
      <top/>
      <bottom style="medium">
        <color auto="1"/>
      </bottom>
      <diagonal/>
    </border>
    <border>
      <left/>
      <right style="medium">
        <color auto="1"/>
      </right>
      <top/>
      <bottom style="medium">
        <color auto="1"/>
      </bottom>
      <diagonal/>
    </border>
  </borders>
  <cellStyleXfs count="53016">
    <xf numFmtId="0" fontId="0" fillId="0" borderId="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9"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10" fillId="16"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2"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23" borderId="0" applyNumberFormat="0" applyBorder="0" applyAlignment="0" applyProtection="0"/>
    <xf numFmtId="0" fontId="11" fillId="7" borderId="0" applyNumberFormat="0" applyBorder="0" applyAlignment="0" applyProtection="0"/>
    <xf numFmtId="0" fontId="12" fillId="24" borderId="2" applyNumberFormat="0" applyAlignment="0" applyProtection="0"/>
    <xf numFmtId="0" fontId="13" fillId="25" borderId="3" applyNumberFormat="0" applyAlignment="0" applyProtection="0"/>
    <xf numFmtId="43" fontId="14" fillId="0" borderId="0" applyFont="0" applyFill="0" applyBorder="0" applyAlignment="0" applyProtection="0"/>
    <xf numFmtId="164" fontId="15" fillId="0" borderId="0" applyFont="0" applyFill="0" applyBorder="0" applyAlignment="0" applyProtection="0"/>
    <xf numFmtId="0" fontId="16" fillId="0" borderId="0" applyNumberFormat="0" applyFill="0" applyBorder="0" applyAlignment="0" applyProtection="0"/>
    <xf numFmtId="0" fontId="17" fillId="8" borderId="0" applyNumberFormat="0" applyBorder="0" applyAlignment="0" applyProtection="0"/>
    <xf numFmtId="0" fontId="18" fillId="0" borderId="4" applyNumberFormat="0" applyFill="0" applyAlignment="0" applyProtection="0"/>
    <xf numFmtId="0" fontId="19" fillId="0" borderId="5" applyNumberFormat="0" applyFill="0" applyAlignment="0" applyProtection="0"/>
    <xf numFmtId="0" fontId="20" fillId="0" borderId="6" applyNumberFormat="0" applyFill="0" applyAlignment="0" applyProtection="0"/>
    <xf numFmtId="0" fontId="20" fillId="0" borderId="0" applyNumberFormat="0" applyFill="0" applyBorder="0" applyAlignment="0" applyProtection="0"/>
    <xf numFmtId="0" fontId="21" fillId="11" borderId="2" applyNumberFormat="0" applyAlignment="0" applyProtection="0"/>
    <xf numFmtId="0" fontId="22" fillId="0" borderId="7" applyNumberFormat="0" applyFill="0" applyAlignment="0" applyProtection="0"/>
    <xf numFmtId="0" fontId="23" fillId="26" borderId="0" applyNumberFormat="0" applyBorder="0" applyAlignment="0" applyProtection="0"/>
    <xf numFmtId="0" fontId="24" fillId="0" borderId="0"/>
    <xf numFmtId="0" fontId="25" fillId="0" borderId="0"/>
    <xf numFmtId="0" fontId="14" fillId="0" borderId="0"/>
    <xf numFmtId="0" fontId="9" fillId="0" borderId="0"/>
    <xf numFmtId="165" fontId="26" fillId="0" borderId="0"/>
    <xf numFmtId="0" fontId="14" fillId="0" borderId="0"/>
    <xf numFmtId="0" fontId="9" fillId="0" borderId="0"/>
    <xf numFmtId="0" fontId="9" fillId="0" borderId="0"/>
    <xf numFmtId="0" fontId="9" fillId="27" borderId="8" applyNumberFormat="0" applyFont="0" applyAlignment="0" applyProtection="0"/>
    <xf numFmtId="0" fontId="27" fillId="24" borderId="9" applyNumberFormat="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8" fillId="0" borderId="0" applyNumberFormat="0" applyFill="0" applyBorder="0" applyAlignment="0" applyProtection="0"/>
    <xf numFmtId="0" fontId="29" fillId="0" borderId="10" applyNumberFormat="0" applyFill="0" applyAlignment="0" applyProtection="0"/>
    <xf numFmtId="0" fontId="30" fillId="0" borderId="0" applyNumberForma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2" fillId="0" borderId="0"/>
    <xf numFmtId="0" fontId="14" fillId="0" borderId="0"/>
    <xf numFmtId="0" fontId="14" fillId="0" borderId="0"/>
    <xf numFmtId="0" fontId="14" fillId="0" borderId="0"/>
    <xf numFmtId="0" fontId="14" fillId="0" borderId="0"/>
    <xf numFmtId="0" fontId="32" fillId="0" borderId="0"/>
    <xf numFmtId="0" fontId="31" fillId="0" borderId="0"/>
    <xf numFmtId="0" fontId="9" fillId="0" borderId="0"/>
    <xf numFmtId="0" fontId="9" fillId="0" borderId="0"/>
    <xf numFmtId="0" fontId="9" fillId="0" borderId="0"/>
    <xf numFmtId="0" fontId="9" fillId="0" borderId="0"/>
    <xf numFmtId="0" fontId="31" fillId="0" borderId="0"/>
    <xf numFmtId="0" fontId="3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 fillId="0" borderId="0"/>
    <xf numFmtId="0" fontId="32" fillId="0" borderId="0"/>
    <xf numFmtId="0" fontId="33" fillId="0" borderId="0" applyNumberFormat="0" applyFill="0" applyBorder="0" applyProtection="0">
      <alignment vertical="top"/>
    </xf>
    <xf numFmtId="0" fontId="32" fillId="0" borderId="0"/>
    <xf numFmtId="0" fontId="32" fillId="0" borderId="0"/>
    <xf numFmtId="0" fontId="31" fillId="0" borderId="0"/>
    <xf numFmtId="43" fontId="14" fillId="0" borderId="0" applyFont="0" applyFill="0" applyBorder="0" applyAlignment="0" applyProtection="0"/>
    <xf numFmtId="43" fontId="32" fillId="0" borderId="0" applyFont="0" applyFill="0" applyBorder="0" applyAlignment="0" applyProtection="0"/>
    <xf numFmtId="43" fontId="14" fillId="0" borderId="0" applyFont="0" applyFill="0" applyBorder="0" applyAlignment="0" applyProtection="0"/>
    <xf numFmtId="9" fontId="15" fillId="0" borderId="0" applyFont="0" applyFill="0" applyBorder="0" applyAlignment="0" applyProtection="0"/>
    <xf numFmtId="9" fontId="32" fillId="0" borderId="0" applyFont="0" applyFill="0" applyBorder="0" applyAlignment="0" applyProtection="0"/>
    <xf numFmtId="9" fontId="14" fillId="0" borderId="0" applyFont="0" applyFill="0" applyBorder="0" applyAlignment="0" applyProtection="0"/>
    <xf numFmtId="0" fontId="44" fillId="0" borderId="0"/>
    <xf numFmtId="0" fontId="4" fillId="0" borderId="0"/>
    <xf numFmtId="0" fontId="4" fillId="0" borderId="0"/>
    <xf numFmtId="0" fontId="4" fillId="0" borderId="0"/>
    <xf numFmtId="0" fontId="4" fillId="0" borderId="0"/>
    <xf numFmtId="0" fontId="4" fillId="0" borderId="0"/>
    <xf numFmtId="168" fontId="164" fillId="0" borderId="0" applyFont="0" applyFill="0" applyBorder="0" applyAlignment="0" applyProtection="0"/>
    <xf numFmtId="168" fontId="164" fillId="0" borderId="0" applyFont="0" applyFill="0" applyBorder="0" applyAlignment="0" applyProtection="0"/>
    <xf numFmtId="168" fontId="164" fillId="0" borderId="0" applyFont="0" applyFill="0" applyBorder="0" applyAlignment="0" applyProtection="0"/>
    <xf numFmtId="168" fontId="164" fillId="0" borderId="0" applyFont="0" applyFill="0" applyBorder="0" applyAlignment="0" applyProtection="0"/>
    <xf numFmtId="0" fontId="105" fillId="0" borderId="0"/>
    <xf numFmtId="169" fontId="105" fillId="0" borderId="0"/>
    <xf numFmtId="169" fontId="105" fillId="0" borderId="0"/>
    <xf numFmtId="165" fontId="105" fillId="0" borderId="0"/>
    <xf numFmtId="169" fontId="105" fillId="0" borderId="0"/>
    <xf numFmtId="165"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165" fontId="105" fillId="0" borderId="0"/>
    <xf numFmtId="165" fontId="105" fillId="0" borderId="0"/>
    <xf numFmtId="165" fontId="105" fillId="0" borderId="0"/>
    <xf numFmtId="165" fontId="105" fillId="0" borderId="0"/>
    <xf numFmtId="165" fontId="105" fillId="0" borderId="0"/>
    <xf numFmtId="0" fontId="105" fillId="0" borderId="0"/>
    <xf numFmtId="169" fontId="105" fillId="0" borderId="0"/>
    <xf numFmtId="169" fontId="105" fillId="0" borderId="0"/>
    <xf numFmtId="0"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165" fontId="105" fillId="0" borderId="0"/>
    <xf numFmtId="165" fontId="105" fillId="0" borderId="0"/>
    <xf numFmtId="165" fontId="105" fillId="0" borderId="0"/>
    <xf numFmtId="165" fontId="105" fillId="0" borderId="0"/>
    <xf numFmtId="165" fontId="105" fillId="0" borderId="0"/>
    <xf numFmtId="0" fontId="105" fillId="0" borderId="0"/>
    <xf numFmtId="169" fontId="105" fillId="0" borderId="0"/>
    <xf numFmtId="169" fontId="105" fillId="0" borderId="0"/>
    <xf numFmtId="0"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5" fontId="105" fillId="0" borderId="0"/>
    <xf numFmtId="169" fontId="105" fillId="0" borderId="0"/>
    <xf numFmtId="169" fontId="105" fillId="0" borderId="0"/>
    <xf numFmtId="165" fontId="105" fillId="0" borderId="0"/>
    <xf numFmtId="0" fontId="105" fillId="0" borderId="0"/>
    <xf numFmtId="169" fontId="105" fillId="0" borderId="0"/>
    <xf numFmtId="169" fontId="105" fillId="0" borderId="0"/>
    <xf numFmtId="165" fontId="105" fillId="0" borderId="0"/>
    <xf numFmtId="169" fontId="105" fillId="0" borderId="0"/>
    <xf numFmtId="165"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165" fontId="105" fillId="0" borderId="0"/>
    <xf numFmtId="165" fontId="105" fillId="0" borderId="0"/>
    <xf numFmtId="165" fontId="105" fillId="0" borderId="0"/>
    <xf numFmtId="165" fontId="105" fillId="0" borderId="0"/>
    <xf numFmtId="165" fontId="105" fillId="0" borderId="0"/>
    <xf numFmtId="0" fontId="105" fillId="0" borderId="0"/>
    <xf numFmtId="169" fontId="105" fillId="0" borderId="0"/>
    <xf numFmtId="169" fontId="105" fillId="0" borderId="0"/>
    <xf numFmtId="0"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165" fontId="105" fillId="0" borderId="0"/>
    <xf numFmtId="165" fontId="105" fillId="0" borderId="0"/>
    <xf numFmtId="165" fontId="105" fillId="0" borderId="0"/>
    <xf numFmtId="165" fontId="105" fillId="0" borderId="0"/>
    <xf numFmtId="165" fontId="105" fillId="0" borderId="0"/>
    <xf numFmtId="0" fontId="105" fillId="0" borderId="0"/>
    <xf numFmtId="169" fontId="105" fillId="0" borderId="0"/>
    <xf numFmtId="169" fontId="105" fillId="0" borderId="0"/>
    <xf numFmtId="0"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5" fontId="105" fillId="0" borderId="0"/>
    <xf numFmtId="169" fontId="105" fillId="0" borderId="0"/>
    <xf numFmtId="169" fontId="105" fillId="0" borderId="0"/>
    <xf numFmtId="165" fontId="105" fillId="0" borderId="0"/>
    <xf numFmtId="0" fontId="105" fillId="0" borderId="0"/>
    <xf numFmtId="169" fontId="105" fillId="0" borderId="0"/>
    <xf numFmtId="169" fontId="105" fillId="0" borderId="0"/>
    <xf numFmtId="165" fontId="105" fillId="0" borderId="0"/>
    <xf numFmtId="169" fontId="105" fillId="0" borderId="0"/>
    <xf numFmtId="165"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165" fontId="105" fillId="0" borderId="0"/>
    <xf numFmtId="165" fontId="105" fillId="0" borderId="0"/>
    <xf numFmtId="165" fontId="105" fillId="0" borderId="0"/>
    <xf numFmtId="165" fontId="105" fillId="0" borderId="0"/>
    <xf numFmtId="165" fontId="105" fillId="0" borderId="0"/>
    <xf numFmtId="0" fontId="105" fillId="0" borderId="0"/>
    <xf numFmtId="169" fontId="105" fillId="0" borderId="0"/>
    <xf numFmtId="169" fontId="105" fillId="0" borderId="0"/>
    <xf numFmtId="0"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165" fontId="105" fillId="0" borderId="0"/>
    <xf numFmtId="165" fontId="105" fillId="0" borderId="0"/>
    <xf numFmtId="165" fontId="105" fillId="0" borderId="0"/>
    <xf numFmtId="165" fontId="105" fillId="0" borderId="0"/>
    <xf numFmtId="165" fontId="105" fillId="0" borderId="0"/>
    <xf numFmtId="0" fontId="105" fillId="0" borderId="0"/>
    <xf numFmtId="169" fontId="105" fillId="0" borderId="0"/>
    <xf numFmtId="169" fontId="105" fillId="0" borderId="0"/>
    <xf numFmtId="0"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5" fontId="105" fillId="0" borderId="0"/>
    <xf numFmtId="169" fontId="105" fillId="0" borderId="0"/>
    <xf numFmtId="169" fontId="105" fillId="0" borderId="0"/>
    <xf numFmtId="165" fontId="105" fillId="0" borderId="0"/>
    <xf numFmtId="0" fontId="105" fillId="0" borderId="0"/>
    <xf numFmtId="169" fontId="105" fillId="0" borderId="0"/>
    <xf numFmtId="169" fontId="105" fillId="0" borderId="0"/>
    <xf numFmtId="165" fontId="105" fillId="0" borderId="0"/>
    <xf numFmtId="169" fontId="105" fillId="0" borderId="0"/>
    <xf numFmtId="165"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165" fontId="105" fillId="0" borderId="0"/>
    <xf numFmtId="165" fontId="105" fillId="0" borderId="0"/>
    <xf numFmtId="165" fontId="105" fillId="0" borderId="0"/>
    <xf numFmtId="165" fontId="105" fillId="0" borderId="0"/>
    <xf numFmtId="165" fontId="105" fillId="0" borderId="0"/>
    <xf numFmtId="0" fontId="105" fillId="0" borderId="0"/>
    <xf numFmtId="169" fontId="105" fillId="0" borderId="0"/>
    <xf numFmtId="169" fontId="105" fillId="0" borderId="0"/>
    <xf numFmtId="0"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165" fontId="105" fillId="0" borderId="0"/>
    <xf numFmtId="165" fontId="105" fillId="0" borderId="0"/>
    <xf numFmtId="165" fontId="105" fillId="0" borderId="0"/>
    <xf numFmtId="165" fontId="105" fillId="0" borderId="0"/>
    <xf numFmtId="165" fontId="105" fillId="0" borderId="0"/>
    <xf numFmtId="0" fontId="105" fillId="0" borderId="0"/>
    <xf numFmtId="169" fontId="105" fillId="0" borderId="0"/>
    <xf numFmtId="169" fontId="105" fillId="0" borderId="0"/>
    <xf numFmtId="0"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5" fontId="105" fillId="0" borderId="0"/>
    <xf numFmtId="169" fontId="105" fillId="0" borderId="0"/>
    <xf numFmtId="169" fontId="105" fillId="0" borderId="0"/>
    <xf numFmtId="165" fontId="105" fillId="0" borderId="0"/>
    <xf numFmtId="0" fontId="105" fillId="0" borderId="0"/>
    <xf numFmtId="0" fontId="105" fillId="0" borderId="0" applyFont="0" applyFill="0" applyBorder="0" applyAlignment="0" applyProtection="0"/>
    <xf numFmtId="0" fontId="105" fillId="0" borderId="0" applyFont="0" applyFill="0" applyBorder="0" applyAlignment="0" applyProtection="0"/>
    <xf numFmtId="0" fontId="105" fillId="0" borderId="0" applyFont="0" applyFill="0" applyBorder="0" applyAlignment="0" applyProtection="0"/>
    <xf numFmtId="14" fontId="165" fillId="0" borderId="0" applyProtection="0">
      <alignment vertical="center"/>
    </xf>
    <xf numFmtId="14" fontId="165" fillId="0" borderId="0" applyProtection="0">
      <alignment vertical="center"/>
    </xf>
    <xf numFmtId="14" fontId="166" fillId="0" borderId="0" applyProtection="0">
      <alignment vertical="center"/>
    </xf>
    <xf numFmtId="169" fontId="105" fillId="0" borderId="0"/>
    <xf numFmtId="169" fontId="105" fillId="0" borderId="0"/>
    <xf numFmtId="169" fontId="105" fillId="0" borderId="0"/>
    <xf numFmtId="17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169" fontId="105" fillId="0" borderId="0">
      <alignment horizontal="left" wrapText="1"/>
    </xf>
    <xf numFmtId="169" fontId="105" fillId="0" borderId="0">
      <alignment horizontal="left" wrapText="1"/>
    </xf>
    <xf numFmtId="0" fontId="105" fillId="0" borderId="0">
      <alignment horizontal="left" wrapText="1"/>
    </xf>
    <xf numFmtId="0" fontId="105" fillId="0" borderId="0">
      <alignment horizontal="left" wrapText="1"/>
    </xf>
    <xf numFmtId="0" fontId="105" fillId="0" borderId="0">
      <alignment horizontal="left" wrapText="1"/>
    </xf>
    <xf numFmtId="169" fontId="105" fillId="0" borderId="0">
      <alignment horizontal="left" wrapText="1"/>
    </xf>
    <xf numFmtId="169" fontId="105" fillId="0" borderId="0">
      <alignment horizontal="left" wrapText="1"/>
    </xf>
    <xf numFmtId="0" fontId="105" fillId="0" borderId="0">
      <alignment horizontal="left" wrapText="1"/>
    </xf>
    <xf numFmtId="0" fontId="105" fillId="0" borderId="0">
      <alignment horizontal="left" wrapText="1"/>
    </xf>
    <xf numFmtId="0" fontId="105" fillId="0" borderId="0">
      <alignment horizontal="left" wrapText="1"/>
    </xf>
    <xf numFmtId="0" fontId="105" fillId="0" borderId="0">
      <alignment horizontal="left" wrapText="1"/>
    </xf>
    <xf numFmtId="0" fontId="105" fillId="0" borderId="0">
      <alignment horizontal="left" wrapText="1"/>
    </xf>
    <xf numFmtId="0" fontId="105" fillId="0" borderId="0">
      <alignment horizontal="left" wrapText="1"/>
    </xf>
    <xf numFmtId="0" fontId="105" fillId="0" borderId="0">
      <alignment horizontal="left" wrapText="1"/>
    </xf>
    <xf numFmtId="169" fontId="105" fillId="0" borderId="0">
      <alignment horizontal="left" wrapText="1"/>
    </xf>
    <xf numFmtId="169" fontId="105" fillId="0" borderId="0">
      <alignment horizontal="left" wrapText="1"/>
    </xf>
    <xf numFmtId="0" fontId="105" fillId="0" borderId="0">
      <alignment horizontal="left" wrapText="1"/>
    </xf>
    <xf numFmtId="0" fontId="105" fillId="0" borderId="0">
      <alignment horizontal="left" wrapText="1"/>
    </xf>
    <xf numFmtId="0" fontId="105" fillId="0" borderId="0">
      <alignment horizontal="left" wrapText="1"/>
    </xf>
    <xf numFmtId="0" fontId="105" fillId="0" borderId="0">
      <alignment horizontal="left" wrapText="1"/>
    </xf>
    <xf numFmtId="0" fontId="105" fillId="0" borderId="0">
      <alignment horizontal="left" wrapText="1"/>
    </xf>
    <xf numFmtId="0" fontId="105" fillId="0" borderId="0">
      <alignment horizontal="left" wrapText="1"/>
    </xf>
    <xf numFmtId="169" fontId="105" fillId="0" borderId="0">
      <alignment horizontal="left" wrapText="1"/>
    </xf>
    <xf numFmtId="169" fontId="105" fillId="0" borderId="0">
      <alignment horizontal="left" wrapText="1"/>
    </xf>
    <xf numFmtId="0" fontId="105" fillId="0" borderId="0">
      <alignment horizontal="left" wrapText="1"/>
    </xf>
    <xf numFmtId="0" fontId="105" fillId="0" borderId="0">
      <alignment horizontal="left" wrapText="1"/>
    </xf>
    <xf numFmtId="0" fontId="105" fillId="0" borderId="0">
      <alignment horizontal="left" wrapText="1"/>
    </xf>
    <xf numFmtId="0" fontId="105" fillId="0" borderId="0">
      <alignment horizontal="left" wrapText="1"/>
    </xf>
    <xf numFmtId="0" fontId="105" fillId="0" borderId="0">
      <alignment horizontal="left" wrapText="1"/>
    </xf>
    <xf numFmtId="0" fontId="105" fillId="0" borderId="0">
      <alignment horizontal="left" wrapText="1"/>
    </xf>
    <xf numFmtId="169" fontId="105" fillId="0" borderId="0">
      <alignment horizontal="left" wrapText="1"/>
    </xf>
    <xf numFmtId="169" fontId="105" fillId="0" borderId="0">
      <alignment horizontal="left" wrapText="1"/>
    </xf>
    <xf numFmtId="0" fontId="105" fillId="0" borderId="0">
      <alignment horizontal="left" wrapText="1"/>
    </xf>
    <xf numFmtId="0" fontId="105" fillId="0" borderId="0">
      <alignment horizontal="left" wrapText="1"/>
    </xf>
    <xf numFmtId="0" fontId="105" fillId="0" borderId="0">
      <alignment horizontal="left" wrapText="1"/>
    </xf>
    <xf numFmtId="0" fontId="105" fillId="0" borderId="0">
      <alignment horizontal="left" wrapText="1"/>
    </xf>
    <xf numFmtId="0" fontId="105" fillId="0" borderId="0">
      <alignment horizontal="left" wrapText="1"/>
    </xf>
    <xf numFmtId="0" fontId="105" fillId="0" borderId="0">
      <alignment horizontal="left" wrapText="1"/>
    </xf>
    <xf numFmtId="169" fontId="105" fillId="0" borderId="0">
      <alignment horizontal="left" wrapText="1"/>
    </xf>
    <xf numFmtId="169" fontId="105" fillId="0" borderId="0">
      <alignment horizontal="left" wrapText="1"/>
    </xf>
    <xf numFmtId="0" fontId="105" fillId="0" borderId="0">
      <alignment horizontal="left" wrapText="1"/>
    </xf>
    <xf numFmtId="0" fontId="105" fillId="0" borderId="0">
      <alignment horizontal="left" wrapText="1"/>
    </xf>
    <xf numFmtId="0" fontId="105" fillId="0" borderId="0">
      <alignment horizontal="left" wrapText="1"/>
    </xf>
    <xf numFmtId="0" fontId="105" fillId="0" borderId="0">
      <alignment horizontal="left" wrapText="1"/>
    </xf>
    <xf numFmtId="0" fontId="105" fillId="0" borderId="0">
      <alignment horizontal="left" wrapText="1"/>
    </xf>
    <xf numFmtId="0" fontId="105" fillId="0" borderId="0">
      <alignment horizontal="left" wrapText="1"/>
    </xf>
    <xf numFmtId="169" fontId="105" fillId="0" borderId="0">
      <alignment horizontal="left" wrapText="1"/>
    </xf>
    <xf numFmtId="169" fontId="105" fillId="0" borderId="0">
      <alignment horizontal="left" wrapText="1"/>
    </xf>
    <xf numFmtId="0" fontId="105" fillId="0" borderId="0">
      <alignment horizontal="left" wrapText="1"/>
    </xf>
    <xf numFmtId="0" fontId="105" fillId="0" borderId="0">
      <alignment horizontal="left" wrapText="1"/>
    </xf>
    <xf numFmtId="0" fontId="105" fillId="0" borderId="0">
      <alignment horizontal="left" wrapText="1"/>
    </xf>
    <xf numFmtId="0" fontId="105" fillId="0" borderId="0">
      <alignment horizontal="left" wrapText="1"/>
    </xf>
    <xf numFmtId="0" fontId="105" fillId="0" borderId="0">
      <alignment horizontal="left" wrapText="1"/>
    </xf>
    <xf numFmtId="0" fontId="105" fillId="0" borderId="0">
      <alignment horizontal="left" wrapText="1"/>
    </xf>
    <xf numFmtId="0" fontId="105" fillId="0" borderId="0">
      <alignment horizontal="left" wrapText="1"/>
    </xf>
    <xf numFmtId="0" fontId="105" fillId="0" borderId="0">
      <alignment horizontal="left" wrapText="1"/>
    </xf>
    <xf numFmtId="169" fontId="167" fillId="0" borderId="0"/>
    <xf numFmtId="170" fontId="167" fillId="0" borderId="0"/>
    <xf numFmtId="169" fontId="105" fillId="0" borderId="0"/>
    <xf numFmtId="169" fontId="105" fillId="0" borderId="0"/>
    <xf numFmtId="165" fontId="105" fillId="0" borderId="0"/>
    <xf numFmtId="169" fontId="105" fillId="0" borderId="0"/>
    <xf numFmtId="165"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165" fontId="105" fillId="0" borderId="0"/>
    <xf numFmtId="165" fontId="105" fillId="0" borderId="0"/>
    <xf numFmtId="165" fontId="105" fillId="0" borderId="0"/>
    <xf numFmtId="165" fontId="105" fillId="0" borderId="0"/>
    <xf numFmtId="165" fontId="105" fillId="0" borderId="0"/>
    <xf numFmtId="0" fontId="105" fillId="0" borderId="0"/>
    <xf numFmtId="169" fontId="105" fillId="0" borderId="0"/>
    <xf numFmtId="169" fontId="105" fillId="0" borderId="0"/>
    <xf numFmtId="0"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165" fontId="105" fillId="0" borderId="0"/>
    <xf numFmtId="165" fontId="105" fillId="0" borderId="0"/>
    <xf numFmtId="165" fontId="105" fillId="0" borderId="0"/>
    <xf numFmtId="165" fontId="105" fillId="0" borderId="0"/>
    <xf numFmtId="165" fontId="105" fillId="0" borderId="0"/>
    <xf numFmtId="0" fontId="105" fillId="0" borderId="0"/>
    <xf numFmtId="169" fontId="105" fillId="0" borderId="0"/>
    <xf numFmtId="169" fontId="105" fillId="0" borderId="0"/>
    <xf numFmtId="0"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5" fontId="105" fillId="0" borderId="0"/>
    <xf numFmtId="169" fontId="105" fillId="0" borderId="0"/>
    <xf numFmtId="169" fontId="105" fillId="0" borderId="0"/>
    <xf numFmtId="165" fontId="105" fillId="0" borderId="0"/>
    <xf numFmtId="0" fontId="105" fillId="0" borderId="0"/>
    <xf numFmtId="169" fontId="105" fillId="0" borderId="0"/>
    <xf numFmtId="169" fontId="105" fillId="0" borderId="0"/>
    <xf numFmtId="165" fontId="105" fillId="0" borderId="0"/>
    <xf numFmtId="169" fontId="105" fillId="0" borderId="0"/>
    <xf numFmtId="165"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165" fontId="105" fillId="0" borderId="0"/>
    <xf numFmtId="165" fontId="105" fillId="0" borderId="0"/>
    <xf numFmtId="165" fontId="105" fillId="0" borderId="0"/>
    <xf numFmtId="165" fontId="105" fillId="0" borderId="0"/>
    <xf numFmtId="165" fontId="105" fillId="0" borderId="0"/>
    <xf numFmtId="0" fontId="105" fillId="0" borderId="0"/>
    <xf numFmtId="169" fontId="105" fillId="0" borderId="0"/>
    <xf numFmtId="169" fontId="105" fillId="0" borderId="0"/>
    <xf numFmtId="0"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165" fontId="105" fillId="0" borderId="0"/>
    <xf numFmtId="165" fontId="105" fillId="0" borderId="0"/>
    <xf numFmtId="165" fontId="105" fillId="0" borderId="0"/>
    <xf numFmtId="165" fontId="105" fillId="0" borderId="0"/>
    <xf numFmtId="165" fontId="105" fillId="0" borderId="0"/>
    <xf numFmtId="0" fontId="105" fillId="0" borderId="0"/>
    <xf numFmtId="169" fontId="105" fillId="0" borderId="0"/>
    <xf numFmtId="169" fontId="105" fillId="0" borderId="0"/>
    <xf numFmtId="0"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165" fontId="105" fillId="0" borderId="0"/>
    <xf numFmtId="169" fontId="105" fillId="0" borderId="0"/>
    <xf numFmtId="169" fontId="105" fillId="0" borderId="0"/>
    <xf numFmtId="165" fontId="105" fillId="0" borderId="0"/>
    <xf numFmtId="0" fontId="105" fillId="0" borderId="0"/>
    <xf numFmtId="169" fontId="167" fillId="0" borderId="0"/>
    <xf numFmtId="169" fontId="167" fillId="0" borderId="0"/>
    <xf numFmtId="170" fontId="167" fillId="0" borderId="0"/>
    <xf numFmtId="0" fontId="167" fillId="0" borderId="0"/>
    <xf numFmtId="165" fontId="167" fillId="0" borderId="0"/>
    <xf numFmtId="0" fontId="167" fillId="0" borderId="0"/>
    <xf numFmtId="170" fontId="167" fillId="0" borderId="0"/>
    <xf numFmtId="0" fontId="167" fillId="0" borderId="0"/>
    <xf numFmtId="169" fontId="167" fillId="0" borderId="0"/>
    <xf numFmtId="0" fontId="167" fillId="0" borderId="0"/>
    <xf numFmtId="165" fontId="167" fillId="0" borderId="0"/>
    <xf numFmtId="169" fontId="167" fillId="0" borderId="0"/>
    <xf numFmtId="165" fontId="167" fillId="0" borderId="0"/>
    <xf numFmtId="169" fontId="167" fillId="0" borderId="0"/>
    <xf numFmtId="165" fontId="167" fillId="0" borderId="0"/>
    <xf numFmtId="0" fontId="167" fillId="0" borderId="0"/>
    <xf numFmtId="169" fontId="167" fillId="0" borderId="0"/>
    <xf numFmtId="169" fontId="167" fillId="0" borderId="0"/>
    <xf numFmtId="170" fontId="167" fillId="0" borderId="0"/>
    <xf numFmtId="0" fontId="167" fillId="0" borderId="0"/>
    <xf numFmtId="165" fontId="167" fillId="0" borderId="0"/>
    <xf numFmtId="0" fontId="167" fillId="0" borderId="0"/>
    <xf numFmtId="170" fontId="167" fillId="0" borderId="0"/>
    <xf numFmtId="0" fontId="167" fillId="0" borderId="0"/>
    <xf numFmtId="169" fontId="167" fillId="0" borderId="0"/>
    <xf numFmtId="0" fontId="167" fillId="0" borderId="0"/>
    <xf numFmtId="165" fontId="167" fillId="0" borderId="0"/>
    <xf numFmtId="169" fontId="167" fillId="0" borderId="0"/>
    <xf numFmtId="165" fontId="167" fillId="0" borderId="0"/>
    <xf numFmtId="169" fontId="167" fillId="0" borderId="0"/>
    <xf numFmtId="165" fontId="167" fillId="0" borderId="0"/>
    <xf numFmtId="0" fontId="167" fillId="0" borderId="0"/>
    <xf numFmtId="169" fontId="105" fillId="0" borderId="0"/>
    <xf numFmtId="169" fontId="105" fillId="0" borderId="0"/>
    <xf numFmtId="0" fontId="105" fillId="0" borderId="0"/>
    <xf numFmtId="0" fontId="105" fillId="0" borderId="0"/>
    <xf numFmtId="0" fontId="105" fillId="0" borderId="0"/>
    <xf numFmtId="169" fontId="105" fillId="0" borderId="0"/>
    <xf numFmtId="169"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169" fontId="105" fillId="0" borderId="0"/>
    <xf numFmtId="169"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169" fontId="105" fillId="0" borderId="0"/>
    <xf numFmtId="169"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169" fontId="105" fillId="0" borderId="0"/>
    <xf numFmtId="169"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169" fontId="105" fillId="0" borderId="0"/>
    <xf numFmtId="169"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169" fontId="105" fillId="0" borderId="0"/>
    <xf numFmtId="169"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68" fillId="0" borderId="0">
      <alignment vertical="top"/>
    </xf>
    <xf numFmtId="169" fontId="105" fillId="0" borderId="0"/>
    <xf numFmtId="169" fontId="105" fillId="0" borderId="0"/>
    <xf numFmtId="0" fontId="105" fillId="0" borderId="0"/>
    <xf numFmtId="0" fontId="105" fillId="0" borderId="0"/>
    <xf numFmtId="0" fontId="105" fillId="0" borderId="0"/>
    <xf numFmtId="169" fontId="105" fillId="0" borderId="0"/>
    <xf numFmtId="169"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169" fontId="105" fillId="0" borderId="0"/>
    <xf numFmtId="169"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169" fontId="105" fillId="0" borderId="0"/>
    <xf numFmtId="169"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169" fontId="105" fillId="0" borderId="0"/>
    <xf numFmtId="169"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169" fontId="105" fillId="0" borderId="0"/>
    <xf numFmtId="169"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169" fontId="105" fillId="0" borderId="0"/>
    <xf numFmtId="169"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applyFont="0" applyFill="0" applyBorder="0" applyAlignment="0" applyProtection="0"/>
    <xf numFmtId="0" fontId="105" fillId="0" borderId="0" applyFont="0" applyFill="0" applyBorder="0" applyAlignment="0" applyProtection="0"/>
    <xf numFmtId="169"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0" fontId="105" fillId="0" borderId="0"/>
    <xf numFmtId="169" fontId="105" fillId="0" borderId="0"/>
    <xf numFmtId="0" fontId="105" fillId="0" borderId="0"/>
    <xf numFmtId="165"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0" fontId="105" fillId="0" borderId="0"/>
    <xf numFmtId="169" fontId="105" fillId="0" borderId="0"/>
    <xf numFmtId="0" fontId="105" fillId="0" borderId="0"/>
    <xf numFmtId="165" fontId="105" fillId="0" borderId="0"/>
    <xf numFmtId="169" fontId="105" fillId="0" borderId="0"/>
    <xf numFmtId="171" fontId="169" fillId="0" borderId="0"/>
    <xf numFmtId="49" fontId="169" fillId="0" borderId="0"/>
    <xf numFmtId="172" fontId="26" fillId="0" borderId="0" applyFont="0" applyFill="0" applyBorder="0" applyAlignment="0" applyProtection="0"/>
    <xf numFmtId="172" fontId="26" fillId="0" borderId="0" applyFont="0" applyFill="0" applyBorder="0" applyAlignment="0" applyProtection="0"/>
    <xf numFmtId="172" fontId="170" fillId="0" borderId="0" applyFont="0" applyFill="0" applyBorder="0" applyAlignment="0" applyProtection="0"/>
    <xf numFmtId="173" fontId="169" fillId="0" borderId="0">
      <alignment horizontal="center"/>
    </xf>
    <xf numFmtId="174" fontId="169" fillId="0" borderId="0"/>
    <xf numFmtId="175" fontId="169" fillId="0" borderId="0"/>
    <xf numFmtId="176" fontId="169" fillId="0" borderId="0"/>
    <xf numFmtId="38" fontId="171" fillId="0" borderId="0" applyFill="0" applyBorder="0" applyAlignment="0">
      <protection locked="0"/>
    </xf>
    <xf numFmtId="177" fontId="169" fillId="0" borderId="0"/>
    <xf numFmtId="178" fontId="172" fillId="0" borderId="0"/>
    <xf numFmtId="179" fontId="26" fillId="0" borderId="0" applyFont="0" applyFill="0" applyBorder="0" applyAlignment="0" applyProtection="0"/>
    <xf numFmtId="179" fontId="26" fillId="0" borderId="0" applyFont="0" applyFill="0" applyBorder="0" applyAlignment="0" applyProtection="0"/>
    <xf numFmtId="179" fontId="170" fillId="0" borderId="0" applyFont="0" applyFill="0" applyBorder="0" applyAlignment="0" applyProtection="0"/>
    <xf numFmtId="0" fontId="14" fillId="6" borderId="0" applyNumberFormat="0" applyBorder="0" applyAlignment="0" applyProtection="0"/>
    <xf numFmtId="169" fontId="9" fillId="6" borderId="0" applyNumberFormat="0" applyBorder="0" applyAlignment="0" applyProtection="0"/>
    <xf numFmtId="169" fontId="9" fillId="6" borderId="0" applyNumberFormat="0" applyBorder="0" applyAlignment="0" applyProtection="0"/>
    <xf numFmtId="0" fontId="14" fillId="6" borderId="0" applyNumberFormat="0" applyBorder="0" applyAlignment="0" applyProtection="0"/>
    <xf numFmtId="0" fontId="9" fillId="6" borderId="0" applyNumberFormat="0" applyBorder="0" applyAlignment="0" applyProtection="0"/>
    <xf numFmtId="170" fontId="9" fillId="6" borderId="0" applyNumberFormat="0" applyBorder="0" applyAlignment="0" applyProtection="0"/>
    <xf numFmtId="0" fontId="9" fillId="6" borderId="0" applyNumberFormat="0" applyBorder="0" applyAlignment="0" applyProtection="0"/>
    <xf numFmtId="165" fontId="14" fillId="12" borderId="0" applyNumberFormat="0" applyBorder="0" applyAlignment="0" applyProtection="0"/>
    <xf numFmtId="0" fontId="159" fillId="58" borderId="0" applyNumberFormat="0" applyBorder="0" applyAlignment="0" applyProtection="0"/>
    <xf numFmtId="0" fontId="159" fillId="58" borderId="0" applyNumberFormat="0" applyBorder="0" applyAlignment="0" applyProtection="0"/>
    <xf numFmtId="0" fontId="159" fillId="58" borderId="0" applyNumberFormat="0" applyBorder="0" applyAlignment="0" applyProtection="0"/>
    <xf numFmtId="0" fontId="14" fillId="70" borderId="0" applyNumberFormat="0" applyBorder="0" applyAlignment="0" applyProtection="0"/>
    <xf numFmtId="0" fontId="14" fillId="7" borderId="0" applyNumberFormat="0" applyBorder="0" applyAlignment="0" applyProtection="0"/>
    <xf numFmtId="169" fontId="9" fillId="7" borderId="0" applyNumberFormat="0" applyBorder="0" applyAlignment="0" applyProtection="0"/>
    <xf numFmtId="169" fontId="9" fillId="7" borderId="0" applyNumberFormat="0" applyBorder="0" applyAlignment="0" applyProtection="0"/>
    <xf numFmtId="0" fontId="14" fillId="7" borderId="0" applyNumberFormat="0" applyBorder="0" applyAlignment="0" applyProtection="0"/>
    <xf numFmtId="0" fontId="9" fillId="7" borderId="0" applyNumberFormat="0" applyBorder="0" applyAlignment="0" applyProtection="0"/>
    <xf numFmtId="170" fontId="9" fillId="7" borderId="0" applyNumberFormat="0" applyBorder="0" applyAlignment="0" applyProtection="0"/>
    <xf numFmtId="0" fontId="9" fillId="7" borderId="0" applyNumberFormat="0" applyBorder="0" applyAlignment="0" applyProtection="0"/>
    <xf numFmtId="165" fontId="14" fillId="13" borderId="0" applyNumberFormat="0" applyBorder="0" applyAlignment="0" applyProtection="0"/>
    <xf numFmtId="0" fontId="159" fillId="60" borderId="0" applyNumberFormat="0" applyBorder="0" applyAlignment="0" applyProtection="0"/>
    <xf numFmtId="0" fontId="159" fillId="60" borderId="0" applyNumberFormat="0" applyBorder="0" applyAlignment="0" applyProtection="0"/>
    <xf numFmtId="0" fontId="159" fillId="60" borderId="0" applyNumberFormat="0" applyBorder="0" applyAlignment="0" applyProtection="0"/>
    <xf numFmtId="0" fontId="14" fillId="11" borderId="0" applyNumberFormat="0" applyBorder="0" applyAlignment="0" applyProtection="0"/>
    <xf numFmtId="0" fontId="14" fillId="8" borderId="0" applyNumberFormat="0" applyBorder="0" applyAlignment="0" applyProtection="0"/>
    <xf numFmtId="169" fontId="9" fillId="8" borderId="0" applyNumberFormat="0" applyBorder="0" applyAlignment="0" applyProtection="0"/>
    <xf numFmtId="169" fontId="9" fillId="8" borderId="0" applyNumberFormat="0" applyBorder="0" applyAlignment="0" applyProtection="0"/>
    <xf numFmtId="0" fontId="14" fillId="8" borderId="0" applyNumberFormat="0" applyBorder="0" applyAlignment="0" applyProtection="0"/>
    <xf numFmtId="0" fontId="9" fillId="8" borderId="0" applyNumberFormat="0" applyBorder="0" applyAlignment="0" applyProtection="0"/>
    <xf numFmtId="170" fontId="9" fillId="8" borderId="0" applyNumberFormat="0" applyBorder="0" applyAlignment="0" applyProtection="0"/>
    <xf numFmtId="0" fontId="9" fillId="8" borderId="0" applyNumberFormat="0" applyBorder="0" applyAlignment="0" applyProtection="0"/>
    <xf numFmtId="165" fontId="14" fillId="27" borderId="0" applyNumberFormat="0" applyBorder="0" applyAlignment="0" applyProtection="0"/>
    <xf numFmtId="0" fontId="159" fillId="62" borderId="0" applyNumberFormat="0" applyBorder="0" applyAlignment="0" applyProtection="0"/>
    <xf numFmtId="0" fontId="159" fillId="62" borderId="0" applyNumberFormat="0" applyBorder="0" applyAlignment="0" applyProtection="0"/>
    <xf numFmtId="0" fontId="159" fillId="62" borderId="0" applyNumberFormat="0" applyBorder="0" applyAlignment="0" applyProtection="0"/>
    <xf numFmtId="0" fontId="14" fillId="27" borderId="0" applyNumberFormat="0" applyBorder="0" applyAlignment="0" applyProtection="0"/>
    <xf numFmtId="0" fontId="14" fillId="9" borderId="0" applyNumberFormat="0" applyBorder="0" applyAlignment="0" applyProtection="0"/>
    <xf numFmtId="169" fontId="9" fillId="9" borderId="0" applyNumberFormat="0" applyBorder="0" applyAlignment="0" applyProtection="0"/>
    <xf numFmtId="169" fontId="9" fillId="9" borderId="0" applyNumberFormat="0" applyBorder="0" applyAlignment="0" applyProtection="0"/>
    <xf numFmtId="0" fontId="14" fillId="9" borderId="0" applyNumberFormat="0" applyBorder="0" applyAlignment="0" applyProtection="0"/>
    <xf numFmtId="0" fontId="9" fillId="9" borderId="0" applyNumberFormat="0" applyBorder="0" applyAlignment="0" applyProtection="0"/>
    <xf numFmtId="170" fontId="9" fillId="9" borderId="0" applyNumberFormat="0" applyBorder="0" applyAlignment="0" applyProtection="0"/>
    <xf numFmtId="0" fontId="9" fillId="9" borderId="0" applyNumberFormat="0" applyBorder="0" applyAlignment="0" applyProtection="0"/>
    <xf numFmtId="165" fontId="14" fillId="11" borderId="0" applyNumberFormat="0" applyBorder="0" applyAlignment="0" applyProtection="0"/>
    <xf numFmtId="0" fontId="159" fillId="64" borderId="0" applyNumberFormat="0" applyBorder="0" applyAlignment="0" applyProtection="0"/>
    <xf numFmtId="0" fontId="159" fillId="64" borderId="0" applyNumberFormat="0" applyBorder="0" applyAlignment="0" applyProtection="0"/>
    <xf numFmtId="0" fontId="159" fillId="64" borderId="0" applyNumberFormat="0" applyBorder="0" applyAlignment="0" applyProtection="0"/>
    <xf numFmtId="0" fontId="14" fillId="70" borderId="0" applyNumberFormat="0" applyBorder="0" applyAlignment="0" applyProtection="0"/>
    <xf numFmtId="0" fontId="14" fillId="10" borderId="0" applyNumberFormat="0" applyBorder="0" applyAlignment="0" applyProtection="0"/>
    <xf numFmtId="169" fontId="9" fillId="10" borderId="0" applyNumberFormat="0" applyBorder="0" applyAlignment="0" applyProtection="0"/>
    <xf numFmtId="169" fontId="9" fillId="10" borderId="0" applyNumberFormat="0" applyBorder="0" applyAlignment="0" applyProtection="0"/>
    <xf numFmtId="0" fontId="14" fillId="10" borderId="0" applyNumberFormat="0" applyBorder="0" applyAlignment="0" applyProtection="0"/>
    <xf numFmtId="0" fontId="9" fillId="10" borderId="0" applyNumberFormat="0" applyBorder="0" applyAlignment="0" applyProtection="0"/>
    <xf numFmtId="170" fontId="9" fillId="10" borderId="0" applyNumberFormat="0" applyBorder="0" applyAlignment="0" applyProtection="0"/>
    <xf numFmtId="0" fontId="9" fillId="10" borderId="0" applyNumberFormat="0" applyBorder="0" applyAlignment="0" applyProtection="0"/>
    <xf numFmtId="165" fontId="14" fillId="10" borderId="0" applyNumberFormat="0" applyBorder="0" applyAlignment="0" applyProtection="0"/>
    <xf numFmtId="0" fontId="159" fillId="66" borderId="0" applyNumberFormat="0" applyBorder="0" applyAlignment="0" applyProtection="0"/>
    <xf numFmtId="0" fontId="159" fillId="66" borderId="0" applyNumberFormat="0" applyBorder="0" applyAlignment="0" applyProtection="0"/>
    <xf numFmtId="0" fontId="159" fillId="66" borderId="0" applyNumberFormat="0" applyBorder="0" applyAlignment="0" applyProtection="0"/>
    <xf numFmtId="0" fontId="14" fillId="11" borderId="0" applyNumberFormat="0" applyBorder="0" applyAlignment="0" applyProtection="0"/>
    <xf numFmtId="169" fontId="9" fillId="11" borderId="0" applyNumberFormat="0" applyBorder="0" applyAlignment="0" applyProtection="0"/>
    <xf numFmtId="169" fontId="9" fillId="11" borderId="0" applyNumberFormat="0" applyBorder="0" applyAlignment="0" applyProtection="0"/>
    <xf numFmtId="0" fontId="14" fillId="11" borderId="0" applyNumberFormat="0" applyBorder="0" applyAlignment="0" applyProtection="0"/>
    <xf numFmtId="0" fontId="9" fillId="11" borderId="0" applyNumberFormat="0" applyBorder="0" applyAlignment="0" applyProtection="0"/>
    <xf numFmtId="170" fontId="9" fillId="11" borderId="0" applyNumberFormat="0" applyBorder="0" applyAlignment="0" applyProtection="0"/>
    <xf numFmtId="0" fontId="9" fillId="11" borderId="0" applyNumberFormat="0" applyBorder="0" applyAlignment="0" applyProtection="0"/>
    <xf numFmtId="165" fontId="14" fillId="27" borderId="0" applyNumberFormat="0" applyBorder="0" applyAlignment="0" applyProtection="0"/>
    <xf numFmtId="0" fontId="159" fillId="68" borderId="0" applyNumberFormat="0" applyBorder="0" applyAlignment="0" applyProtection="0"/>
    <xf numFmtId="0" fontId="159" fillId="68" borderId="0" applyNumberFormat="0" applyBorder="0" applyAlignment="0" applyProtection="0"/>
    <xf numFmtId="0" fontId="159" fillId="68" borderId="0" applyNumberFormat="0" applyBorder="0" applyAlignment="0" applyProtection="0"/>
    <xf numFmtId="169" fontId="173" fillId="6" borderId="0" applyNumberFormat="0" applyBorder="0" applyAlignment="0" applyProtection="0"/>
    <xf numFmtId="170" fontId="173" fillId="6" borderId="0" applyNumberFormat="0" applyBorder="0" applyAlignment="0" applyProtection="0"/>
    <xf numFmtId="169" fontId="173" fillId="7" borderId="0" applyNumberFormat="0" applyBorder="0" applyAlignment="0" applyProtection="0"/>
    <xf numFmtId="170" fontId="173" fillId="7" borderId="0" applyNumberFormat="0" applyBorder="0" applyAlignment="0" applyProtection="0"/>
    <xf numFmtId="169" fontId="173" fillId="8" borderId="0" applyNumberFormat="0" applyBorder="0" applyAlignment="0" applyProtection="0"/>
    <xf numFmtId="170" fontId="173" fillId="8" borderId="0" applyNumberFormat="0" applyBorder="0" applyAlignment="0" applyProtection="0"/>
    <xf numFmtId="169" fontId="173" fillId="9" borderId="0" applyNumberFormat="0" applyBorder="0" applyAlignment="0" applyProtection="0"/>
    <xf numFmtId="170" fontId="173" fillId="9" borderId="0" applyNumberFormat="0" applyBorder="0" applyAlignment="0" applyProtection="0"/>
    <xf numFmtId="169" fontId="173" fillId="10" borderId="0" applyNumberFormat="0" applyBorder="0" applyAlignment="0" applyProtection="0"/>
    <xf numFmtId="170" fontId="173" fillId="10" borderId="0" applyNumberFormat="0" applyBorder="0" applyAlignment="0" applyProtection="0"/>
    <xf numFmtId="169" fontId="173" fillId="11" borderId="0" applyNumberFormat="0" applyBorder="0" applyAlignment="0" applyProtection="0"/>
    <xf numFmtId="170" fontId="173" fillId="11" borderId="0" applyNumberFormat="0" applyBorder="0" applyAlignment="0" applyProtection="0"/>
    <xf numFmtId="169" fontId="14" fillId="12" borderId="0" applyNumberFormat="0" applyBorder="0" applyAlignment="0" applyProtection="0"/>
    <xf numFmtId="170" fontId="14" fillId="12" borderId="0" applyNumberFormat="0" applyBorder="0" applyAlignment="0" applyProtection="0"/>
    <xf numFmtId="0" fontId="14" fillId="12" borderId="0" applyNumberFormat="0" applyBorder="0" applyAlignment="0" applyProtection="0"/>
    <xf numFmtId="165"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170" fontId="14" fillId="12" borderId="0" applyNumberFormat="0" applyBorder="0" applyAlignment="0" applyProtection="0"/>
    <xf numFmtId="169" fontId="14" fillId="12" borderId="0" applyNumberFormat="0" applyBorder="0" applyAlignment="0" applyProtection="0"/>
    <xf numFmtId="0" fontId="14" fillId="6" borderId="0" applyNumberFormat="0" applyBorder="0" applyAlignment="0" applyProtection="0"/>
    <xf numFmtId="165" fontId="14" fillId="12" borderId="0" applyNumberFormat="0" applyBorder="0" applyAlignment="0" applyProtection="0"/>
    <xf numFmtId="169" fontId="14" fillId="13" borderId="0" applyNumberFormat="0" applyBorder="0" applyAlignment="0" applyProtection="0"/>
    <xf numFmtId="170" fontId="14" fillId="13" borderId="0" applyNumberFormat="0" applyBorder="0" applyAlignment="0" applyProtection="0"/>
    <xf numFmtId="0" fontId="14" fillId="13" borderId="0" applyNumberFormat="0" applyBorder="0" applyAlignment="0" applyProtection="0"/>
    <xf numFmtId="165"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170" fontId="14" fillId="13" borderId="0" applyNumberFormat="0" applyBorder="0" applyAlignment="0" applyProtection="0"/>
    <xf numFmtId="169" fontId="14" fillId="13" borderId="0" applyNumberFormat="0" applyBorder="0" applyAlignment="0" applyProtection="0"/>
    <xf numFmtId="0" fontId="14" fillId="7" borderId="0" applyNumberFormat="0" applyBorder="0" applyAlignment="0" applyProtection="0"/>
    <xf numFmtId="165" fontId="14" fillId="13" borderId="0" applyNumberFormat="0" applyBorder="0" applyAlignment="0" applyProtection="0"/>
    <xf numFmtId="169" fontId="14" fillId="27" borderId="0" applyNumberFormat="0" applyBorder="0" applyAlignment="0" applyProtection="0"/>
    <xf numFmtId="170" fontId="14" fillId="27" borderId="0" applyNumberFormat="0" applyBorder="0" applyAlignment="0" applyProtection="0"/>
    <xf numFmtId="0" fontId="14" fillId="27" borderId="0" applyNumberFormat="0" applyBorder="0" applyAlignment="0" applyProtection="0"/>
    <xf numFmtId="165"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170" fontId="14" fillId="27" borderId="0" applyNumberFormat="0" applyBorder="0" applyAlignment="0" applyProtection="0"/>
    <xf numFmtId="169" fontId="14" fillId="27" borderId="0" applyNumberFormat="0" applyBorder="0" applyAlignment="0" applyProtection="0"/>
    <xf numFmtId="0" fontId="14" fillId="8" borderId="0" applyNumberFormat="0" applyBorder="0" applyAlignment="0" applyProtection="0"/>
    <xf numFmtId="165" fontId="14" fillId="27" borderId="0" applyNumberFormat="0" applyBorder="0" applyAlignment="0" applyProtection="0"/>
    <xf numFmtId="169" fontId="14" fillId="11" borderId="0" applyNumberFormat="0" applyBorder="0" applyAlignment="0" applyProtection="0"/>
    <xf numFmtId="170" fontId="14" fillId="11" borderId="0" applyNumberFormat="0" applyBorder="0" applyAlignment="0" applyProtection="0"/>
    <xf numFmtId="0" fontId="14" fillId="11" borderId="0" applyNumberFormat="0" applyBorder="0" applyAlignment="0" applyProtection="0"/>
    <xf numFmtId="165"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170" fontId="14" fillId="11" borderId="0" applyNumberFormat="0" applyBorder="0" applyAlignment="0" applyProtection="0"/>
    <xf numFmtId="169" fontId="14" fillId="11" borderId="0" applyNumberFormat="0" applyBorder="0" applyAlignment="0" applyProtection="0"/>
    <xf numFmtId="0" fontId="14" fillId="9" borderId="0" applyNumberFormat="0" applyBorder="0" applyAlignment="0" applyProtection="0"/>
    <xf numFmtId="165" fontId="14" fillId="11" borderId="0" applyNumberFormat="0" applyBorder="0" applyAlignment="0" applyProtection="0"/>
    <xf numFmtId="169" fontId="14" fillId="10" borderId="0" applyNumberFormat="0" applyBorder="0" applyAlignment="0" applyProtection="0"/>
    <xf numFmtId="170" fontId="14" fillId="10" borderId="0" applyNumberFormat="0" applyBorder="0" applyAlignment="0" applyProtection="0"/>
    <xf numFmtId="0" fontId="14" fillId="10" borderId="0" applyNumberFormat="0" applyBorder="0" applyAlignment="0" applyProtection="0"/>
    <xf numFmtId="165"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170" fontId="14" fillId="10" borderId="0" applyNumberFormat="0" applyBorder="0" applyAlignment="0" applyProtection="0"/>
    <xf numFmtId="169" fontId="14" fillId="10" borderId="0" applyNumberFormat="0" applyBorder="0" applyAlignment="0" applyProtection="0"/>
    <xf numFmtId="165" fontId="14" fillId="10" borderId="0" applyNumberFormat="0" applyBorder="0" applyAlignment="0" applyProtection="0"/>
    <xf numFmtId="169" fontId="14" fillId="27" borderId="0" applyNumberFormat="0" applyBorder="0" applyAlignment="0" applyProtection="0"/>
    <xf numFmtId="170" fontId="14" fillId="27" borderId="0" applyNumberFormat="0" applyBorder="0" applyAlignment="0" applyProtection="0"/>
    <xf numFmtId="0" fontId="14" fillId="27" borderId="0" applyNumberFormat="0" applyBorder="0" applyAlignment="0" applyProtection="0"/>
    <xf numFmtId="165"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170" fontId="14" fillId="27" borderId="0" applyNumberFormat="0" applyBorder="0" applyAlignment="0" applyProtection="0"/>
    <xf numFmtId="169" fontId="14" fillId="27" borderId="0" applyNumberFormat="0" applyBorder="0" applyAlignment="0" applyProtection="0"/>
    <xf numFmtId="0" fontId="14" fillId="11" borderId="0" applyNumberFormat="0" applyBorder="0" applyAlignment="0" applyProtection="0"/>
    <xf numFmtId="165" fontId="14" fillId="27" borderId="0" applyNumberFormat="0" applyBorder="0" applyAlignment="0" applyProtection="0"/>
    <xf numFmtId="180" fontId="174" fillId="0" borderId="0"/>
    <xf numFmtId="181" fontId="172" fillId="0" borderId="0"/>
    <xf numFmtId="182" fontId="26" fillId="0" borderId="0" applyFont="0" applyFill="0" applyBorder="0" applyAlignment="0" applyProtection="0"/>
    <xf numFmtId="182" fontId="26" fillId="0" borderId="0" applyFont="0" applyFill="0" applyBorder="0" applyAlignment="0" applyProtection="0"/>
    <xf numFmtId="182" fontId="170" fillId="0" borderId="0" applyFont="0" applyFill="0" applyBorder="0" applyAlignment="0" applyProtection="0"/>
    <xf numFmtId="183" fontId="169" fillId="0" borderId="0"/>
    <xf numFmtId="184" fontId="169" fillId="0" borderId="0"/>
    <xf numFmtId="185" fontId="26" fillId="0" borderId="0" applyFont="0" applyFill="0" applyBorder="0" applyAlignment="0" applyProtection="0"/>
    <xf numFmtId="185" fontId="26" fillId="0" borderId="0" applyFont="0" applyFill="0" applyBorder="0" applyAlignment="0" applyProtection="0"/>
    <xf numFmtId="185" fontId="170" fillId="0" borderId="0" applyFont="0" applyFill="0" applyBorder="0" applyAlignment="0" applyProtection="0"/>
    <xf numFmtId="0" fontId="14" fillId="12" borderId="0" applyNumberFormat="0" applyBorder="0" applyAlignment="0" applyProtection="0"/>
    <xf numFmtId="169" fontId="9" fillId="12" borderId="0" applyNumberFormat="0" applyBorder="0" applyAlignment="0" applyProtection="0"/>
    <xf numFmtId="169" fontId="9" fillId="12" borderId="0" applyNumberFormat="0" applyBorder="0" applyAlignment="0" applyProtection="0"/>
    <xf numFmtId="0" fontId="14" fillId="12" borderId="0" applyNumberFormat="0" applyBorder="0" applyAlignment="0" applyProtection="0"/>
    <xf numFmtId="0" fontId="9" fillId="12" borderId="0" applyNumberFormat="0" applyBorder="0" applyAlignment="0" applyProtection="0"/>
    <xf numFmtId="170" fontId="9" fillId="12" borderId="0" applyNumberFormat="0" applyBorder="0" applyAlignment="0" applyProtection="0"/>
    <xf numFmtId="0" fontId="9" fillId="12" borderId="0" applyNumberFormat="0" applyBorder="0" applyAlignment="0" applyProtection="0"/>
    <xf numFmtId="165" fontId="14" fillId="10" borderId="0" applyNumberFormat="0" applyBorder="0" applyAlignment="0" applyProtection="0"/>
    <xf numFmtId="0" fontId="159" fillId="59" borderId="0" applyNumberFormat="0" applyBorder="0" applyAlignment="0" applyProtection="0"/>
    <xf numFmtId="0" fontId="159" fillId="59" borderId="0" applyNumberFormat="0" applyBorder="0" applyAlignment="0" applyProtection="0"/>
    <xf numFmtId="0" fontId="159" fillId="59" borderId="0" applyNumberFormat="0" applyBorder="0" applyAlignment="0" applyProtection="0"/>
    <xf numFmtId="0" fontId="14" fillId="24" borderId="0" applyNumberFormat="0" applyBorder="0" applyAlignment="0" applyProtection="0"/>
    <xf numFmtId="0" fontId="14" fillId="13" borderId="0" applyNumberFormat="0" applyBorder="0" applyAlignment="0" applyProtection="0"/>
    <xf numFmtId="169" fontId="9" fillId="13" borderId="0" applyNumberFormat="0" applyBorder="0" applyAlignment="0" applyProtection="0"/>
    <xf numFmtId="169" fontId="9" fillId="13" borderId="0" applyNumberFormat="0" applyBorder="0" applyAlignment="0" applyProtection="0"/>
    <xf numFmtId="0" fontId="14" fillId="13" borderId="0" applyNumberFormat="0" applyBorder="0" applyAlignment="0" applyProtection="0"/>
    <xf numFmtId="0" fontId="9" fillId="13" borderId="0" applyNumberFormat="0" applyBorder="0" applyAlignment="0" applyProtection="0"/>
    <xf numFmtId="170" fontId="9" fillId="13" borderId="0" applyNumberFormat="0" applyBorder="0" applyAlignment="0" applyProtection="0"/>
    <xf numFmtId="0" fontId="9" fillId="13" borderId="0" applyNumberFormat="0" applyBorder="0" applyAlignment="0" applyProtection="0"/>
    <xf numFmtId="165" fontId="14" fillId="13" borderId="0" applyNumberFormat="0" applyBorder="0" applyAlignment="0" applyProtection="0"/>
    <xf numFmtId="0" fontId="159" fillId="61" borderId="0" applyNumberFormat="0" applyBorder="0" applyAlignment="0" applyProtection="0"/>
    <xf numFmtId="0" fontId="159" fillId="61" borderId="0" applyNumberFormat="0" applyBorder="0" applyAlignment="0" applyProtection="0"/>
    <xf numFmtId="0" fontId="159" fillId="61" borderId="0" applyNumberFormat="0" applyBorder="0" applyAlignment="0" applyProtection="0"/>
    <xf numFmtId="0" fontId="14" fillId="14" borderId="0" applyNumberFormat="0" applyBorder="0" applyAlignment="0" applyProtection="0"/>
    <xf numFmtId="169" fontId="9" fillId="14" borderId="0" applyNumberFormat="0" applyBorder="0" applyAlignment="0" applyProtection="0"/>
    <xf numFmtId="169" fontId="9" fillId="14" borderId="0" applyNumberFormat="0" applyBorder="0" applyAlignment="0" applyProtection="0"/>
    <xf numFmtId="0" fontId="14" fillId="14" borderId="0" applyNumberFormat="0" applyBorder="0" applyAlignment="0" applyProtection="0"/>
    <xf numFmtId="0" fontId="9" fillId="14" borderId="0" applyNumberFormat="0" applyBorder="0" applyAlignment="0" applyProtection="0"/>
    <xf numFmtId="170" fontId="9" fillId="14" borderId="0" applyNumberFormat="0" applyBorder="0" applyAlignment="0" applyProtection="0"/>
    <xf numFmtId="0" fontId="9" fillId="14" borderId="0" applyNumberFormat="0" applyBorder="0" applyAlignment="0" applyProtection="0"/>
    <xf numFmtId="165" fontId="14" fillId="26" borderId="0" applyNumberFormat="0" applyBorder="0" applyAlignment="0" applyProtection="0"/>
    <xf numFmtId="0" fontId="159" fillId="63" borderId="0" applyNumberFormat="0" applyBorder="0" applyAlignment="0" applyProtection="0"/>
    <xf numFmtId="0" fontId="159" fillId="63" borderId="0" applyNumberFormat="0" applyBorder="0" applyAlignment="0" applyProtection="0"/>
    <xf numFmtId="0" fontId="159" fillId="63"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169" fontId="9" fillId="9" borderId="0" applyNumberFormat="0" applyBorder="0" applyAlignment="0" applyProtection="0"/>
    <xf numFmtId="169" fontId="9" fillId="9" borderId="0" applyNumberFormat="0" applyBorder="0" applyAlignment="0" applyProtection="0"/>
    <xf numFmtId="0" fontId="14" fillId="9" borderId="0" applyNumberFormat="0" applyBorder="0" applyAlignment="0" applyProtection="0"/>
    <xf numFmtId="0" fontId="9" fillId="9" borderId="0" applyNumberFormat="0" applyBorder="0" applyAlignment="0" applyProtection="0"/>
    <xf numFmtId="170" fontId="9" fillId="9" borderId="0" applyNumberFormat="0" applyBorder="0" applyAlignment="0" applyProtection="0"/>
    <xf numFmtId="0" fontId="9" fillId="9" borderId="0" applyNumberFormat="0" applyBorder="0" applyAlignment="0" applyProtection="0"/>
    <xf numFmtId="165" fontId="14" fillId="7" borderId="0" applyNumberFormat="0" applyBorder="0" applyAlignment="0" applyProtection="0"/>
    <xf numFmtId="0" fontId="159" fillId="65" borderId="0" applyNumberFormat="0" applyBorder="0" applyAlignment="0" applyProtection="0"/>
    <xf numFmtId="0" fontId="159" fillId="65" borderId="0" applyNumberFormat="0" applyBorder="0" applyAlignment="0" applyProtection="0"/>
    <xf numFmtId="0" fontId="159" fillId="65" borderId="0" applyNumberFormat="0" applyBorder="0" applyAlignment="0" applyProtection="0"/>
    <xf numFmtId="0" fontId="14" fillId="24" borderId="0" applyNumberFormat="0" applyBorder="0" applyAlignment="0" applyProtection="0"/>
    <xf numFmtId="0" fontId="14" fillId="12" borderId="0" applyNumberFormat="0" applyBorder="0" applyAlignment="0" applyProtection="0"/>
    <xf numFmtId="169" fontId="9" fillId="12" borderId="0" applyNumberFormat="0" applyBorder="0" applyAlignment="0" applyProtection="0"/>
    <xf numFmtId="169" fontId="9" fillId="12" borderId="0" applyNumberFormat="0" applyBorder="0" applyAlignment="0" applyProtection="0"/>
    <xf numFmtId="0" fontId="14" fillId="12" borderId="0" applyNumberFormat="0" applyBorder="0" applyAlignment="0" applyProtection="0"/>
    <xf numFmtId="0" fontId="9" fillId="12" borderId="0" applyNumberFormat="0" applyBorder="0" applyAlignment="0" applyProtection="0"/>
    <xf numFmtId="170" fontId="9" fillId="12" borderId="0" applyNumberFormat="0" applyBorder="0" applyAlignment="0" applyProtection="0"/>
    <xf numFmtId="0" fontId="9" fillId="12" borderId="0" applyNumberFormat="0" applyBorder="0" applyAlignment="0" applyProtection="0"/>
    <xf numFmtId="165" fontId="14" fillId="10"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4" fillId="15" borderId="0" applyNumberFormat="0" applyBorder="0" applyAlignment="0" applyProtection="0"/>
    <xf numFmtId="169" fontId="9" fillId="15" borderId="0" applyNumberFormat="0" applyBorder="0" applyAlignment="0" applyProtection="0"/>
    <xf numFmtId="169" fontId="9" fillId="15" borderId="0" applyNumberFormat="0" applyBorder="0" applyAlignment="0" applyProtection="0"/>
    <xf numFmtId="0" fontId="14" fillId="15" borderId="0" applyNumberFormat="0" applyBorder="0" applyAlignment="0" applyProtection="0"/>
    <xf numFmtId="0" fontId="9" fillId="15" borderId="0" applyNumberFormat="0" applyBorder="0" applyAlignment="0" applyProtection="0"/>
    <xf numFmtId="170" fontId="9" fillId="15" borderId="0" applyNumberFormat="0" applyBorder="0" applyAlignment="0" applyProtection="0"/>
    <xf numFmtId="0" fontId="9" fillId="15" borderId="0" applyNumberFormat="0" applyBorder="0" applyAlignment="0" applyProtection="0"/>
    <xf numFmtId="165" fontId="14" fillId="27" borderId="0" applyNumberFormat="0" applyBorder="0" applyAlignment="0" applyProtection="0"/>
    <xf numFmtId="0" fontId="159" fillId="69" borderId="0" applyNumberFormat="0" applyBorder="0" applyAlignment="0" applyProtection="0"/>
    <xf numFmtId="0" fontId="159" fillId="69" borderId="0" applyNumberFormat="0" applyBorder="0" applyAlignment="0" applyProtection="0"/>
    <xf numFmtId="0" fontId="159" fillId="69" borderId="0" applyNumberFormat="0" applyBorder="0" applyAlignment="0" applyProtection="0"/>
    <xf numFmtId="0" fontId="14" fillId="11" borderId="0" applyNumberFormat="0" applyBorder="0" applyAlignment="0" applyProtection="0"/>
    <xf numFmtId="169" fontId="173" fillId="12" borderId="0" applyNumberFormat="0" applyBorder="0" applyAlignment="0" applyProtection="0"/>
    <xf numFmtId="170" fontId="173" fillId="12" borderId="0" applyNumberFormat="0" applyBorder="0" applyAlignment="0" applyProtection="0"/>
    <xf numFmtId="169" fontId="173" fillId="13" borderId="0" applyNumberFormat="0" applyBorder="0" applyAlignment="0" applyProtection="0"/>
    <xf numFmtId="170" fontId="173" fillId="13" borderId="0" applyNumberFormat="0" applyBorder="0" applyAlignment="0" applyProtection="0"/>
    <xf numFmtId="169" fontId="173" fillId="14" borderId="0" applyNumberFormat="0" applyBorder="0" applyAlignment="0" applyProtection="0"/>
    <xf numFmtId="170" fontId="173" fillId="14" borderId="0" applyNumberFormat="0" applyBorder="0" applyAlignment="0" applyProtection="0"/>
    <xf numFmtId="169" fontId="173" fillId="9" borderId="0" applyNumberFormat="0" applyBorder="0" applyAlignment="0" applyProtection="0"/>
    <xf numFmtId="170" fontId="173" fillId="9" borderId="0" applyNumberFormat="0" applyBorder="0" applyAlignment="0" applyProtection="0"/>
    <xf numFmtId="169" fontId="173" fillId="12" borderId="0" applyNumberFormat="0" applyBorder="0" applyAlignment="0" applyProtection="0"/>
    <xf numFmtId="170" fontId="173" fillId="12" borderId="0" applyNumberFormat="0" applyBorder="0" applyAlignment="0" applyProtection="0"/>
    <xf numFmtId="169" fontId="173" fillId="15" borderId="0" applyNumberFormat="0" applyBorder="0" applyAlignment="0" applyProtection="0"/>
    <xf numFmtId="170" fontId="173" fillId="15" borderId="0" applyNumberFormat="0" applyBorder="0" applyAlignment="0" applyProtection="0"/>
    <xf numFmtId="169" fontId="14" fillId="10" borderId="0" applyNumberFormat="0" applyBorder="0" applyAlignment="0" applyProtection="0"/>
    <xf numFmtId="170" fontId="14" fillId="10" borderId="0" applyNumberFormat="0" applyBorder="0" applyAlignment="0" applyProtection="0"/>
    <xf numFmtId="0" fontId="14" fillId="10" borderId="0" applyNumberFormat="0" applyBorder="0" applyAlignment="0" applyProtection="0"/>
    <xf numFmtId="165"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170" fontId="14" fillId="10" borderId="0" applyNumberFormat="0" applyBorder="0" applyAlignment="0" applyProtection="0"/>
    <xf numFmtId="169" fontId="14" fillId="10" borderId="0" applyNumberFormat="0" applyBorder="0" applyAlignment="0" applyProtection="0"/>
    <xf numFmtId="0" fontId="14" fillId="12" borderId="0" applyNumberFormat="0" applyBorder="0" applyAlignment="0" applyProtection="0"/>
    <xf numFmtId="165" fontId="14" fillId="10" borderId="0" applyNumberFormat="0" applyBorder="0" applyAlignment="0" applyProtection="0"/>
    <xf numFmtId="169" fontId="14" fillId="13" borderId="0" applyNumberFormat="0" applyBorder="0" applyAlignment="0" applyProtection="0"/>
    <xf numFmtId="170" fontId="14" fillId="13" borderId="0" applyNumberFormat="0" applyBorder="0" applyAlignment="0" applyProtection="0"/>
    <xf numFmtId="0" fontId="14" fillId="13" borderId="0" applyNumberFormat="0" applyBorder="0" applyAlignment="0" applyProtection="0"/>
    <xf numFmtId="165"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170" fontId="14" fillId="13" borderId="0" applyNumberFormat="0" applyBorder="0" applyAlignment="0" applyProtection="0"/>
    <xf numFmtId="169" fontId="14" fillId="13" borderId="0" applyNumberFormat="0" applyBorder="0" applyAlignment="0" applyProtection="0"/>
    <xf numFmtId="165" fontId="14" fillId="13" borderId="0" applyNumberFormat="0" applyBorder="0" applyAlignment="0" applyProtection="0"/>
    <xf numFmtId="169" fontId="14" fillId="26" borderId="0" applyNumberFormat="0" applyBorder="0" applyAlignment="0" applyProtection="0"/>
    <xf numFmtId="170" fontId="14" fillId="26" borderId="0" applyNumberFormat="0" applyBorder="0" applyAlignment="0" applyProtection="0"/>
    <xf numFmtId="0" fontId="14" fillId="26" borderId="0" applyNumberFormat="0" applyBorder="0" applyAlignment="0" applyProtection="0"/>
    <xf numFmtId="165"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170" fontId="14" fillId="26" borderId="0" applyNumberFormat="0" applyBorder="0" applyAlignment="0" applyProtection="0"/>
    <xf numFmtId="169" fontId="14" fillId="26" borderId="0" applyNumberFormat="0" applyBorder="0" applyAlignment="0" applyProtection="0"/>
    <xf numFmtId="0" fontId="14" fillId="14" borderId="0" applyNumberFormat="0" applyBorder="0" applyAlignment="0" applyProtection="0"/>
    <xf numFmtId="165" fontId="14" fillId="26" borderId="0" applyNumberFormat="0" applyBorder="0" applyAlignment="0" applyProtection="0"/>
    <xf numFmtId="169" fontId="14" fillId="7" borderId="0" applyNumberFormat="0" applyBorder="0" applyAlignment="0" applyProtection="0"/>
    <xf numFmtId="170" fontId="14" fillId="7" borderId="0" applyNumberFormat="0" applyBorder="0" applyAlignment="0" applyProtection="0"/>
    <xf numFmtId="0" fontId="14" fillId="7" borderId="0" applyNumberFormat="0" applyBorder="0" applyAlignment="0" applyProtection="0"/>
    <xf numFmtId="165" fontId="14" fillId="7" borderId="0" applyNumberFormat="0" applyBorder="0" applyAlignment="0" applyProtection="0"/>
    <xf numFmtId="0" fontId="14" fillId="7" borderId="0" applyNumberFormat="0" applyBorder="0" applyAlignment="0" applyProtection="0"/>
    <xf numFmtId="0" fontId="14" fillId="7" borderId="0" applyNumberFormat="0" applyBorder="0" applyAlignment="0" applyProtection="0"/>
    <xf numFmtId="170" fontId="14" fillId="7" borderId="0" applyNumberFormat="0" applyBorder="0" applyAlignment="0" applyProtection="0"/>
    <xf numFmtId="169" fontId="14" fillId="7" borderId="0" applyNumberFormat="0" applyBorder="0" applyAlignment="0" applyProtection="0"/>
    <xf numFmtId="0" fontId="14" fillId="9" borderId="0" applyNumberFormat="0" applyBorder="0" applyAlignment="0" applyProtection="0"/>
    <xf numFmtId="165" fontId="14" fillId="7" borderId="0" applyNumberFormat="0" applyBorder="0" applyAlignment="0" applyProtection="0"/>
    <xf numFmtId="169" fontId="14" fillId="10" borderId="0" applyNumberFormat="0" applyBorder="0" applyAlignment="0" applyProtection="0"/>
    <xf numFmtId="170" fontId="14" fillId="10" borderId="0" applyNumberFormat="0" applyBorder="0" applyAlignment="0" applyProtection="0"/>
    <xf numFmtId="0" fontId="14" fillId="10" borderId="0" applyNumberFormat="0" applyBorder="0" applyAlignment="0" applyProtection="0"/>
    <xf numFmtId="165"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170" fontId="14" fillId="10" borderId="0" applyNumberFormat="0" applyBorder="0" applyAlignment="0" applyProtection="0"/>
    <xf numFmtId="169" fontId="14" fillId="10" borderId="0" applyNumberFormat="0" applyBorder="0" applyAlignment="0" applyProtection="0"/>
    <xf numFmtId="0" fontId="14" fillId="12" borderId="0" applyNumberFormat="0" applyBorder="0" applyAlignment="0" applyProtection="0"/>
    <xf numFmtId="165" fontId="14" fillId="10" borderId="0" applyNumberFormat="0" applyBorder="0" applyAlignment="0" applyProtection="0"/>
    <xf numFmtId="169" fontId="14" fillId="27" borderId="0" applyNumberFormat="0" applyBorder="0" applyAlignment="0" applyProtection="0"/>
    <xf numFmtId="170" fontId="14" fillId="27" borderId="0" applyNumberFormat="0" applyBorder="0" applyAlignment="0" applyProtection="0"/>
    <xf numFmtId="0" fontId="14" fillId="27" borderId="0" applyNumberFormat="0" applyBorder="0" applyAlignment="0" applyProtection="0"/>
    <xf numFmtId="165"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170" fontId="14" fillId="27" borderId="0" applyNumberFormat="0" applyBorder="0" applyAlignment="0" applyProtection="0"/>
    <xf numFmtId="169" fontId="14" fillId="27" borderId="0" applyNumberFormat="0" applyBorder="0" applyAlignment="0" applyProtection="0"/>
    <xf numFmtId="0" fontId="14" fillId="15" borderId="0" applyNumberFormat="0" applyBorder="0" applyAlignment="0" applyProtection="0"/>
    <xf numFmtId="165" fontId="14" fillId="27" borderId="0" applyNumberFormat="0" applyBorder="0" applyAlignment="0" applyProtection="0"/>
    <xf numFmtId="186" fontId="169" fillId="0" borderId="0"/>
    <xf numFmtId="187" fontId="172" fillId="0" borderId="0"/>
    <xf numFmtId="188" fontId="170" fillId="0" borderId="0" applyFont="0" applyFill="0" applyBorder="0" applyAlignment="0" applyProtection="0"/>
    <xf numFmtId="0" fontId="175" fillId="16" borderId="0" applyNumberFormat="0" applyBorder="0" applyAlignment="0" applyProtection="0"/>
    <xf numFmtId="169" fontId="10" fillId="16" borderId="0" applyNumberFormat="0" applyBorder="0" applyAlignment="0" applyProtection="0"/>
    <xf numFmtId="169" fontId="10" fillId="16" borderId="0" applyNumberFormat="0" applyBorder="0" applyAlignment="0" applyProtection="0"/>
    <xf numFmtId="0" fontId="175" fillId="16" borderId="0" applyNumberFormat="0" applyBorder="0" applyAlignment="0" applyProtection="0"/>
    <xf numFmtId="0" fontId="10" fillId="16" borderId="0" applyNumberFormat="0" applyBorder="0" applyAlignment="0" applyProtection="0"/>
    <xf numFmtId="170" fontId="10" fillId="16" borderId="0" applyNumberFormat="0" applyBorder="0" applyAlignment="0" applyProtection="0"/>
    <xf numFmtId="0" fontId="10" fillId="16" borderId="0" applyNumberFormat="0" applyBorder="0" applyAlignment="0" applyProtection="0"/>
    <xf numFmtId="165" fontId="175" fillId="10" borderId="0" applyNumberFormat="0" applyBorder="0" applyAlignment="0" applyProtection="0"/>
    <xf numFmtId="0" fontId="175" fillId="18" borderId="0" applyNumberFormat="0" applyBorder="0" applyAlignment="0" applyProtection="0"/>
    <xf numFmtId="0" fontId="175" fillId="13" borderId="0" applyNumberFormat="0" applyBorder="0" applyAlignment="0" applyProtection="0"/>
    <xf numFmtId="169" fontId="10" fillId="13" borderId="0" applyNumberFormat="0" applyBorder="0" applyAlignment="0" applyProtection="0"/>
    <xf numFmtId="169" fontId="10" fillId="13" borderId="0" applyNumberFormat="0" applyBorder="0" applyAlignment="0" applyProtection="0"/>
    <xf numFmtId="0" fontId="175" fillId="13" borderId="0" applyNumberFormat="0" applyBorder="0" applyAlignment="0" applyProtection="0"/>
    <xf numFmtId="0" fontId="10" fillId="13" borderId="0" applyNumberFormat="0" applyBorder="0" applyAlignment="0" applyProtection="0"/>
    <xf numFmtId="170" fontId="10" fillId="13" borderId="0" applyNumberFormat="0" applyBorder="0" applyAlignment="0" applyProtection="0"/>
    <xf numFmtId="0" fontId="10" fillId="13" borderId="0" applyNumberFormat="0" applyBorder="0" applyAlignment="0" applyProtection="0"/>
    <xf numFmtId="165" fontId="175" fillId="23" borderId="0" applyNumberFormat="0" applyBorder="0" applyAlignment="0" applyProtection="0"/>
    <xf numFmtId="0" fontId="175" fillId="14" borderId="0" applyNumberFormat="0" applyBorder="0" applyAlignment="0" applyProtection="0"/>
    <xf numFmtId="169" fontId="10" fillId="14" borderId="0" applyNumberFormat="0" applyBorder="0" applyAlignment="0" applyProtection="0"/>
    <xf numFmtId="169" fontId="10" fillId="14" borderId="0" applyNumberFormat="0" applyBorder="0" applyAlignment="0" applyProtection="0"/>
    <xf numFmtId="0" fontId="175" fillId="14" borderId="0" applyNumberFormat="0" applyBorder="0" applyAlignment="0" applyProtection="0"/>
    <xf numFmtId="0" fontId="10" fillId="14" borderId="0" applyNumberFormat="0" applyBorder="0" applyAlignment="0" applyProtection="0"/>
    <xf numFmtId="170" fontId="10" fillId="14" borderId="0" applyNumberFormat="0" applyBorder="0" applyAlignment="0" applyProtection="0"/>
    <xf numFmtId="0" fontId="10" fillId="14" borderId="0" applyNumberFormat="0" applyBorder="0" applyAlignment="0" applyProtection="0"/>
    <xf numFmtId="165" fontId="175" fillId="15" borderId="0" applyNumberFormat="0" applyBorder="0" applyAlignment="0" applyProtection="0"/>
    <xf numFmtId="0" fontId="175" fillId="26" borderId="0" applyNumberFormat="0" applyBorder="0" applyAlignment="0" applyProtection="0"/>
    <xf numFmtId="0" fontId="175" fillId="17" borderId="0" applyNumberFormat="0" applyBorder="0" applyAlignment="0" applyProtection="0"/>
    <xf numFmtId="169" fontId="10" fillId="17" borderId="0" applyNumberFormat="0" applyBorder="0" applyAlignment="0" applyProtection="0"/>
    <xf numFmtId="169" fontId="10" fillId="17" borderId="0" applyNumberFormat="0" applyBorder="0" applyAlignment="0" applyProtection="0"/>
    <xf numFmtId="0" fontId="175" fillId="17" borderId="0" applyNumberFormat="0" applyBorder="0" applyAlignment="0" applyProtection="0"/>
    <xf numFmtId="0" fontId="10" fillId="17" borderId="0" applyNumberFormat="0" applyBorder="0" applyAlignment="0" applyProtection="0"/>
    <xf numFmtId="170" fontId="10" fillId="17" borderId="0" applyNumberFormat="0" applyBorder="0" applyAlignment="0" applyProtection="0"/>
    <xf numFmtId="0" fontId="10" fillId="17" borderId="0" applyNumberFormat="0" applyBorder="0" applyAlignment="0" applyProtection="0"/>
    <xf numFmtId="165" fontId="175" fillId="7" borderId="0" applyNumberFormat="0" applyBorder="0" applyAlignment="0" applyProtection="0"/>
    <xf numFmtId="0" fontId="175" fillId="24" borderId="0" applyNumberFormat="0" applyBorder="0" applyAlignment="0" applyProtection="0"/>
    <xf numFmtId="0" fontId="175" fillId="18" borderId="0" applyNumberFormat="0" applyBorder="0" applyAlignment="0" applyProtection="0"/>
    <xf numFmtId="169" fontId="10" fillId="18" borderId="0" applyNumberFormat="0" applyBorder="0" applyAlignment="0" applyProtection="0"/>
    <xf numFmtId="169" fontId="10" fillId="18" borderId="0" applyNumberFormat="0" applyBorder="0" applyAlignment="0" applyProtection="0"/>
    <xf numFmtId="0" fontId="175" fillId="18" borderId="0" applyNumberFormat="0" applyBorder="0" applyAlignment="0" applyProtection="0"/>
    <xf numFmtId="0" fontId="10" fillId="18" borderId="0" applyNumberFormat="0" applyBorder="0" applyAlignment="0" applyProtection="0"/>
    <xf numFmtId="170" fontId="10" fillId="18" borderId="0" applyNumberFormat="0" applyBorder="0" applyAlignment="0" applyProtection="0"/>
    <xf numFmtId="0" fontId="10" fillId="18" borderId="0" applyNumberFormat="0" applyBorder="0" applyAlignment="0" applyProtection="0"/>
    <xf numFmtId="165" fontId="175" fillId="10" borderId="0" applyNumberFormat="0" applyBorder="0" applyAlignment="0" applyProtection="0"/>
    <xf numFmtId="0" fontId="175" fillId="19" borderId="0" applyNumberFormat="0" applyBorder="0" applyAlignment="0" applyProtection="0"/>
    <xf numFmtId="169" fontId="10" fillId="19" borderId="0" applyNumberFormat="0" applyBorder="0" applyAlignment="0" applyProtection="0"/>
    <xf numFmtId="169" fontId="10" fillId="19" borderId="0" applyNumberFormat="0" applyBorder="0" applyAlignment="0" applyProtection="0"/>
    <xf numFmtId="0" fontId="175" fillId="19" borderId="0" applyNumberFormat="0" applyBorder="0" applyAlignment="0" applyProtection="0"/>
    <xf numFmtId="0" fontId="10" fillId="19" borderId="0" applyNumberFormat="0" applyBorder="0" applyAlignment="0" applyProtection="0"/>
    <xf numFmtId="170" fontId="10" fillId="19" borderId="0" applyNumberFormat="0" applyBorder="0" applyAlignment="0" applyProtection="0"/>
    <xf numFmtId="0" fontId="10" fillId="19" borderId="0" applyNumberFormat="0" applyBorder="0" applyAlignment="0" applyProtection="0"/>
    <xf numFmtId="165" fontId="175" fillId="13" borderId="0" applyNumberFormat="0" applyBorder="0" applyAlignment="0" applyProtection="0"/>
    <xf numFmtId="0" fontId="175" fillId="11" borderId="0" applyNumberFormat="0" applyBorder="0" applyAlignment="0" applyProtection="0"/>
    <xf numFmtId="169" fontId="176" fillId="16" borderId="0" applyNumberFormat="0" applyBorder="0" applyAlignment="0" applyProtection="0"/>
    <xf numFmtId="170" fontId="176" fillId="16" borderId="0" applyNumberFormat="0" applyBorder="0" applyAlignment="0" applyProtection="0"/>
    <xf numFmtId="169" fontId="176" fillId="13" borderId="0" applyNumberFormat="0" applyBorder="0" applyAlignment="0" applyProtection="0"/>
    <xf numFmtId="170" fontId="176" fillId="13" borderId="0" applyNumberFormat="0" applyBorder="0" applyAlignment="0" applyProtection="0"/>
    <xf numFmtId="169" fontId="176" fillId="14" borderId="0" applyNumberFormat="0" applyBorder="0" applyAlignment="0" applyProtection="0"/>
    <xf numFmtId="170" fontId="176" fillId="14" borderId="0" applyNumberFormat="0" applyBorder="0" applyAlignment="0" applyProtection="0"/>
    <xf numFmtId="169" fontId="176" fillId="17" borderId="0" applyNumberFormat="0" applyBorder="0" applyAlignment="0" applyProtection="0"/>
    <xf numFmtId="170" fontId="176" fillId="17" borderId="0" applyNumberFormat="0" applyBorder="0" applyAlignment="0" applyProtection="0"/>
    <xf numFmtId="169" fontId="176" fillId="18" borderId="0" applyNumberFormat="0" applyBorder="0" applyAlignment="0" applyProtection="0"/>
    <xf numFmtId="170" fontId="176" fillId="18" borderId="0" applyNumberFormat="0" applyBorder="0" applyAlignment="0" applyProtection="0"/>
    <xf numFmtId="169" fontId="176" fillId="19" borderId="0" applyNumberFormat="0" applyBorder="0" applyAlignment="0" applyProtection="0"/>
    <xf numFmtId="170" fontId="176" fillId="19" borderId="0" applyNumberFormat="0" applyBorder="0" applyAlignment="0" applyProtection="0"/>
    <xf numFmtId="169" fontId="175" fillId="10" borderId="0" applyNumberFormat="0" applyBorder="0" applyAlignment="0" applyProtection="0"/>
    <xf numFmtId="170" fontId="175" fillId="10" borderId="0" applyNumberFormat="0" applyBorder="0" applyAlignment="0" applyProtection="0"/>
    <xf numFmtId="0" fontId="175" fillId="10" borderId="0" applyNumberFormat="0" applyBorder="0" applyAlignment="0" applyProtection="0"/>
    <xf numFmtId="165" fontId="175" fillId="10" borderId="0" applyNumberFormat="0" applyBorder="0" applyAlignment="0" applyProtection="0"/>
    <xf numFmtId="0" fontId="175" fillId="10" borderId="0" applyNumberFormat="0" applyBorder="0" applyAlignment="0" applyProtection="0"/>
    <xf numFmtId="0" fontId="175" fillId="10" borderId="0" applyNumberFormat="0" applyBorder="0" applyAlignment="0" applyProtection="0"/>
    <xf numFmtId="170" fontId="175" fillId="10" borderId="0" applyNumberFormat="0" applyBorder="0" applyAlignment="0" applyProtection="0"/>
    <xf numFmtId="169" fontId="175" fillId="10" borderId="0" applyNumberFormat="0" applyBorder="0" applyAlignment="0" applyProtection="0"/>
    <xf numFmtId="0" fontId="175" fillId="16" borderId="0" applyNumberFormat="0" applyBorder="0" applyAlignment="0" applyProtection="0"/>
    <xf numFmtId="165" fontId="175" fillId="10" borderId="0" applyNumberFormat="0" applyBorder="0" applyAlignment="0" applyProtection="0"/>
    <xf numFmtId="169" fontId="175" fillId="23" borderId="0" applyNumberFormat="0" applyBorder="0" applyAlignment="0" applyProtection="0"/>
    <xf numFmtId="170" fontId="175" fillId="23" borderId="0" applyNumberFormat="0" applyBorder="0" applyAlignment="0" applyProtection="0"/>
    <xf numFmtId="0" fontId="175" fillId="23" borderId="0" applyNumberFormat="0" applyBorder="0" applyAlignment="0" applyProtection="0"/>
    <xf numFmtId="165" fontId="175" fillId="23" borderId="0" applyNumberFormat="0" applyBorder="0" applyAlignment="0" applyProtection="0"/>
    <xf numFmtId="0" fontId="175" fillId="23" borderId="0" applyNumberFormat="0" applyBorder="0" applyAlignment="0" applyProtection="0"/>
    <xf numFmtId="0" fontId="175" fillId="23" borderId="0" applyNumberFormat="0" applyBorder="0" applyAlignment="0" applyProtection="0"/>
    <xf numFmtId="170" fontId="175" fillId="23" borderId="0" applyNumberFormat="0" applyBorder="0" applyAlignment="0" applyProtection="0"/>
    <xf numFmtId="169" fontId="175" fillId="23" borderId="0" applyNumberFormat="0" applyBorder="0" applyAlignment="0" applyProtection="0"/>
    <xf numFmtId="0" fontId="175" fillId="13" borderId="0" applyNumberFormat="0" applyBorder="0" applyAlignment="0" applyProtection="0"/>
    <xf numFmtId="165" fontId="175" fillId="23" borderId="0" applyNumberFormat="0" applyBorder="0" applyAlignment="0" applyProtection="0"/>
    <xf numFmtId="169" fontId="175" fillId="15" borderId="0" applyNumberFormat="0" applyBorder="0" applyAlignment="0" applyProtection="0"/>
    <xf numFmtId="170" fontId="175" fillId="15" borderId="0" applyNumberFormat="0" applyBorder="0" applyAlignment="0" applyProtection="0"/>
    <xf numFmtId="0" fontId="175" fillId="15" borderId="0" applyNumberFormat="0" applyBorder="0" applyAlignment="0" applyProtection="0"/>
    <xf numFmtId="165" fontId="175" fillId="15" borderId="0" applyNumberFormat="0" applyBorder="0" applyAlignment="0" applyProtection="0"/>
    <xf numFmtId="0" fontId="175" fillId="15" borderId="0" applyNumberFormat="0" applyBorder="0" applyAlignment="0" applyProtection="0"/>
    <xf numFmtId="0" fontId="175" fillId="15" borderId="0" applyNumberFormat="0" applyBorder="0" applyAlignment="0" applyProtection="0"/>
    <xf numFmtId="170" fontId="175" fillId="15" borderId="0" applyNumberFormat="0" applyBorder="0" applyAlignment="0" applyProtection="0"/>
    <xf numFmtId="169" fontId="175" fillId="15" borderId="0" applyNumberFormat="0" applyBorder="0" applyAlignment="0" applyProtection="0"/>
    <xf numFmtId="0" fontId="175" fillId="14" borderId="0" applyNumberFormat="0" applyBorder="0" applyAlignment="0" applyProtection="0"/>
    <xf numFmtId="165" fontId="175" fillId="15" borderId="0" applyNumberFormat="0" applyBorder="0" applyAlignment="0" applyProtection="0"/>
    <xf numFmtId="169" fontId="175" fillId="7" borderId="0" applyNumberFormat="0" applyBorder="0" applyAlignment="0" applyProtection="0"/>
    <xf numFmtId="170" fontId="175" fillId="7" borderId="0" applyNumberFormat="0" applyBorder="0" applyAlignment="0" applyProtection="0"/>
    <xf numFmtId="0" fontId="175" fillId="7" borderId="0" applyNumberFormat="0" applyBorder="0" applyAlignment="0" applyProtection="0"/>
    <xf numFmtId="165" fontId="175" fillId="7" borderId="0" applyNumberFormat="0" applyBorder="0" applyAlignment="0" applyProtection="0"/>
    <xf numFmtId="0" fontId="175" fillId="7" borderId="0" applyNumberFormat="0" applyBorder="0" applyAlignment="0" applyProtection="0"/>
    <xf numFmtId="0" fontId="175" fillId="7" borderId="0" applyNumberFormat="0" applyBorder="0" applyAlignment="0" applyProtection="0"/>
    <xf numFmtId="170" fontId="175" fillId="7" borderId="0" applyNumberFormat="0" applyBorder="0" applyAlignment="0" applyProtection="0"/>
    <xf numFmtId="169" fontId="175" fillId="7" borderId="0" applyNumberFormat="0" applyBorder="0" applyAlignment="0" applyProtection="0"/>
    <xf numFmtId="0" fontId="175" fillId="17" borderId="0" applyNumberFormat="0" applyBorder="0" applyAlignment="0" applyProtection="0"/>
    <xf numFmtId="165" fontId="175" fillId="7" borderId="0" applyNumberFormat="0" applyBorder="0" applyAlignment="0" applyProtection="0"/>
    <xf numFmtId="169" fontId="175" fillId="10" borderId="0" applyNumberFormat="0" applyBorder="0" applyAlignment="0" applyProtection="0"/>
    <xf numFmtId="170" fontId="175" fillId="10" borderId="0" applyNumberFormat="0" applyBorder="0" applyAlignment="0" applyProtection="0"/>
    <xf numFmtId="0" fontId="175" fillId="10" borderId="0" applyNumberFormat="0" applyBorder="0" applyAlignment="0" applyProtection="0"/>
    <xf numFmtId="165" fontId="175" fillId="10" borderId="0" applyNumberFormat="0" applyBorder="0" applyAlignment="0" applyProtection="0"/>
    <xf numFmtId="0" fontId="175" fillId="10" borderId="0" applyNumberFormat="0" applyBorder="0" applyAlignment="0" applyProtection="0"/>
    <xf numFmtId="0" fontId="175" fillId="10" borderId="0" applyNumberFormat="0" applyBorder="0" applyAlignment="0" applyProtection="0"/>
    <xf numFmtId="170" fontId="175" fillId="10" borderId="0" applyNumberFormat="0" applyBorder="0" applyAlignment="0" applyProtection="0"/>
    <xf numFmtId="169" fontId="175" fillId="10" borderId="0" applyNumberFormat="0" applyBorder="0" applyAlignment="0" applyProtection="0"/>
    <xf numFmtId="0" fontId="175" fillId="18" borderId="0" applyNumberFormat="0" applyBorder="0" applyAlignment="0" applyProtection="0"/>
    <xf numFmtId="165" fontId="175" fillId="10" borderId="0" applyNumberFormat="0" applyBorder="0" applyAlignment="0" applyProtection="0"/>
    <xf numFmtId="169" fontId="175" fillId="13" borderId="0" applyNumberFormat="0" applyBorder="0" applyAlignment="0" applyProtection="0"/>
    <xf numFmtId="170" fontId="175" fillId="13" borderId="0" applyNumberFormat="0" applyBorder="0" applyAlignment="0" applyProtection="0"/>
    <xf numFmtId="0" fontId="175" fillId="13" borderId="0" applyNumberFormat="0" applyBorder="0" applyAlignment="0" applyProtection="0"/>
    <xf numFmtId="165" fontId="175" fillId="13" borderId="0" applyNumberFormat="0" applyBorder="0" applyAlignment="0" applyProtection="0"/>
    <xf numFmtId="0" fontId="175" fillId="13" borderId="0" applyNumberFormat="0" applyBorder="0" applyAlignment="0" applyProtection="0"/>
    <xf numFmtId="0" fontId="175" fillId="13" borderId="0" applyNumberFormat="0" applyBorder="0" applyAlignment="0" applyProtection="0"/>
    <xf numFmtId="170" fontId="175" fillId="13" borderId="0" applyNumberFormat="0" applyBorder="0" applyAlignment="0" applyProtection="0"/>
    <xf numFmtId="169" fontId="175" fillId="13" borderId="0" applyNumberFormat="0" applyBorder="0" applyAlignment="0" applyProtection="0"/>
    <xf numFmtId="0" fontId="175" fillId="19" borderId="0" applyNumberFormat="0" applyBorder="0" applyAlignment="0" applyProtection="0"/>
    <xf numFmtId="165" fontId="175" fillId="13" borderId="0" applyNumberFormat="0" applyBorder="0" applyAlignment="0" applyProtection="0"/>
    <xf numFmtId="189" fontId="169" fillId="0" borderId="0">
      <alignment horizontal="center"/>
    </xf>
    <xf numFmtId="190" fontId="169" fillId="0" borderId="0">
      <alignment horizontal="center"/>
    </xf>
    <xf numFmtId="191" fontId="169" fillId="0" borderId="0">
      <alignment horizontal="center"/>
    </xf>
    <xf numFmtId="192" fontId="169" fillId="0" borderId="0">
      <alignment horizontal="center"/>
    </xf>
    <xf numFmtId="193" fontId="169" fillId="0" borderId="0">
      <alignment horizontal="center"/>
    </xf>
    <xf numFmtId="169" fontId="9" fillId="71" borderId="0" applyNumberFormat="0" applyBorder="0" applyAlignment="0" applyProtection="0"/>
    <xf numFmtId="169" fontId="9" fillId="71" borderId="0" applyNumberFormat="0" applyBorder="0" applyAlignment="0" applyProtection="0"/>
    <xf numFmtId="170" fontId="9" fillId="71" borderId="0" applyNumberFormat="0" applyBorder="0" applyAlignment="0" applyProtection="0"/>
    <xf numFmtId="0" fontId="9" fillId="71" borderId="0" applyNumberFormat="0" applyBorder="0" applyAlignment="0" applyProtection="0"/>
    <xf numFmtId="169" fontId="9" fillId="71" borderId="0" applyNumberFormat="0" applyBorder="0" applyAlignment="0" applyProtection="0"/>
    <xf numFmtId="0" fontId="9" fillId="71" borderId="0" applyNumberFormat="0" applyBorder="0" applyAlignment="0" applyProtection="0"/>
    <xf numFmtId="169" fontId="9" fillId="71" borderId="0" applyNumberFormat="0" applyBorder="0" applyAlignment="0" applyProtection="0"/>
    <xf numFmtId="170" fontId="9" fillId="71" borderId="0" applyNumberFormat="0" applyBorder="0" applyAlignment="0" applyProtection="0"/>
    <xf numFmtId="0" fontId="9" fillId="71" borderId="0" applyNumberFormat="0" applyBorder="0" applyAlignment="0" applyProtection="0"/>
    <xf numFmtId="165" fontId="9" fillId="71" borderId="0" applyNumberFormat="0" applyBorder="0" applyAlignment="0" applyProtection="0"/>
    <xf numFmtId="0" fontId="9" fillId="71" borderId="0" applyNumberFormat="0" applyBorder="0" applyAlignment="0" applyProtection="0"/>
    <xf numFmtId="170" fontId="9" fillId="71" borderId="0" applyNumberFormat="0" applyBorder="0" applyAlignment="0" applyProtection="0"/>
    <xf numFmtId="0" fontId="9" fillId="71" borderId="0" applyNumberFormat="0" applyBorder="0" applyAlignment="0" applyProtection="0"/>
    <xf numFmtId="169" fontId="9" fillId="71" borderId="0" applyNumberFormat="0" applyBorder="0" applyAlignment="0" applyProtection="0"/>
    <xf numFmtId="0" fontId="9" fillId="71" borderId="0" applyNumberFormat="0" applyBorder="0" applyAlignment="0" applyProtection="0"/>
    <xf numFmtId="165" fontId="9" fillId="71" borderId="0" applyNumberFormat="0" applyBorder="0" applyAlignment="0" applyProtection="0"/>
    <xf numFmtId="169" fontId="9" fillId="72" borderId="0" applyNumberFormat="0" applyBorder="0" applyAlignment="0" applyProtection="0"/>
    <xf numFmtId="169" fontId="9" fillId="72" borderId="0" applyNumberFormat="0" applyBorder="0" applyAlignment="0" applyProtection="0"/>
    <xf numFmtId="170" fontId="9" fillId="72" borderId="0" applyNumberFormat="0" applyBorder="0" applyAlignment="0" applyProtection="0"/>
    <xf numFmtId="0" fontId="9" fillId="72" borderId="0" applyNumberFormat="0" applyBorder="0" applyAlignment="0" applyProtection="0"/>
    <xf numFmtId="169" fontId="9" fillId="72" borderId="0" applyNumberFormat="0" applyBorder="0" applyAlignment="0" applyProtection="0"/>
    <xf numFmtId="0" fontId="9" fillId="72" borderId="0" applyNumberFormat="0" applyBorder="0" applyAlignment="0" applyProtection="0"/>
    <xf numFmtId="169" fontId="9" fillId="72" borderId="0" applyNumberFormat="0" applyBorder="0" applyAlignment="0" applyProtection="0"/>
    <xf numFmtId="170" fontId="9" fillId="72" borderId="0" applyNumberFormat="0" applyBorder="0" applyAlignment="0" applyProtection="0"/>
    <xf numFmtId="0" fontId="9" fillId="72" borderId="0" applyNumberFormat="0" applyBorder="0" applyAlignment="0" applyProtection="0"/>
    <xf numFmtId="165" fontId="9" fillId="72" borderId="0" applyNumberFormat="0" applyBorder="0" applyAlignment="0" applyProtection="0"/>
    <xf numFmtId="0" fontId="9" fillId="72" borderId="0" applyNumberFormat="0" applyBorder="0" applyAlignment="0" applyProtection="0"/>
    <xf numFmtId="170" fontId="9" fillId="72" borderId="0" applyNumberFormat="0" applyBorder="0" applyAlignment="0" applyProtection="0"/>
    <xf numFmtId="0" fontId="9" fillId="72" borderId="0" applyNumberFormat="0" applyBorder="0" applyAlignment="0" applyProtection="0"/>
    <xf numFmtId="169" fontId="9" fillId="72" borderId="0" applyNumberFormat="0" applyBorder="0" applyAlignment="0" applyProtection="0"/>
    <xf numFmtId="0" fontId="9" fillId="72" borderId="0" applyNumberFormat="0" applyBorder="0" applyAlignment="0" applyProtection="0"/>
    <xf numFmtId="165" fontId="9" fillId="72" borderId="0" applyNumberFormat="0" applyBorder="0" applyAlignment="0" applyProtection="0"/>
    <xf numFmtId="169" fontId="10" fillId="73" borderId="0" applyNumberFormat="0" applyBorder="0" applyAlignment="0" applyProtection="0"/>
    <xf numFmtId="169" fontId="10" fillId="73" borderId="0" applyNumberFormat="0" applyBorder="0" applyAlignment="0" applyProtection="0"/>
    <xf numFmtId="170" fontId="10" fillId="73" borderId="0" applyNumberFormat="0" applyBorder="0" applyAlignment="0" applyProtection="0"/>
    <xf numFmtId="0" fontId="10" fillId="73" borderId="0" applyNumberFormat="0" applyBorder="0" applyAlignment="0" applyProtection="0"/>
    <xf numFmtId="165" fontId="10" fillId="73" borderId="0" applyNumberFormat="0" applyBorder="0" applyAlignment="0" applyProtection="0"/>
    <xf numFmtId="0" fontId="10" fillId="73" borderId="0" applyNumberFormat="0" applyBorder="0" applyAlignment="0" applyProtection="0"/>
    <xf numFmtId="170" fontId="10" fillId="73" borderId="0" applyNumberFormat="0" applyBorder="0" applyAlignment="0" applyProtection="0"/>
    <xf numFmtId="0" fontId="10" fillId="73" borderId="0" applyNumberFormat="0" applyBorder="0" applyAlignment="0" applyProtection="0"/>
    <xf numFmtId="169" fontId="10" fillId="73" borderId="0" applyNumberFormat="0" applyBorder="0" applyAlignment="0" applyProtection="0"/>
    <xf numFmtId="0" fontId="10" fillId="73" borderId="0" applyNumberFormat="0" applyBorder="0" applyAlignment="0" applyProtection="0"/>
    <xf numFmtId="165" fontId="10" fillId="73" borderId="0" applyNumberFormat="0" applyBorder="0" applyAlignment="0" applyProtection="0"/>
    <xf numFmtId="0" fontId="175" fillId="20" borderId="0" applyNumberFormat="0" applyBorder="0" applyAlignment="0" applyProtection="0"/>
    <xf numFmtId="0" fontId="175" fillId="20" borderId="0" applyNumberFormat="0" applyBorder="0" applyAlignment="0" applyProtection="0"/>
    <xf numFmtId="0" fontId="175" fillId="20" borderId="0" applyNumberFormat="0" applyBorder="0" applyAlignment="0" applyProtection="0"/>
    <xf numFmtId="0" fontId="175" fillId="20" borderId="0" applyNumberFormat="0" applyBorder="0" applyAlignment="0" applyProtection="0"/>
    <xf numFmtId="165" fontId="175" fillId="74" borderId="0" applyNumberFormat="0" applyBorder="0" applyAlignment="0" applyProtection="0"/>
    <xf numFmtId="0" fontId="175" fillId="20" borderId="0" applyNumberFormat="0" applyBorder="0" applyAlignment="0" applyProtection="0"/>
    <xf numFmtId="0" fontId="175" fillId="20" borderId="0" applyNumberFormat="0" applyBorder="0" applyAlignment="0" applyProtection="0"/>
    <xf numFmtId="169" fontId="10" fillId="20" borderId="0" applyNumberFormat="0" applyBorder="0" applyAlignment="0" applyProtection="0"/>
    <xf numFmtId="169" fontId="10" fillId="20" borderId="0" applyNumberFormat="0" applyBorder="0" applyAlignment="0" applyProtection="0"/>
    <xf numFmtId="0" fontId="175" fillId="20" borderId="0" applyNumberFormat="0" applyBorder="0" applyAlignment="0" applyProtection="0"/>
    <xf numFmtId="0" fontId="10" fillId="20" borderId="0" applyNumberFormat="0" applyBorder="0" applyAlignment="0" applyProtection="0"/>
    <xf numFmtId="170" fontId="10" fillId="20" borderId="0" applyNumberFormat="0" applyBorder="0" applyAlignment="0" applyProtection="0"/>
    <xf numFmtId="0" fontId="10" fillId="20" borderId="0" applyNumberFormat="0" applyBorder="0" applyAlignment="0" applyProtection="0"/>
    <xf numFmtId="0" fontId="175" fillId="20" borderId="0" applyNumberFormat="0" applyBorder="0" applyAlignment="0" applyProtection="0"/>
    <xf numFmtId="0" fontId="175" fillId="20" borderId="0" applyNumberFormat="0" applyBorder="0" applyAlignment="0" applyProtection="0"/>
    <xf numFmtId="0" fontId="175" fillId="20" borderId="0" applyNumberFormat="0" applyBorder="0" applyAlignment="0" applyProtection="0"/>
    <xf numFmtId="0" fontId="175" fillId="20" borderId="0" applyNumberFormat="0" applyBorder="0" applyAlignment="0" applyProtection="0"/>
    <xf numFmtId="0" fontId="175" fillId="20" borderId="0" applyNumberFormat="0" applyBorder="0" applyAlignment="0" applyProtection="0"/>
    <xf numFmtId="0" fontId="175" fillId="20" borderId="0" applyNumberFormat="0" applyBorder="0" applyAlignment="0" applyProtection="0"/>
    <xf numFmtId="0" fontId="10" fillId="20" borderId="0" applyNumberFormat="0" applyBorder="0" applyAlignment="0" applyProtection="0"/>
    <xf numFmtId="169" fontId="9" fillId="75" borderId="0" applyNumberFormat="0" applyBorder="0" applyAlignment="0" applyProtection="0"/>
    <xf numFmtId="169" fontId="9" fillId="75" borderId="0" applyNumberFormat="0" applyBorder="0" applyAlignment="0" applyProtection="0"/>
    <xf numFmtId="170" fontId="9" fillId="75" borderId="0" applyNumberFormat="0" applyBorder="0" applyAlignment="0" applyProtection="0"/>
    <xf numFmtId="0" fontId="9" fillId="75" borderId="0" applyNumberFormat="0" applyBorder="0" applyAlignment="0" applyProtection="0"/>
    <xf numFmtId="169" fontId="9" fillId="75" borderId="0" applyNumberFormat="0" applyBorder="0" applyAlignment="0" applyProtection="0"/>
    <xf numFmtId="0" fontId="9" fillId="75" borderId="0" applyNumberFormat="0" applyBorder="0" applyAlignment="0" applyProtection="0"/>
    <xf numFmtId="169" fontId="9" fillId="75" borderId="0" applyNumberFormat="0" applyBorder="0" applyAlignment="0" applyProtection="0"/>
    <xf numFmtId="170" fontId="9" fillId="75" borderId="0" applyNumberFormat="0" applyBorder="0" applyAlignment="0" applyProtection="0"/>
    <xf numFmtId="0" fontId="9" fillId="75" borderId="0" applyNumberFormat="0" applyBorder="0" applyAlignment="0" applyProtection="0"/>
    <xf numFmtId="165" fontId="9" fillId="75" borderId="0" applyNumberFormat="0" applyBorder="0" applyAlignment="0" applyProtection="0"/>
    <xf numFmtId="0" fontId="9" fillId="75" borderId="0" applyNumberFormat="0" applyBorder="0" applyAlignment="0" applyProtection="0"/>
    <xf numFmtId="170" fontId="9" fillId="75" borderId="0" applyNumberFormat="0" applyBorder="0" applyAlignment="0" applyProtection="0"/>
    <xf numFmtId="0" fontId="9" fillId="75" borderId="0" applyNumberFormat="0" applyBorder="0" applyAlignment="0" applyProtection="0"/>
    <xf numFmtId="169" fontId="9" fillId="75" borderId="0" applyNumberFormat="0" applyBorder="0" applyAlignment="0" applyProtection="0"/>
    <xf numFmtId="0" fontId="9" fillId="75" borderId="0" applyNumberFormat="0" applyBorder="0" applyAlignment="0" applyProtection="0"/>
    <xf numFmtId="165" fontId="9" fillId="75" borderId="0" applyNumberFormat="0" applyBorder="0" applyAlignment="0" applyProtection="0"/>
    <xf numFmtId="169" fontId="9" fillId="76" borderId="0" applyNumberFormat="0" applyBorder="0" applyAlignment="0" applyProtection="0"/>
    <xf numFmtId="169" fontId="9" fillId="76" borderId="0" applyNumberFormat="0" applyBorder="0" applyAlignment="0" applyProtection="0"/>
    <xf numFmtId="170" fontId="9" fillId="76" borderId="0" applyNumberFormat="0" applyBorder="0" applyAlignment="0" applyProtection="0"/>
    <xf numFmtId="0" fontId="9" fillId="76" borderId="0" applyNumberFormat="0" applyBorder="0" applyAlignment="0" applyProtection="0"/>
    <xf numFmtId="169" fontId="9" fillId="76" borderId="0" applyNumberFormat="0" applyBorder="0" applyAlignment="0" applyProtection="0"/>
    <xf numFmtId="0" fontId="9" fillId="76" borderId="0" applyNumberFormat="0" applyBorder="0" applyAlignment="0" applyProtection="0"/>
    <xf numFmtId="169" fontId="9" fillId="76" borderId="0" applyNumberFormat="0" applyBorder="0" applyAlignment="0" applyProtection="0"/>
    <xf numFmtId="170" fontId="9" fillId="76" borderId="0" applyNumberFormat="0" applyBorder="0" applyAlignment="0" applyProtection="0"/>
    <xf numFmtId="0" fontId="9" fillId="76" borderId="0" applyNumberFormat="0" applyBorder="0" applyAlignment="0" applyProtection="0"/>
    <xf numFmtId="165" fontId="9" fillId="76" borderId="0" applyNumberFormat="0" applyBorder="0" applyAlignment="0" applyProtection="0"/>
    <xf numFmtId="0" fontId="9" fillId="76" borderId="0" applyNumberFormat="0" applyBorder="0" applyAlignment="0" applyProtection="0"/>
    <xf numFmtId="170" fontId="9" fillId="76" borderId="0" applyNumberFormat="0" applyBorder="0" applyAlignment="0" applyProtection="0"/>
    <xf numFmtId="0" fontId="9" fillId="76" borderId="0" applyNumberFormat="0" applyBorder="0" applyAlignment="0" applyProtection="0"/>
    <xf numFmtId="169" fontId="9" fillId="76" borderId="0" applyNumberFormat="0" applyBorder="0" applyAlignment="0" applyProtection="0"/>
    <xf numFmtId="0" fontId="9" fillId="76" borderId="0" applyNumberFormat="0" applyBorder="0" applyAlignment="0" applyProtection="0"/>
    <xf numFmtId="165" fontId="9" fillId="76" borderId="0" applyNumberFormat="0" applyBorder="0" applyAlignment="0" applyProtection="0"/>
    <xf numFmtId="169" fontId="10" fillId="77" borderId="0" applyNumberFormat="0" applyBorder="0" applyAlignment="0" applyProtection="0"/>
    <xf numFmtId="169" fontId="10" fillId="77" borderId="0" applyNumberFormat="0" applyBorder="0" applyAlignment="0" applyProtection="0"/>
    <xf numFmtId="170" fontId="10" fillId="77" borderId="0" applyNumberFormat="0" applyBorder="0" applyAlignment="0" applyProtection="0"/>
    <xf numFmtId="0" fontId="10" fillId="77" borderId="0" applyNumberFormat="0" applyBorder="0" applyAlignment="0" applyProtection="0"/>
    <xf numFmtId="165" fontId="10" fillId="77" borderId="0" applyNumberFormat="0" applyBorder="0" applyAlignment="0" applyProtection="0"/>
    <xf numFmtId="0" fontId="10" fillId="77" borderId="0" applyNumberFormat="0" applyBorder="0" applyAlignment="0" applyProtection="0"/>
    <xf numFmtId="170" fontId="10" fillId="77" borderId="0" applyNumberFormat="0" applyBorder="0" applyAlignment="0" applyProtection="0"/>
    <xf numFmtId="0" fontId="10" fillId="77" borderId="0" applyNumberFormat="0" applyBorder="0" applyAlignment="0" applyProtection="0"/>
    <xf numFmtId="169" fontId="10" fillId="77" borderId="0" applyNumberFormat="0" applyBorder="0" applyAlignment="0" applyProtection="0"/>
    <xf numFmtId="0" fontId="10" fillId="77" borderId="0" applyNumberFormat="0" applyBorder="0" applyAlignment="0" applyProtection="0"/>
    <xf numFmtId="165" fontId="10" fillId="77" borderId="0" applyNumberFormat="0" applyBorder="0" applyAlignment="0" applyProtection="0"/>
    <xf numFmtId="0" fontId="175" fillId="21" borderId="0" applyNumberFormat="0" applyBorder="0" applyAlignment="0" applyProtection="0"/>
    <xf numFmtId="0" fontId="175" fillId="21" borderId="0" applyNumberFormat="0" applyBorder="0" applyAlignment="0" applyProtection="0"/>
    <xf numFmtId="0" fontId="175" fillId="21" borderId="0" applyNumberFormat="0" applyBorder="0" applyAlignment="0" applyProtection="0"/>
    <xf numFmtId="0" fontId="175" fillId="21" borderId="0" applyNumberFormat="0" applyBorder="0" applyAlignment="0" applyProtection="0"/>
    <xf numFmtId="165" fontId="175" fillId="23" borderId="0" applyNumberFormat="0" applyBorder="0" applyAlignment="0" applyProtection="0"/>
    <xf numFmtId="0" fontId="175" fillId="21" borderId="0" applyNumberFormat="0" applyBorder="0" applyAlignment="0" applyProtection="0"/>
    <xf numFmtId="0" fontId="175" fillId="21" borderId="0" applyNumberFormat="0" applyBorder="0" applyAlignment="0" applyProtection="0"/>
    <xf numFmtId="169" fontId="10" fillId="21" borderId="0" applyNumberFormat="0" applyBorder="0" applyAlignment="0" applyProtection="0"/>
    <xf numFmtId="169" fontId="10" fillId="21" borderId="0" applyNumberFormat="0" applyBorder="0" applyAlignment="0" applyProtection="0"/>
    <xf numFmtId="0" fontId="175" fillId="21" borderId="0" applyNumberFormat="0" applyBorder="0" applyAlignment="0" applyProtection="0"/>
    <xf numFmtId="0" fontId="10" fillId="21" borderId="0" applyNumberFormat="0" applyBorder="0" applyAlignment="0" applyProtection="0"/>
    <xf numFmtId="170" fontId="10" fillId="21" borderId="0" applyNumberFormat="0" applyBorder="0" applyAlignment="0" applyProtection="0"/>
    <xf numFmtId="0" fontId="10" fillId="21" borderId="0" applyNumberFormat="0" applyBorder="0" applyAlignment="0" applyProtection="0"/>
    <xf numFmtId="0" fontId="175" fillId="21" borderId="0" applyNumberFormat="0" applyBorder="0" applyAlignment="0" applyProtection="0"/>
    <xf numFmtId="0" fontId="175" fillId="21" borderId="0" applyNumberFormat="0" applyBorder="0" applyAlignment="0" applyProtection="0"/>
    <xf numFmtId="0" fontId="175" fillId="21" borderId="0" applyNumberFormat="0" applyBorder="0" applyAlignment="0" applyProtection="0"/>
    <xf numFmtId="0" fontId="175" fillId="21" borderId="0" applyNumberFormat="0" applyBorder="0" applyAlignment="0" applyProtection="0"/>
    <xf numFmtId="0" fontId="175" fillId="21" borderId="0" applyNumberFormat="0" applyBorder="0" applyAlignment="0" applyProtection="0"/>
    <xf numFmtId="0" fontId="175" fillId="21" borderId="0" applyNumberFormat="0" applyBorder="0" applyAlignment="0" applyProtection="0"/>
    <xf numFmtId="0" fontId="10" fillId="21" borderId="0" applyNumberFormat="0" applyBorder="0" applyAlignment="0" applyProtection="0"/>
    <xf numFmtId="169" fontId="9" fillId="78" borderId="0" applyNumberFormat="0" applyBorder="0" applyAlignment="0" applyProtection="0"/>
    <xf numFmtId="169" fontId="9" fillId="78" borderId="0" applyNumberFormat="0" applyBorder="0" applyAlignment="0" applyProtection="0"/>
    <xf numFmtId="170" fontId="9" fillId="78" borderId="0" applyNumberFormat="0" applyBorder="0" applyAlignment="0" applyProtection="0"/>
    <xf numFmtId="0" fontId="9" fillId="78" borderId="0" applyNumberFormat="0" applyBorder="0" applyAlignment="0" applyProtection="0"/>
    <xf numFmtId="169" fontId="9" fillId="78" borderId="0" applyNumberFormat="0" applyBorder="0" applyAlignment="0" applyProtection="0"/>
    <xf numFmtId="0" fontId="9" fillId="78" borderId="0" applyNumberFormat="0" applyBorder="0" applyAlignment="0" applyProtection="0"/>
    <xf numFmtId="169" fontId="9" fillId="78" borderId="0" applyNumberFormat="0" applyBorder="0" applyAlignment="0" applyProtection="0"/>
    <xf numFmtId="170" fontId="9" fillId="78" borderId="0" applyNumberFormat="0" applyBorder="0" applyAlignment="0" applyProtection="0"/>
    <xf numFmtId="0" fontId="9" fillId="78" borderId="0" applyNumberFormat="0" applyBorder="0" applyAlignment="0" applyProtection="0"/>
    <xf numFmtId="165" fontId="9" fillId="78" borderId="0" applyNumberFormat="0" applyBorder="0" applyAlignment="0" applyProtection="0"/>
    <xf numFmtId="0" fontId="9" fillId="78" borderId="0" applyNumberFormat="0" applyBorder="0" applyAlignment="0" applyProtection="0"/>
    <xf numFmtId="170" fontId="9" fillId="78" borderId="0" applyNumberFormat="0" applyBorder="0" applyAlignment="0" applyProtection="0"/>
    <xf numFmtId="0" fontId="9" fillId="78" borderId="0" applyNumberFormat="0" applyBorder="0" applyAlignment="0" applyProtection="0"/>
    <xf numFmtId="169" fontId="9" fillId="78" borderId="0" applyNumberFormat="0" applyBorder="0" applyAlignment="0" applyProtection="0"/>
    <xf numFmtId="0" fontId="9" fillId="78" borderId="0" applyNumberFormat="0" applyBorder="0" applyAlignment="0" applyProtection="0"/>
    <xf numFmtId="165" fontId="9" fillId="78" borderId="0" applyNumberFormat="0" applyBorder="0" applyAlignment="0" applyProtection="0"/>
    <xf numFmtId="169" fontId="9" fillId="79" borderId="0" applyNumberFormat="0" applyBorder="0" applyAlignment="0" applyProtection="0"/>
    <xf numFmtId="169" fontId="9" fillId="79" borderId="0" applyNumberFormat="0" applyBorder="0" applyAlignment="0" applyProtection="0"/>
    <xf numFmtId="170" fontId="9" fillId="79" borderId="0" applyNumberFormat="0" applyBorder="0" applyAlignment="0" applyProtection="0"/>
    <xf numFmtId="0" fontId="9" fillId="79" borderId="0" applyNumberFormat="0" applyBorder="0" applyAlignment="0" applyProtection="0"/>
    <xf numFmtId="169" fontId="9" fillId="79" borderId="0" applyNumberFormat="0" applyBorder="0" applyAlignment="0" applyProtection="0"/>
    <xf numFmtId="0" fontId="9" fillId="79" borderId="0" applyNumberFormat="0" applyBorder="0" applyAlignment="0" applyProtection="0"/>
    <xf numFmtId="169" fontId="9" fillId="79" borderId="0" applyNumberFormat="0" applyBorder="0" applyAlignment="0" applyProtection="0"/>
    <xf numFmtId="170" fontId="9" fillId="79" borderId="0" applyNumberFormat="0" applyBorder="0" applyAlignment="0" applyProtection="0"/>
    <xf numFmtId="0" fontId="9" fillId="79" borderId="0" applyNumberFormat="0" applyBorder="0" applyAlignment="0" applyProtection="0"/>
    <xf numFmtId="165" fontId="9" fillId="79" borderId="0" applyNumberFormat="0" applyBorder="0" applyAlignment="0" applyProtection="0"/>
    <xf numFmtId="0" fontId="9" fillId="79" borderId="0" applyNumberFormat="0" applyBorder="0" applyAlignment="0" applyProtection="0"/>
    <xf numFmtId="170" fontId="9" fillId="79" borderId="0" applyNumberFormat="0" applyBorder="0" applyAlignment="0" applyProtection="0"/>
    <xf numFmtId="0" fontId="9" fillId="79" borderId="0" applyNumberFormat="0" applyBorder="0" applyAlignment="0" applyProtection="0"/>
    <xf numFmtId="169" fontId="9" fillId="79" borderId="0" applyNumberFormat="0" applyBorder="0" applyAlignment="0" applyProtection="0"/>
    <xf numFmtId="0" fontId="9" fillId="79" borderId="0" applyNumberFormat="0" applyBorder="0" applyAlignment="0" applyProtection="0"/>
    <xf numFmtId="165" fontId="9" fillId="79" borderId="0" applyNumberFormat="0" applyBorder="0" applyAlignment="0" applyProtection="0"/>
    <xf numFmtId="169" fontId="10" fillId="80" borderId="0" applyNumberFormat="0" applyBorder="0" applyAlignment="0" applyProtection="0"/>
    <xf numFmtId="169" fontId="10" fillId="80" borderId="0" applyNumberFormat="0" applyBorder="0" applyAlignment="0" applyProtection="0"/>
    <xf numFmtId="170" fontId="10" fillId="80" borderId="0" applyNumberFormat="0" applyBorder="0" applyAlignment="0" applyProtection="0"/>
    <xf numFmtId="0" fontId="10" fillId="80" borderId="0" applyNumberFormat="0" applyBorder="0" applyAlignment="0" applyProtection="0"/>
    <xf numFmtId="165" fontId="10" fillId="80" borderId="0" applyNumberFormat="0" applyBorder="0" applyAlignment="0" applyProtection="0"/>
    <xf numFmtId="0" fontId="10" fillId="80" borderId="0" applyNumberFormat="0" applyBorder="0" applyAlignment="0" applyProtection="0"/>
    <xf numFmtId="170" fontId="10" fillId="80" borderId="0" applyNumberFormat="0" applyBorder="0" applyAlignment="0" applyProtection="0"/>
    <xf numFmtId="0" fontId="10" fillId="80" borderId="0" applyNumberFormat="0" applyBorder="0" applyAlignment="0" applyProtection="0"/>
    <xf numFmtId="169" fontId="10" fillId="80" borderId="0" applyNumberFormat="0" applyBorder="0" applyAlignment="0" applyProtection="0"/>
    <xf numFmtId="0" fontId="10" fillId="80" borderId="0" applyNumberFormat="0" applyBorder="0" applyAlignment="0" applyProtection="0"/>
    <xf numFmtId="165" fontId="10" fillId="80" borderId="0" applyNumberFormat="0" applyBorder="0" applyAlignment="0" applyProtection="0"/>
    <xf numFmtId="0" fontId="175" fillId="22" borderId="0" applyNumberFormat="0" applyBorder="0" applyAlignment="0" applyProtection="0"/>
    <xf numFmtId="0" fontId="175" fillId="22" borderId="0" applyNumberFormat="0" applyBorder="0" applyAlignment="0" applyProtection="0"/>
    <xf numFmtId="0" fontId="175" fillId="22" borderId="0" applyNumberFormat="0" applyBorder="0" applyAlignment="0" applyProtection="0"/>
    <xf numFmtId="0" fontId="175" fillId="22" borderId="0" applyNumberFormat="0" applyBorder="0" applyAlignment="0" applyProtection="0"/>
    <xf numFmtId="165" fontId="175" fillId="15" borderId="0" applyNumberFormat="0" applyBorder="0" applyAlignment="0" applyProtection="0"/>
    <xf numFmtId="0" fontId="175" fillId="22" borderId="0" applyNumberFormat="0" applyBorder="0" applyAlignment="0" applyProtection="0"/>
    <xf numFmtId="0" fontId="175" fillId="22" borderId="0" applyNumberFormat="0" applyBorder="0" applyAlignment="0" applyProtection="0"/>
    <xf numFmtId="169" fontId="10" fillId="22" borderId="0" applyNumberFormat="0" applyBorder="0" applyAlignment="0" applyProtection="0"/>
    <xf numFmtId="169" fontId="10" fillId="22" borderId="0" applyNumberFormat="0" applyBorder="0" applyAlignment="0" applyProtection="0"/>
    <xf numFmtId="0" fontId="175" fillId="22" borderId="0" applyNumberFormat="0" applyBorder="0" applyAlignment="0" applyProtection="0"/>
    <xf numFmtId="0" fontId="10" fillId="22" borderId="0" applyNumberFormat="0" applyBorder="0" applyAlignment="0" applyProtection="0"/>
    <xf numFmtId="170" fontId="10" fillId="22" borderId="0" applyNumberFormat="0" applyBorder="0" applyAlignment="0" applyProtection="0"/>
    <xf numFmtId="0" fontId="10" fillId="22" borderId="0" applyNumberFormat="0" applyBorder="0" applyAlignment="0" applyProtection="0"/>
    <xf numFmtId="0" fontId="175" fillId="22" borderId="0" applyNumberFormat="0" applyBorder="0" applyAlignment="0" applyProtection="0"/>
    <xf numFmtId="0" fontId="175" fillId="22" borderId="0" applyNumberFormat="0" applyBorder="0" applyAlignment="0" applyProtection="0"/>
    <xf numFmtId="0" fontId="175" fillId="22" borderId="0" applyNumberFormat="0" applyBorder="0" applyAlignment="0" applyProtection="0"/>
    <xf numFmtId="0" fontId="175" fillId="22" borderId="0" applyNumberFormat="0" applyBorder="0" applyAlignment="0" applyProtection="0"/>
    <xf numFmtId="0" fontId="175" fillId="22" borderId="0" applyNumberFormat="0" applyBorder="0" applyAlignment="0" applyProtection="0"/>
    <xf numFmtId="0" fontId="175" fillId="22" borderId="0" applyNumberFormat="0" applyBorder="0" applyAlignment="0" applyProtection="0"/>
    <xf numFmtId="0" fontId="10" fillId="22" borderId="0" applyNumberFormat="0" applyBorder="0" applyAlignment="0" applyProtection="0"/>
    <xf numFmtId="169" fontId="9" fillId="79" borderId="0" applyNumberFormat="0" applyBorder="0" applyAlignment="0" applyProtection="0"/>
    <xf numFmtId="169" fontId="9" fillId="79" borderId="0" applyNumberFormat="0" applyBorder="0" applyAlignment="0" applyProtection="0"/>
    <xf numFmtId="170" fontId="9" fillId="79" borderId="0" applyNumberFormat="0" applyBorder="0" applyAlignment="0" applyProtection="0"/>
    <xf numFmtId="0" fontId="9" fillId="79" borderId="0" applyNumberFormat="0" applyBorder="0" applyAlignment="0" applyProtection="0"/>
    <xf numFmtId="169" fontId="9" fillId="79" borderId="0" applyNumberFormat="0" applyBorder="0" applyAlignment="0" applyProtection="0"/>
    <xf numFmtId="0" fontId="9" fillId="79" borderId="0" applyNumberFormat="0" applyBorder="0" applyAlignment="0" applyProtection="0"/>
    <xf numFmtId="169" fontId="9" fillId="79" borderId="0" applyNumberFormat="0" applyBorder="0" applyAlignment="0" applyProtection="0"/>
    <xf numFmtId="170" fontId="9" fillId="79" borderId="0" applyNumberFormat="0" applyBorder="0" applyAlignment="0" applyProtection="0"/>
    <xf numFmtId="0" fontId="9" fillId="79" borderId="0" applyNumberFormat="0" applyBorder="0" applyAlignment="0" applyProtection="0"/>
    <xf numFmtId="165" fontId="9" fillId="79" borderId="0" applyNumberFormat="0" applyBorder="0" applyAlignment="0" applyProtection="0"/>
    <xf numFmtId="0" fontId="9" fillId="79" borderId="0" applyNumberFormat="0" applyBorder="0" applyAlignment="0" applyProtection="0"/>
    <xf numFmtId="170" fontId="9" fillId="79" borderId="0" applyNumberFormat="0" applyBorder="0" applyAlignment="0" applyProtection="0"/>
    <xf numFmtId="0" fontId="9" fillId="79" borderId="0" applyNumberFormat="0" applyBorder="0" applyAlignment="0" applyProtection="0"/>
    <xf numFmtId="169" fontId="9" fillId="79" borderId="0" applyNumberFormat="0" applyBorder="0" applyAlignment="0" applyProtection="0"/>
    <xf numFmtId="0" fontId="9" fillId="79" borderId="0" applyNumberFormat="0" applyBorder="0" applyAlignment="0" applyProtection="0"/>
    <xf numFmtId="165" fontId="9" fillId="79" borderId="0" applyNumberFormat="0" applyBorder="0" applyAlignment="0" applyProtection="0"/>
    <xf numFmtId="169" fontId="9" fillId="80" borderId="0" applyNumberFormat="0" applyBorder="0" applyAlignment="0" applyProtection="0"/>
    <xf numFmtId="169" fontId="9" fillId="80" borderId="0" applyNumberFormat="0" applyBorder="0" applyAlignment="0" applyProtection="0"/>
    <xf numFmtId="170" fontId="9" fillId="80" borderId="0" applyNumberFormat="0" applyBorder="0" applyAlignment="0" applyProtection="0"/>
    <xf numFmtId="0" fontId="9" fillId="80" borderId="0" applyNumberFormat="0" applyBorder="0" applyAlignment="0" applyProtection="0"/>
    <xf numFmtId="169" fontId="9" fillId="80" borderId="0" applyNumberFormat="0" applyBorder="0" applyAlignment="0" applyProtection="0"/>
    <xf numFmtId="0" fontId="9" fillId="80" borderId="0" applyNumberFormat="0" applyBorder="0" applyAlignment="0" applyProtection="0"/>
    <xf numFmtId="169" fontId="9" fillId="80" borderId="0" applyNumberFormat="0" applyBorder="0" applyAlignment="0" applyProtection="0"/>
    <xf numFmtId="170" fontId="9" fillId="80" borderId="0" applyNumberFormat="0" applyBorder="0" applyAlignment="0" applyProtection="0"/>
    <xf numFmtId="0" fontId="9" fillId="80" borderId="0" applyNumberFormat="0" applyBorder="0" applyAlignment="0" applyProtection="0"/>
    <xf numFmtId="165" fontId="9" fillId="80" borderId="0" applyNumberFormat="0" applyBorder="0" applyAlignment="0" applyProtection="0"/>
    <xf numFmtId="0" fontId="9" fillId="80" borderId="0" applyNumberFormat="0" applyBorder="0" applyAlignment="0" applyProtection="0"/>
    <xf numFmtId="170" fontId="9" fillId="80" borderId="0" applyNumberFormat="0" applyBorder="0" applyAlignment="0" applyProtection="0"/>
    <xf numFmtId="0" fontId="9" fillId="80" borderId="0" applyNumberFormat="0" applyBorder="0" applyAlignment="0" applyProtection="0"/>
    <xf numFmtId="169" fontId="9" fillId="80" borderId="0" applyNumberFormat="0" applyBorder="0" applyAlignment="0" applyProtection="0"/>
    <xf numFmtId="0" fontId="9" fillId="80" borderId="0" applyNumberFormat="0" applyBorder="0" applyAlignment="0" applyProtection="0"/>
    <xf numFmtId="165" fontId="9" fillId="80" borderId="0" applyNumberFormat="0" applyBorder="0" applyAlignment="0" applyProtection="0"/>
    <xf numFmtId="169" fontId="10" fillId="80" borderId="0" applyNumberFormat="0" applyBorder="0" applyAlignment="0" applyProtection="0"/>
    <xf numFmtId="169" fontId="10" fillId="80" borderId="0" applyNumberFormat="0" applyBorder="0" applyAlignment="0" applyProtection="0"/>
    <xf numFmtId="170" fontId="10" fillId="80" borderId="0" applyNumberFormat="0" applyBorder="0" applyAlignment="0" applyProtection="0"/>
    <xf numFmtId="0" fontId="10" fillId="80" borderId="0" applyNumberFormat="0" applyBorder="0" applyAlignment="0" applyProtection="0"/>
    <xf numFmtId="165" fontId="10" fillId="80" borderId="0" applyNumberFormat="0" applyBorder="0" applyAlignment="0" applyProtection="0"/>
    <xf numFmtId="0" fontId="10" fillId="80" borderId="0" applyNumberFormat="0" applyBorder="0" applyAlignment="0" applyProtection="0"/>
    <xf numFmtId="170" fontId="10" fillId="80" borderId="0" applyNumberFormat="0" applyBorder="0" applyAlignment="0" applyProtection="0"/>
    <xf numFmtId="0" fontId="10" fillId="80" borderId="0" applyNumberFormat="0" applyBorder="0" applyAlignment="0" applyProtection="0"/>
    <xf numFmtId="169" fontId="10" fillId="80" borderId="0" applyNumberFormat="0" applyBorder="0" applyAlignment="0" applyProtection="0"/>
    <xf numFmtId="0" fontId="10" fillId="80" borderId="0" applyNumberFormat="0" applyBorder="0" applyAlignment="0" applyProtection="0"/>
    <xf numFmtId="165" fontId="10" fillId="80" borderId="0" applyNumberFormat="0" applyBorder="0" applyAlignment="0" applyProtection="0"/>
    <xf numFmtId="0" fontId="175" fillId="17" borderId="0" applyNumberFormat="0" applyBorder="0" applyAlignment="0" applyProtection="0"/>
    <xf numFmtId="0" fontId="175" fillId="17" borderId="0" applyNumberFormat="0" applyBorder="0" applyAlignment="0" applyProtection="0"/>
    <xf numFmtId="0" fontId="175" fillId="17" borderId="0" applyNumberFormat="0" applyBorder="0" applyAlignment="0" applyProtection="0"/>
    <xf numFmtId="0" fontId="175" fillId="17" borderId="0" applyNumberFormat="0" applyBorder="0" applyAlignment="0" applyProtection="0"/>
    <xf numFmtId="165" fontId="175" fillId="81" borderId="0" applyNumberFormat="0" applyBorder="0" applyAlignment="0" applyProtection="0"/>
    <xf numFmtId="0" fontId="175" fillId="17" borderId="0" applyNumberFormat="0" applyBorder="0" applyAlignment="0" applyProtection="0"/>
    <xf numFmtId="0" fontId="175" fillId="17" borderId="0" applyNumberFormat="0" applyBorder="0" applyAlignment="0" applyProtection="0"/>
    <xf numFmtId="169" fontId="10" fillId="17" borderId="0" applyNumberFormat="0" applyBorder="0" applyAlignment="0" applyProtection="0"/>
    <xf numFmtId="169" fontId="10" fillId="17" borderId="0" applyNumberFormat="0" applyBorder="0" applyAlignment="0" applyProtection="0"/>
    <xf numFmtId="0" fontId="175" fillId="17" borderId="0" applyNumberFormat="0" applyBorder="0" applyAlignment="0" applyProtection="0"/>
    <xf numFmtId="0" fontId="10" fillId="17" borderId="0" applyNumberFormat="0" applyBorder="0" applyAlignment="0" applyProtection="0"/>
    <xf numFmtId="170" fontId="10" fillId="17" borderId="0" applyNumberFormat="0" applyBorder="0" applyAlignment="0" applyProtection="0"/>
    <xf numFmtId="0" fontId="10" fillId="17" borderId="0" applyNumberFormat="0" applyBorder="0" applyAlignment="0" applyProtection="0"/>
    <xf numFmtId="0" fontId="175" fillId="17" borderId="0" applyNumberFormat="0" applyBorder="0" applyAlignment="0" applyProtection="0"/>
    <xf numFmtId="0" fontId="175" fillId="17" borderId="0" applyNumberFormat="0" applyBorder="0" applyAlignment="0" applyProtection="0"/>
    <xf numFmtId="0" fontId="175" fillId="17" borderId="0" applyNumberFormat="0" applyBorder="0" applyAlignment="0" applyProtection="0"/>
    <xf numFmtId="0" fontId="175" fillId="17" borderId="0" applyNumberFormat="0" applyBorder="0" applyAlignment="0" applyProtection="0"/>
    <xf numFmtId="0" fontId="175" fillId="17" borderId="0" applyNumberFormat="0" applyBorder="0" applyAlignment="0" applyProtection="0"/>
    <xf numFmtId="0" fontId="175" fillId="17" borderId="0" applyNumberFormat="0" applyBorder="0" applyAlignment="0" applyProtection="0"/>
    <xf numFmtId="0" fontId="10" fillId="17" borderId="0" applyNumberFormat="0" applyBorder="0" applyAlignment="0" applyProtection="0"/>
    <xf numFmtId="169" fontId="9" fillId="71" borderId="0" applyNumberFormat="0" applyBorder="0" applyAlignment="0" applyProtection="0"/>
    <xf numFmtId="169" fontId="9" fillId="71" borderId="0" applyNumberFormat="0" applyBorder="0" applyAlignment="0" applyProtection="0"/>
    <xf numFmtId="170" fontId="9" fillId="71" borderId="0" applyNumberFormat="0" applyBorder="0" applyAlignment="0" applyProtection="0"/>
    <xf numFmtId="0" fontId="9" fillId="71" borderId="0" applyNumberFormat="0" applyBorder="0" applyAlignment="0" applyProtection="0"/>
    <xf numFmtId="169" fontId="9" fillId="71" borderId="0" applyNumberFormat="0" applyBorder="0" applyAlignment="0" applyProtection="0"/>
    <xf numFmtId="0" fontId="9" fillId="71" borderId="0" applyNumberFormat="0" applyBorder="0" applyAlignment="0" applyProtection="0"/>
    <xf numFmtId="169" fontId="9" fillId="71" borderId="0" applyNumberFormat="0" applyBorder="0" applyAlignment="0" applyProtection="0"/>
    <xf numFmtId="170" fontId="9" fillId="71" borderId="0" applyNumberFormat="0" applyBorder="0" applyAlignment="0" applyProtection="0"/>
    <xf numFmtId="0" fontId="9" fillId="71" borderId="0" applyNumberFormat="0" applyBorder="0" applyAlignment="0" applyProtection="0"/>
    <xf numFmtId="165" fontId="9" fillId="71" borderId="0" applyNumberFormat="0" applyBorder="0" applyAlignment="0" applyProtection="0"/>
    <xf numFmtId="0" fontId="9" fillId="71" borderId="0" applyNumberFormat="0" applyBorder="0" applyAlignment="0" applyProtection="0"/>
    <xf numFmtId="170" fontId="9" fillId="71" borderId="0" applyNumberFormat="0" applyBorder="0" applyAlignment="0" applyProtection="0"/>
    <xf numFmtId="0" fontId="9" fillId="71" borderId="0" applyNumberFormat="0" applyBorder="0" applyAlignment="0" applyProtection="0"/>
    <xf numFmtId="169" fontId="9" fillId="71" borderId="0" applyNumberFormat="0" applyBorder="0" applyAlignment="0" applyProtection="0"/>
    <xf numFmtId="0" fontId="9" fillId="71" borderId="0" applyNumberFormat="0" applyBorder="0" applyAlignment="0" applyProtection="0"/>
    <xf numFmtId="165" fontId="9" fillId="71" borderId="0" applyNumberFormat="0" applyBorder="0" applyAlignment="0" applyProtection="0"/>
    <xf numFmtId="169" fontId="9" fillId="72" borderId="0" applyNumberFormat="0" applyBorder="0" applyAlignment="0" applyProtection="0"/>
    <xf numFmtId="169" fontId="9" fillId="72" borderId="0" applyNumberFormat="0" applyBorder="0" applyAlignment="0" applyProtection="0"/>
    <xf numFmtId="170" fontId="9" fillId="72" borderId="0" applyNumberFormat="0" applyBorder="0" applyAlignment="0" applyProtection="0"/>
    <xf numFmtId="0" fontId="9" fillId="72" borderId="0" applyNumberFormat="0" applyBorder="0" applyAlignment="0" applyProtection="0"/>
    <xf numFmtId="169" fontId="9" fillId="72" borderId="0" applyNumberFormat="0" applyBorder="0" applyAlignment="0" applyProtection="0"/>
    <xf numFmtId="0" fontId="9" fillId="72" borderId="0" applyNumberFormat="0" applyBorder="0" applyAlignment="0" applyProtection="0"/>
    <xf numFmtId="169" fontId="9" fillId="72" borderId="0" applyNumberFormat="0" applyBorder="0" applyAlignment="0" applyProtection="0"/>
    <xf numFmtId="170" fontId="9" fillId="72" borderId="0" applyNumberFormat="0" applyBorder="0" applyAlignment="0" applyProtection="0"/>
    <xf numFmtId="0" fontId="9" fillId="72" borderId="0" applyNumberFormat="0" applyBorder="0" applyAlignment="0" applyProtection="0"/>
    <xf numFmtId="165" fontId="9" fillId="72" borderId="0" applyNumberFormat="0" applyBorder="0" applyAlignment="0" applyProtection="0"/>
    <xf numFmtId="0" fontId="9" fillId="72" borderId="0" applyNumberFormat="0" applyBorder="0" applyAlignment="0" applyProtection="0"/>
    <xf numFmtId="170" fontId="9" fillId="72" borderId="0" applyNumberFormat="0" applyBorder="0" applyAlignment="0" applyProtection="0"/>
    <xf numFmtId="0" fontId="9" fillId="72" borderId="0" applyNumberFormat="0" applyBorder="0" applyAlignment="0" applyProtection="0"/>
    <xf numFmtId="169" fontId="9" fillId="72" borderId="0" applyNumberFormat="0" applyBorder="0" applyAlignment="0" applyProtection="0"/>
    <xf numFmtId="0" fontId="9" fillId="72" borderId="0" applyNumberFormat="0" applyBorder="0" applyAlignment="0" applyProtection="0"/>
    <xf numFmtId="165" fontId="9" fillId="72" borderId="0" applyNumberFormat="0" applyBorder="0" applyAlignment="0" applyProtection="0"/>
    <xf numFmtId="169" fontId="10" fillId="72" borderId="0" applyNumberFormat="0" applyBorder="0" applyAlignment="0" applyProtection="0"/>
    <xf numFmtId="169" fontId="10" fillId="72" borderId="0" applyNumberFormat="0" applyBorder="0" applyAlignment="0" applyProtection="0"/>
    <xf numFmtId="170" fontId="10" fillId="72" borderId="0" applyNumberFormat="0" applyBorder="0" applyAlignment="0" applyProtection="0"/>
    <xf numFmtId="0" fontId="10" fillId="72" borderId="0" applyNumberFormat="0" applyBorder="0" applyAlignment="0" applyProtection="0"/>
    <xf numFmtId="165" fontId="10" fillId="72" borderId="0" applyNumberFormat="0" applyBorder="0" applyAlignment="0" applyProtection="0"/>
    <xf numFmtId="0" fontId="10" fillId="72" borderId="0" applyNumberFormat="0" applyBorder="0" applyAlignment="0" applyProtection="0"/>
    <xf numFmtId="170" fontId="10" fillId="72" borderId="0" applyNumberFormat="0" applyBorder="0" applyAlignment="0" applyProtection="0"/>
    <xf numFmtId="0" fontId="10" fillId="72" borderId="0" applyNumberFormat="0" applyBorder="0" applyAlignment="0" applyProtection="0"/>
    <xf numFmtId="169" fontId="10" fillId="72" borderId="0" applyNumberFormat="0" applyBorder="0" applyAlignment="0" applyProtection="0"/>
    <xf numFmtId="0" fontId="10" fillId="72" borderId="0" applyNumberFormat="0" applyBorder="0" applyAlignment="0" applyProtection="0"/>
    <xf numFmtId="165" fontId="10" fillId="72" borderId="0" applyNumberFormat="0" applyBorder="0" applyAlignment="0" applyProtection="0"/>
    <xf numFmtId="0" fontId="175" fillId="18" borderId="0" applyNumberFormat="0" applyBorder="0" applyAlignment="0" applyProtection="0"/>
    <xf numFmtId="0" fontId="175" fillId="18" borderId="0" applyNumberFormat="0" applyBorder="0" applyAlignment="0" applyProtection="0"/>
    <xf numFmtId="0" fontId="175" fillId="18" borderId="0" applyNumberFormat="0" applyBorder="0" applyAlignment="0" applyProtection="0"/>
    <xf numFmtId="0" fontId="175" fillId="18" borderId="0" applyNumberFormat="0" applyBorder="0" applyAlignment="0" applyProtection="0"/>
    <xf numFmtId="165" fontId="175" fillId="18" borderId="0" applyNumberFormat="0" applyBorder="0" applyAlignment="0" applyProtection="0"/>
    <xf numFmtId="0" fontId="175" fillId="18" borderId="0" applyNumberFormat="0" applyBorder="0" applyAlignment="0" applyProtection="0"/>
    <xf numFmtId="0" fontId="175" fillId="18" borderId="0" applyNumberFormat="0" applyBorder="0" applyAlignment="0" applyProtection="0"/>
    <xf numFmtId="169" fontId="10" fillId="18" borderId="0" applyNumberFormat="0" applyBorder="0" applyAlignment="0" applyProtection="0"/>
    <xf numFmtId="169" fontId="10" fillId="18" borderId="0" applyNumberFormat="0" applyBorder="0" applyAlignment="0" applyProtection="0"/>
    <xf numFmtId="0" fontId="175" fillId="18" borderId="0" applyNumberFormat="0" applyBorder="0" applyAlignment="0" applyProtection="0"/>
    <xf numFmtId="0" fontId="10" fillId="18" borderId="0" applyNumberFormat="0" applyBorder="0" applyAlignment="0" applyProtection="0"/>
    <xf numFmtId="170" fontId="10" fillId="18" borderId="0" applyNumberFormat="0" applyBorder="0" applyAlignment="0" applyProtection="0"/>
    <xf numFmtId="0" fontId="10" fillId="18" borderId="0" applyNumberFormat="0" applyBorder="0" applyAlignment="0" applyProtection="0"/>
    <xf numFmtId="0" fontId="175" fillId="18" borderId="0" applyNumberFormat="0" applyBorder="0" applyAlignment="0" applyProtection="0"/>
    <xf numFmtId="0" fontId="175" fillId="18" borderId="0" applyNumberFormat="0" applyBorder="0" applyAlignment="0" applyProtection="0"/>
    <xf numFmtId="0" fontId="175" fillId="18" borderId="0" applyNumberFormat="0" applyBorder="0" applyAlignment="0" applyProtection="0"/>
    <xf numFmtId="0" fontId="175" fillId="18" borderId="0" applyNumberFormat="0" applyBorder="0" applyAlignment="0" applyProtection="0"/>
    <xf numFmtId="0" fontId="175" fillId="18" borderId="0" applyNumberFormat="0" applyBorder="0" applyAlignment="0" applyProtection="0"/>
    <xf numFmtId="0" fontId="175" fillId="18" borderId="0" applyNumberFormat="0" applyBorder="0" applyAlignment="0" applyProtection="0"/>
    <xf numFmtId="0" fontId="10" fillId="18" borderId="0" applyNumberFormat="0" applyBorder="0" applyAlignment="0" applyProtection="0"/>
    <xf numFmtId="169" fontId="9" fillId="82" borderId="0" applyNumberFormat="0" applyBorder="0" applyAlignment="0" applyProtection="0"/>
    <xf numFmtId="169" fontId="9" fillId="82" borderId="0" applyNumberFormat="0" applyBorder="0" applyAlignment="0" applyProtection="0"/>
    <xf numFmtId="170" fontId="9" fillId="82" borderId="0" applyNumberFormat="0" applyBorder="0" applyAlignment="0" applyProtection="0"/>
    <xf numFmtId="0" fontId="9" fillId="82" borderId="0" applyNumberFormat="0" applyBorder="0" applyAlignment="0" applyProtection="0"/>
    <xf numFmtId="169" fontId="9" fillId="82" borderId="0" applyNumberFormat="0" applyBorder="0" applyAlignment="0" applyProtection="0"/>
    <xf numFmtId="0" fontId="9" fillId="82" borderId="0" applyNumberFormat="0" applyBorder="0" applyAlignment="0" applyProtection="0"/>
    <xf numFmtId="169" fontId="9" fillId="82" borderId="0" applyNumberFormat="0" applyBorder="0" applyAlignment="0" applyProtection="0"/>
    <xf numFmtId="170" fontId="9" fillId="82" borderId="0" applyNumberFormat="0" applyBorder="0" applyAlignment="0" applyProtection="0"/>
    <xf numFmtId="0" fontId="9" fillId="82" borderId="0" applyNumberFormat="0" applyBorder="0" applyAlignment="0" applyProtection="0"/>
    <xf numFmtId="165" fontId="9" fillId="82" borderId="0" applyNumberFormat="0" applyBorder="0" applyAlignment="0" applyProtection="0"/>
    <xf numFmtId="0" fontId="9" fillId="82" borderId="0" applyNumberFormat="0" applyBorder="0" applyAlignment="0" applyProtection="0"/>
    <xf numFmtId="170" fontId="9" fillId="82" borderId="0" applyNumberFormat="0" applyBorder="0" applyAlignment="0" applyProtection="0"/>
    <xf numFmtId="0" fontId="9" fillId="82" borderId="0" applyNumberFormat="0" applyBorder="0" applyAlignment="0" applyProtection="0"/>
    <xf numFmtId="169" fontId="9" fillId="82" borderId="0" applyNumberFormat="0" applyBorder="0" applyAlignment="0" applyProtection="0"/>
    <xf numFmtId="0" fontId="9" fillId="82" borderId="0" applyNumberFormat="0" applyBorder="0" applyAlignment="0" applyProtection="0"/>
    <xf numFmtId="165" fontId="9" fillId="82" borderId="0" applyNumberFormat="0" applyBorder="0" applyAlignment="0" applyProtection="0"/>
    <xf numFmtId="169" fontId="9" fillId="76" borderId="0" applyNumberFormat="0" applyBorder="0" applyAlignment="0" applyProtection="0"/>
    <xf numFmtId="169" fontId="9" fillId="76" borderId="0" applyNumberFormat="0" applyBorder="0" applyAlignment="0" applyProtection="0"/>
    <xf numFmtId="170" fontId="9" fillId="76" borderId="0" applyNumberFormat="0" applyBorder="0" applyAlignment="0" applyProtection="0"/>
    <xf numFmtId="0" fontId="9" fillId="76" borderId="0" applyNumberFormat="0" applyBorder="0" applyAlignment="0" applyProtection="0"/>
    <xf numFmtId="169" fontId="9" fillId="76" borderId="0" applyNumberFormat="0" applyBorder="0" applyAlignment="0" applyProtection="0"/>
    <xf numFmtId="0" fontId="9" fillId="76" borderId="0" applyNumberFormat="0" applyBorder="0" applyAlignment="0" applyProtection="0"/>
    <xf numFmtId="169" fontId="9" fillId="76" borderId="0" applyNumberFormat="0" applyBorder="0" applyAlignment="0" applyProtection="0"/>
    <xf numFmtId="170" fontId="9" fillId="76" borderId="0" applyNumberFormat="0" applyBorder="0" applyAlignment="0" applyProtection="0"/>
    <xf numFmtId="0" fontId="9" fillId="76" borderId="0" applyNumberFormat="0" applyBorder="0" applyAlignment="0" applyProtection="0"/>
    <xf numFmtId="165" fontId="9" fillId="76" borderId="0" applyNumberFormat="0" applyBorder="0" applyAlignment="0" applyProtection="0"/>
    <xf numFmtId="0" fontId="9" fillId="76" borderId="0" applyNumberFormat="0" applyBorder="0" applyAlignment="0" applyProtection="0"/>
    <xf numFmtId="170" fontId="9" fillId="76" borderId="0" applyNumberFormat="0" applyBorder="0" applyAlignment="0" applyProtection="0"/>
    <xf numFmtId="0" fontId="9" fillId="76" borderId="0" applyNumberFormat="0" applyBorder="0" applyAlignment="0" applyProtection="0"/>
    <xf numFmtId="169" fontId="9" fillId="76" borderId="0" applyNumberFormat="0" applyBorder="0" applyAlignment="0" applyProtection="0"/>
    <xf numFmtId="0" fontId="9" fillId="76" borderId="0" applyNumberFormat="0" applyBorder="0" applyAlignment="0" applyProtection="0"/>
    <xf numFmtId="165" fontId="9" fillId="76" borderId="0" applyNumberFormat="0" applyBorder="0" applyAlignment="0" applyProtection="0"/>
    <xf numFmtId="169" fontId="10" fillId="83" borderId="0" applyNumberFormat="0" applyBorder="0" applyAlignment="0" applyProtection="0"/>
    <xf numFmtId="169" fontId="10" fillId="83" borderId="0" applyNumberFormat="0" applyBorder="0" applyAlignment="0" applyProtection="0"/>
    <xf numFmtId="170" fontId="10" fillId="83" borderId="0" applyNumberFormat="0" applyBorder="0" applyAlignment="0" applyProtection="0"/>
    <xf numFmtId="0" fontId="10" fillId="83" borderId="0" applyNumberFormat="0" applyBorder="0" applyAlignment="0" applyProtection="0"/>
    <xf numFmtId="165" fontId="10" fillId="83" borderId="0" applyNumberFormat="0" applyBorder="0" applyAlignment="0" applyProtection="0"/>
    <xf numFmtId="0" fontId="10" fillId="83" borderId="0" applyNumberFormat="0" applyBorder="0" applyAlignment="0" applyProtection="0"/>
    <xf numFmtId="170" fontId="10" fillId="83" borderId="0" applyNumberFormat="0" applyBorder="0" applyAlignment="0" applyProtection="0"/>
    <xf numFmtId="0" fontId="10" fillId="83" borderId="0" applyNumberFormat="0" applyBorder="0" applyAlignment="0" applyProtection="0"/>
    <xf numFmtId="169" fontId="10" fillId="83" borderId="0" applyNumberFormat="0" applyBorder="0" applyAlignment="0" applyProtection="0"/>
    <xf numFmtId="0" fontId="10" fillId="83" borderId="0" applyNumberFormat="0" applyBorder="0" applyAlignment="0" applyProtection="0"/>
    <xf numFmtId="165" fontId="10" fillId="83" borderId="0" applyNumberFormat="0" applyBorder="0" applyAlignment="0" applyProtection="0"/>
    <xf numFmtId="0" fontId="175" fillId="23" borderId="0" applyNumberFormat="0" applyBorder="0" applyAlignment="0" applyProtection="0"/>
    <xf numFmtId="0" fontId="175" fillId="23" borderId="0" applyNumberFormat="0" applyBorder="0" applyAlignment="0" applyProtection="0"/>
    <xf numFmtId="0" fontId="175" fillId="23" borderId="0" applyNumberFormat="0" applyBorder="0" applyAlignment="0" applyProtection="0"/>
    <xf numFmtId="0" fontId="175" fillId="23" borderId="0" applyNumberFormat="0" applyBorder="0" applyAlignment="0" applyProtection="0"/>
    <xf numFmtId="165" fontId="175" fillId="21" borderId="0" applyNumberFormat="0" applyBorder="0" applyAlignment="0" applyProtection="0"/>
    <xf numFmtId="0" fontId="175" fillId="23" borderId="0" applyNumberFormat="0" applyBorder="0" applyAlignment="0" applyProtection="0"/>
    <xf numFmtId="0" fontId="175" fillId="23" borderId="0" applyNumberFormat="0" applyBorder="0" applyAlignment="0" applyProtection="0"/>
    <xf numFmtId="169" fontId="10" fillId="23" borderId="0" applyNumberFormat="0" applyBorder="0" applyAlignment="0" applyProtection="0"/>
    <xf numFmtId="169" fontId="10" fillId="23" borderId="0" applyNumberFormat="0" applyBorder="0" applyAlignment="0" applyProtection="0"/>
    <xf numFmtId="0" fontId="175" fillId="23" borderId="0" applyNumberFormat="0" applyBorder="0" applyAlignment="0" applyProtection="0"/>
    <xf numFmtId="0" fontId="10" fillId="23" borderId="0" applyNumberFormat="0" applyBorder="0" applyAlignment="0" applyProtection="0"/>
    <xf numFmtId="170" fontId="10" fillId="23" borderId="0" applyNumberFormat="0" applyBorder="0" applyAlignment="0" applyProtection="0"/>
    <xf numFmtId="0" fontId="10" fillId="23" borderId="0" applyNumberFormat="0" applyBorder="0" applyAlignment="0" applyProtection="0"/>
    <xf numFmtId="0" fontId="175" fillId="23" borderId="0" applyNumberFormat="0" applyBorder="0" applyAlignment="0" applyProtection="0"/>
    <xf numFmtId="0" fontId="175" fillId="23" borderId="0" applyNumberFormat="0" applyBorder="0" applyAlignment="0" applyProtection="0"/>
    <xf numFmtId="0" fontId="175" fillId="23" borderId="0" applyNumberFormat="0" applyBorder="0" applyAlignment="0" applyProtection="0"/>
    <xf numFmtId="0" fontId="175" fillId="23" borderId="0" applyNumberFormat="0" applyBorder="0" applyAlignment="0" applyProtection="0"/>
    <xf numFmtId="0" fontId="175" fillId="23" borderId="0" applyNumberFormat="0" applyBorder="0" applyAlignment="0" applyProtection="0"/>
    <xf numFmtId="0" fontId="175" fillId="23" borderId="0" applyNumberFormat="0" applyBorder="0" applyAlignment="0" applyProtection="0"/>
    <xf numFmtId="0" fontId="10" fillId="23" borderId="0" applyNumberFormat="0" applyBorder="0" applyAlignment="0" applyProtection="0"/>
    <xf numFmtId="169" fontId="177" fillId="0" borderId="0" applyNumberFormat="0" applyFill="0" applyBorder="0" applyAlignment="0" applyProtection="0">
      <alignment vertical="top"/>
      <protection locked="0"/>
    </xf>
    <xf numFmtId="170" fontId="177" fillId="0" borderId="0" applyNumberFormat="0" applyFill="0" applyBorder="0" applyAlignment="0" applyProtection="0">
      <alignment vertical="top"/>
      <protection locked="0"/>
    </xf>
    <xf numFmtId="169" fontId="177" fillId="0" borderId="0" applyNumberFormat="0" applyFill="0" applyBorder="0" applyAlignment="0" applyProtection="0">
      <alignment vertical="top"/>
      <protection locked="0"/>
    </xf>
    <xf numFmtId="170" fontId="177" fillId="0" borderId="0" applyNumberFormat="0" applyFill="0" applyBorder="0" applyAlignment="0" applyProtection="0">
      <alignment vertical="top"/>
      <protection locked="0"/>
    </xf>
    <xf numFmtId="169" fontId="176" fillId="20" borderId="0" applyNumberFormat="0" applyBorder="0" applyAlignment="0" applyProtection="0"/>
    <xf numFmtId="170" fontId="176" fillId="20" borderId="0" applyNumberFormat="0" applyBorder="0" applyAlignment="0" applyProtection="0"/>
    <xf numFmtId="169" fontId="176" fillId="21" borderId="0" applyNumberFormat="0" applyBorder="0" applyAlignment="0" applyProtection="0"/>
    <xf numFmtId="170" fontId="176" fillId="21" borderId="0" applyNumberFormat="0" applyBorder="0" applyAlignment="0" applyProtection="0"/>
    <xf numFmtId="169" fontId="176" fillId="22" borderId="0" applyNumberFormat="0" applyBorder="0" applyAlignment="0" applyProtection="0"/>
    <xf numFmtId="170" fontId="176" fillId="22" borderId="0" applyNumberFormat="0" applyBorder="0" applyAlignment="0" applyProtection="0"/>
    <xf numFmtId="169" fontId="176" fillId="17" borderId="0" applyNumberFormat="0" applyBorder="0" applyAlignment="0" applyProtection="0"/>
    <xf numFmtId="170" fontId="176" fillId="17" borderId="0" applyNumberFormat="0" applyBorder="0" applyAlignment="0" applyProtection="0"/>
    <xf numFmtId="169" fontId="176" fillId="18" borderId="0" applyNumberFormat="0" applyBorder="0" applyAlignment="0" applyProtection="0"/>
    <xf numFmtId="170" fontId="176" fillId="18" borderId="0" applyNumberFormat="0" applyBorder="0" applyAlignment="0" applyProtection="0"/>
    <xf numFmtId="169" fontId="176" fillId="23" borderId="0" applyNumberFormat="0" applyBorder="0" applyAlignment="0" applyProtection="0"/>
    <xf numFmtId="170" fontId="176" fillId="23" borderId="0" applyNumberFormat="0" applyBorder="0" applyAlignment="0" applyProtection="0"/>
    <xf numFmtId="168" fontId="164" fillId="0" borderId="0" applyFon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0" fontId="178" fillId="0" borderId="0">
      <alignment horizontal="left" vertical="center"/>
    </xf>
    <xf numFmtId="0" fontId="179" fillId="0" borderId="0">
      <alignment horizontal="left" wrapText="1"/>
    </xf>
    <xf numFmtId="169" fontId="180" fillId="0" borderId="208">
      <protection hidden="1"/>
    </xf>
    <xf numFmtId="165" fontId="180" fillId="0" borderId="208">
      <protection hidden="1"/>
    </xf>
    <xf numFmtId="165" fontId="180" fillId="0" borderId="208">
      <protection hidden="1"/>
    </xf>
    <xf numFmtId="165" fontId="180" fillId="0" borderId="208">
      <protection hidden="1"/>
    </xf>
    <xf numFmtId="169" fontId="180" fillId="0" borderId="208">
      <protection hidden="1"/>
    </xf>
    <xf numFmtId="169" fontId="180" fillId="0" borderId="208">
      <protection hidden="1"/>
    </xf>
    <xf numFmtId="170" fontId="180" fillId="0" borderId="208">
      <protection hidden="1"/>
    </xf>
    <xf numFmtId="170" fontId="180" fillId="0" borderId="208">
      <protection hidden="1"/>
    </xf>
    <xf numFmtId="170" fontId="180" fillId="0" borderId="208">
      <protection hidden="1"/>
    </xf>
    <xf numFmtId="170" fontId="180" fillId="0" borderId="208">
      <protection hidden="1"/>
    </xf>
    <xf numFmtId="170" fontId="180" fillId="0" borderId="208">
      <protection hidden="1"/>
    </xf>
    <xf numFmtId="170" fontId="180" fillId="0" borderId="208">
      <protection hidden="1"/>
    </xf>
    <xf numFmtId="169" fontId="180" fillId="0" borderId="208">
      <protection hidden="1"/>
    </xf>
    <xf numFmtId="169" fontId="180" fillId="0" borderId="208">
      <protection hidden="1"/>
    </xf>
    <xf numFmtId="169" fontId="180" fillId="0" borderId="208">
      <protection hidden="1"/>
    </xf>
    <xf numFmtId="0" fontId="180" fillId="0" borderId="208">
      <protection hidden="1"/>
    </xf>
    <xf numFmtId="169" fontId="180" fillId="0" borderId="208">
      <protection hidden="1"/>
    </xf>
    <xf numFmtId="0" fontId="180" fillId="0" borderId="208">
      <protection hidden="1"/>
    </xf>
    <xf numFmtId="0" fontId="180" fillId="0" borderId="208">
      <protection hidden="1"/>
    </xf>
    <xf numFmtId="169" fontId="180" fillId="0" borderId="208">
      <protection hidden="1"/>
    </xf>
    <xf numFmtId="165" fontId="180" fillId="0" borderId="208">
      <protection hidden="1"/>
    </xf>
    <xf numFmtId="165" fontId="180" fillId="0" borderId="208">
      <protection hidden="1"/>
    </xf>
    <xf numFmtId="165" fontId="180" fillId="0" borderId="208">
      <protection hidden="1"/>
    </xf>
    <xf numFmtId="165" fontId="180" fillId="0" borderId="208">
      <protection hidden="1"/>
    </xf>
    <xf numFmtId="165" fontId="180" fillId="0" borderId="208">
      <protection hidden="1"/>
    </xf>
    <xf numFmtId="165" fontId="180" fillId="0" borderId="208">
      <protection hidden="1"/>
    </xf>
    <xf numFmtId="165" fontId="180" fillId="0" borderId="208">
      <protection hidden="1"/>
    </xf>
    <xf numFmtId="165" fontId="180" fillId="0" borderId="208">
      <protection hidden="1"/>
    </xf>
    <xf numFmtId="165" fontId="180" fillId="0" borderId="208">
      <protection hidden="1"/>
    </xf>
    <xf numFmtId="0" fontId="180" fillId="0" borderId="208">
      <protection hidden="1"/>
    </xf>
    <xf numFmtId="0" fontId="180" fillId="0" borderId="208">
      <protection hidden="1"/>
    </xf>
    <xf numFmtId="0" fontId="180" fillId="0" borderId="208">
      <protection hidden="1"/>
    </xf>
    <xf numFmtId="0" fontId="180" fillId="0" borderId="208">
      <protection hidden="1"/>
    </xf>
    <xf numFmtId="0" fontId="180" fillId="0" borderId="208">
      <protection hidden="1"/>
    </xf>
    <xf numFmtId="0" fontId="180" fillId="0" borderId="208">
      <protection hidden="1"/>
    </xf>
    <xf numFmtId="0" fontId="180" fillId="0" borderId="208">
      <protection hidden="1"/>
    </xf>
    <xf numFmtId="0" fontId="180" fillId="0" borderId="208">
      <protection hidden="1"/>
    </xf>
    <xf numFmtId="165" fontId="180" fillId="0" borderId="208">
      <protection hidden="1"/>
    </xf>
    <xf numFmtId="165" fontId="180" fillId="0" borderId="208">
      <protection hidden="1"/>
    </xf>
    <xf numFmtId="169" fontId="180" fillId="0" borderId="208">
      <protection hidden="1"/>
    </xf>
    <xf numFmtId="165" fontId="180" fillId="0" borderId="208">
      <protection hidden="1"/>
    </xf>
    <xf numFmtId="170" fontId="180" fillId="0" borderId="208">
      <protection hidden="1"/>
    </xf>
    <xf numFmtId="170" fontId="180" fillId="0" borderId="208">
      <protection hidden="1"/>
    </xf>
    <xf numFmtId="170" fontId="180" fillId="0" borderId="208">
      <protection hidden="1"/>
    </xf>
    <xf numFmtId="170" fontId="180" fillId="0" borderId="208">
      <protection hidden="1"/>
    </xf>
    <xf numFmtId="170" fontId="180" fillId="0" borderId="208">
      <protection hidden="1"/>
    </xf>
    <xf numFmtId="170" fontId="180" fillId="0" borderId="208">
      <protection hidden="1"/>
    </xf>
    <xf numFmtId="165" fontId="180" fillId="0" borderId="208">
      <protection hidden="1"/>
    </xf>
    <xf numFmtId="165" fontId="180" fillId="0" borderId="208">
      <protection hidden="1"/>
    </xf>
    <xf numFmtId="165" fontId="180" fillId="0" borderId="208">
      <protection hidden="1"/>
    </xf>
    <xf numFmtId="0" fontId="180" fillId="0" borderId="208">
      <protection hidden="1"/>
    </xf>
    <xf numFmtId="165" fontId="180" fillId="0" borderId="208">
      <protection hidden="1"/>
    </xf>
    <xf numFmtId="0" fontId="180" fillId="0" borderId="208">
      <protection hidden="1"/>
    </xf>
    <xf numFmtId="0" fontId="180" fillId="0" borderId="208">
      <protection hidden="1"/>
    </xf>
    <xf numFmtId="165" fontId="180" fillId="0" borderId="208">
      <protection hidden="1"/>
    </xf>
    <xf numFmtId="169" fontId="180" fillId="0" borderId="208">
      <protection hidden="1"/>
    </xf>
    <xf numFmtId="169" fontId="180" fillId="0" borderId="208">
      <protection hidden="1"/>
    </xf>
    <xf numFmtId="169" fontId="180" fillId="0" borderId="208">
      <protection hidden="1"/>
    </xf>
    <xf numFmtId="169" fontId="180" fillId="0" borderId="208">
      <protection hidden="1"/>
    </xf>
    <xf numFmtId="169" fontId="180" fillId="0" borderId="208">
      <protection hidden="1"/>
    </xf>
    <xf numFmtId="169" fontId="180" fillId="0" borderId="208">
      <protection hidden="1"/>
    </xf>
    <xf numFmtId="169" fontId="180" fillId="0" borderId="208">
      <protection hidden="1"/>
    </xf>
    <xf numFmtId="169" fontId="180" fillId="0" borderId="208">
      <protection hidden="1"/>
    </xf>
    <xf numFmtId="169" fontId="180" fillId="0" borderId="208">
      <protection hidden="1"/>
    </xf>
    <xf numFmtId="0" fontId="180" fillId="0" borderId="208">
      <protection hidden="1"/>
    </xf>
    <xf numFmtId="0" fontId="180" fillId="0" borderId="208">
      <protection hidden="1"/>
    </xf>
    <xf numFmtId="0" fontId="180" fillId="0" borderId="208">
      <protection hidden="1"/>
    </xf>
    <xf numFmtId="0" fontId="180" fillId="0" borderId="208">
      <protection hidden="1"/>
    </xf>
    <xf numFmtId="0" fontId="180" fillId="0" borderId="208">
      <protection hidden="1"/>
    </xf>
    <xf numFmtId="0" fontId="180" fillId="0" borderId="208">
      <protection hidden="1"/>
    </xf>
    <xf numFmtId="0" fontId="180" fillId="0" borderId="208">
      <protection hidden="1"/>
    </xf>
    <xf numFmtId="0" fontId="180" fillId="0" borderId="208">
      <protection hidden="1"/>
    </xf>
    <xf numFmtId="169" fontId="180" fillId="0" borderId="208">
      <protection hidden="1"/>
    </xf>
    <xf numFmtId="169" fontId="180" fillId="0" borderId="208">
      <protection hidden="1"/>
    </xf>
    <xf numFmtId="169" fontId="181" fillId="24" borderId="208" applyNumberFormat="0" applyFont="0" applyBorder="0" applyAlignment="0" applyProtection="0">
      <protection hidden="1"/>
    </xf>
    <xf numFmtId="165" fontId="181" fillId="24" borderId="208" applyNumberFormat="0" applyFont="0" applyBorder="0" applyAlignment="0" applyProtection="0">
      <protection hidden="1"/>
    </xf>
    <xf numFmtId="165" fontId="181" fillId="24" borderId="208" applyNumberFormat="0" applyFont="0" applyBorder="0" applyAlignment="0" applyProtection="0">
      <protection hidden="1"/>
    </xf>
    <xf numFmtId="165" fontId="181" fillId="24" borderId="208" applyNumberFormat="0" applyFont="0" applyBorder="0" applyAlignment="0" applyProtection="0">
      <protection hidden="1"/>
    </xf>
    <xf numFmtId="169" fontId="181" fillId="24" borderId="208" applyNumberFormat="0" applyFont="0" applyBorder="0" applyAlignment="0" applyProtection="0">
      <protection hidden="1"/>
    </xf>
    <xf numFmtId="169" fontId="181" fillId="24" borderId="208" applyNumberFormat="0" applyFont="0" applyBorder="0" applyAlignment="0" applyProtection="0">
      <protection hidden="1"/>
    </xf>
    <xf numFmtId="170" fontId="181" fillId="24" borderId="208" applyNumberFormat="0" applyFont="0" applyBorder="0" applyAlignment="0" applyProtection="0">
      <protection hidden="1"/>
    </xf>
    <xf numFmtId="170" fontId="181" fillId="24" borderId="208" applyNumberFormat="0" applyFont="0" applyBorder="0" applyAlignment="0" applyProtection="0">
      <protection hidden="1"/>
    </xf>
    <xf numFmtId="170" fontId="181" fillId="24" borderId="208" applyNumberFormat="0" applyFont="0" applyBorder="0" applyAlignment="0" applyProtection="0">
      <protection hidden="1"/>
    </xf>
    <xf numFmtId="170" fontId="181" fillId="24" borderId="208" applyNumberFormat="0" applyFont="0" applyBorder="0" applyAlignment="0" applyProtection="0">
      <protection hidden="1"/>
    </xf>
    <xf numFmtId="170" fontId="181" fillId="24" borderId="208" applyNumberFormat="0" applyFont="0" applyBorder="0" applyAlignment="0" applyProtection="0">
      <protection hidden="1"/>
    </xf>
    <xf numFmtId="170" fontId="181" fillId="24" borderId="208" applyNumberFormat="0" applyFont="0" applyBorder="0" applyAlignment="0" applyProtection="0">
      <protection hidden="1"/>
    </xf>
    <xf numFmtId="169" fontId="181" fillId="24" borderId="208" applyNumberFormat="0" applyFont="0" applyBorder="0" applyAlignment="0" applyProtection="0">
      <protection hidden="1"/>
    </xf>
    <xf numFmtId="169" fontId="181" fillId="24" borderId="208" applyNumberFormat="0" applyFont="0" applyBorder="0" applyAlignment="0" applyProtection="0">
      <protection hidden="1"/>
    </xf>
    <xf numFmtId="169" fontId="181" fillId="24" borderId="208" applyNumberFormat="0" applyFont="0" applyBorder="0" applyAlignment="0" applyProtection="0">
      <protection hidden="1"/>
    </xf>
    <xf numFmtId="0" fontId="181" fillId="24" borderId="208" applyNumberFormat="0" applyFont="0" applyBorder="0" applyAlignment="0" applyProtection="0">
      <protection hidden="1"/>
    </xf>
    <xf numFmtId="169" fontId="181" fillId="24" borderId="208" applyNumberFormat="0" applyFont="0" applyBorder="0" applyAlignment="0" applyProtection="0">
      <protection hidden="1"/>
    </xf>
    <xf numFmtId="0" fontId="181" fillId="24" borderId="208" applyNumberFormat="0" applyFont="0" applyBorder="0" applyAlignment="0" applyProtection="0">
      <protection hidden="1"/>
    </xf>
    <xf numFmtId="0" fontId="181" fillId="24" borderId="208" applyNumberFormat="0" applyFont="0" applyBorder="0" applyAlignment="0" applyProtection="0">
      <protection hidden="1"/>
    </xf>
    <xf numFmtId="169" fontId="181" fillId="24" borderId="208" applyNumberFormat="0" applyFont="0" applyBorder="0" applyAlignment="0" applyProtection="0">
      <protection hidden="1"/>
    </xf>
    <xf numFmtId="165" fontId="181" fillId="24" borderId="208" applyNumberFormat="0" applyFont="0" applyBorder="0" applyAlignment="0" applyProtection="0">
      <protection hidden="1"/>
    </xf>
    <xf numFmtId="165" fontId="181" fillId="24" borderId="208" applyNumberFormat="0" applyFont="0" applyBorder="0" applyAlignment="0" applyProtection="0">
      <protection hidden="1"/>
    </xf>
    <xf numFmtId="165" fontId="181" fillId="24" borderId="208" applyNumberFormat="0" applyFont="0" applyBorder="0" applyAlignment="0" applyProtection="0">
      <protection hidden="1"/>
    </xf>
    <xf numFmtId="165" fontId="181" fillId="24" borderId="208" applyNumberFormat="0" applyFont="0" applyBorder="0" applyAlignment="0" applyProtection="0">
      <protection hidden="1"/>
    </xf>
    <xf numFmtId="165" fontId="181" fillId="24" borderId="208" applyNumberFormat="0" applyFont="0" applyBorder="0" applyAlignment="0" applyProtection="0">
      <protection hidden="1"/>
    </xf>
    <xf numFmtId="165" fontId="181" fillId="24" borderId="208" applyNumberFormat="0" applyFont="0" applyBorder="0" applyAlignment="0" applyProtection="0">
      <protection hidden="1"/>
    </xf>
    <xf numFmtId="165" fontId="181" fillId="24" borderId="208" applyNumberFormat="0" applyFont="0" applyBorder="0" applyAlignment="0" applyProtection="0">
      <protection hidden="1"/>
    </xf>
    <xf numFmtId="165" fontId="181" fillId="24" borderId="208" applyNumberFormat="0" applyFont="0" applyBorder="0" applyAlignment="0" applyProtection="0">
      <protection hidden="1"/>
    </xf>
    <xf numFmtId="165" fontId="181" fillId="24" borderId="208" applyNumberFormat="0" applyFont="0" applyBorder="0" applyAlignment="0" applyProtection="0">
      <protection hidden="1"/>
    </xf>
    <xf numFmtId="0" fontId="181" fillId="24" borderId="208" applyNumberFormat="0" applyFont="0" applyBorder="0" applyAlignment="0" applyProtection="0">
      <protection hidden="1"/>
    </xf>
    <xf numFmtId="0" fontId="181" fillId="24" borderId="208" applyNumberFormat="0" applyFont="0" applyBorder="0" applyAlignment="0" applyProtection="0">
      <protection hidden="1"/>
    </xf>
    <xf numFmtId="0" fontId="181" fillId="24" borderId="208" applyNumberFormat="0" applyFont="0" applyBorder="0" applyAlignment="0" applyProtection="0">
      <protection hidden="1"/>
    </xf>
    <xf numFmtId="0" fontId="181" fillId="24" borderId="208" applyNumberFormat="0" applyFont="0" applyBorder="0" applyAlignment="0" applyProtection="0">
      <protection hidden="1"/>
    </xf>
    <xf numFmtId="0" fontId="181" fillId="24" borderId="208" applyNumberFormat="0" applyFont="0" applyBorder="0" applyAlignment="0" applyProtection="0">
      <protection hidden="1"/>
    </xf>
    <xf numFmtId="0" fontId="181" fillId="24" borderId="208" applyNumberFormat="0" applyFont="0" applyBorder="0" applyAlignment="0" applyProtection="0">
      <protection hidden="1"/>
    </xf>
    <xf numFmtId="0" fontId="181" fillId="24" borderId="208" applyNumberFormat="0" applyFont="0" applyBorder="0" applyAlignment="0" applyProtection="0">
      <protection hidden="1"/>
    </xf>
    <xf numFmtId="0" fontId="181" fillId="24" borderId="208" applyNumberFormat="0" applyFont="0" applyBorder="0" applyAlignment="0" applyProtection="0">
      <protection hidden="1"/>
    </xf>
    <xf numFmtId="165" fontId="181" fillId="24" borderId="208" applyNumberFormat="0" applyFont="0" applyBorder="0" applyAlignment="0" applyProtection="0">
      <protection hidden="1"/>
    </xf>
    <xf numFmtId="165" fontId="181" fillId="24" borderId="208" applyNumberFormat="0" applyFont="0" applyBorder="0" applyAlignment="0" applyProtection="0">
      <protection hidden="1"/>
    </xf>
    <xf numFmtId="169" fontId="181" fillId="24" borderId="208" applyNumberFormat="0" applyFont="0" applyBorder="0" applyAlignment="0" applyProtection="0">
      <protection hidden="1"/>
    </xf>
    <xf numFmtId="165" fontId="181" fillId="24" borderId="208" applyNumberFormat="0" applyFont="0" applyBorder="0" applyAlignment="0" applyProtection="0">
      <protection hidden="1"/>
    </xf>
    <xf numFmtId="170" fontId="181" fillId="24" borderId="208" applyNumberFormat="0" applyFont="0" applyBorder="0" applyAlignment="0" applyProtection="0">
      <protection hidden="1"/>
    </xf>
    <xf numFmtId="170" fontId="181" fillId="24" borderId="208" applyNumberFormat="0" applyFont="0" applyBorder="0" applyAlignment="0" applyProtection="0">
      <protection hidden="1"/>
    </xf>
    <xf numFmtId="170" fontId="181" fillId="24" borderId="208" applyNumberFormat="0" applyFont="0" applyBorder="0" applyAlignment="0" applyProtection="0">
      <protection hidden="1"/>
    </xf>
    <xf numFmtId="170" fontId="181" fillId="24" borderId="208" applyNumberFormat="0" applyFont="0" applyBorder="0" applyAlignment="0" applyProtection="0">
      <protection hidden="1"/>
    </xf>
    <xf numFmtId="170" fontId="181" fillId="24" borderId="208" applyNumberFormat="0" applyFont="0" applyBorder="0" applyAlignment="0" applyProtection="0">
      <protection hidden="1"/>
    </xf>
    <xf numFmtId="170" fontId="181" fillId="24" borderId="208" applyNumberFormat="0" applyFont="0" applyBorder="0" applyAlignment="0" applyProtection="0">
      <protection hidden="1"/>
    </xf>
    <xf numFmtId="165" fontId="181" fillId="24" borderId="208" applyNumberFormat="0" applyFont="0" applyBorder="0" applyAlignment="0" applyProtection="0">
      <protection hidden="1"/>
    </xf>
    <xf numFmtId="165" fontId="181" fillId="24" borderId="208" applyNumberFormat="0" applyFont="0" applyBorder="0" applyAlignment="0" applyProtection="0">
      <protection hidden="1"/>
    </xf>
    <xf numFmtId="165" fontId="181" fillId="24" borderId="208" applyNumberFormat="0" applyFont="0" applyBorder="0" applyAlignment="0" applyProtection="0">
      <protection hidden="1"/>
    </xf>
    <xf numFmtId="0" fontId="181" fillId="24" borderId="208" applyNumberFormat="0" applyFont="0" applyBorder="0" applyAlignment="0" applyProtection="0">
      <protection hidden="1"/>
    </xf>
    <xf numFmtId="165" fontId="181" fillId="24" borderId="208" applyNumberFormat="0" applyFont="0" applyBorder="0" applyAlignment="0" applyProtection="0">
      <protection hidden="1"/>
    </xf>
    <xf numFmtId="0" fontId="181" fillId="24" borderId="208" applyNumberFormat="0" applyFont="0" applyBorder="0" applyAlignment="0" applyProtection="0">
      <protection hidden="1"/>
    </xf>
    <xf numFmtId="0" fontId="181" fillId="24" borderId="208" applyNumberFormat="0" applyFont="0" applyBorder="0" applyAlignment="0" applyProtection="0">
      <protection hidden="1"/>
    </xf>
    <xf numFmtId="165" fontId="181" fillId="24" borderId="208" applyNumberFormat="0" applyFont="0" applyBorder="0" applyAlignment="0" applyProtection="0">
      <protection hidden="1"/>
    </xf>
    <xf numFmtId="169" fontId="181" fillId="24" borderId="208" applyNumberFormat="0" applyFont="0" applyBorder="0" applyAlignment="0" applyProtection="0">
      <protection hidden="1"/>
    </xf>
    <xf numFmtId="169" fontId="181" fillId="24" borderId="208" applyNumberFormat="0" applyFont="0" applyBorder="0" applyAlignment="0" applyProtection="0">
      <protection hidden="1"/>
    </xf>
    <xf numFmtId="169" fontId="181" fillId="24" borderId="208" applyNumberFormat="0" applyFont="0" applyBorder="0" applyAlignment="0" applyProtection="0">
      <protection hidden="1"/>
    </xf>
    <xf numFmtId="169" fontId="181" fillId="24" borderId="208" applyNumberFormat="0" applyFont="0" applyBorder="0" applyAlignment="0" applyProtection="0">
      <protection hidden="1"/>
    </xf>
    <xf numFmtId="169" fontId="181" fillId="24" borderId="208" applyNumberFormat="0" applyFont="0" applyBorder="0" applyAlignment="0" applyProtection="0">
      <protection hidden="1"/>
    </xf>
    <xf numFmtId="169" fontId="181" fillId="24" borderId="208" applyNumberFormat="0" applyFont="0" applyBorder="0" applyAlignment="0" applyProtection="0">
      <protection hidden="1"/>
    </xf>
    <xf numFmtId="169" fontId="181" fillId="24" borderId="208" applyNumberFormat="0" applyFont="0" applyBorder="0" applyAlignment="0" applyProtection="0">
      <protection hidden="1"/>
    </xf>
    <xf numFmtId="169" fontId="181" fillId="24" borderId="208" applyNumberFormat="0" applyFont="0" applyBorder="0" applyAlignment="0" applyProtection="0">
      <protection hidden="1"/>
    </xf>
    <xf numFmtId="169" fontId="181" fillId="24" borderId="208" applyNumberFormat="0" applyFont="0" applyBorder="0" applyAlignment="0" applyProtection="0">
      <protection hidden="1"/>
    </xf>
    <xf numFmtId="0" fontId="181" fillId="24" borderId="208" applyNumberFormat="0" applyFont="0" applyBorder="0" applyAlignment="0" applyProtection="0">
      <protection hidden="1"/>
    </xf>
    <xf numFmtId="0" fontId="181" fillId="24" borderId="208" applyNumberFormat="0" applyFont="0" applyBorder="0" applyAlignment="0" applyProtection="0">
      <protection hidden="1"/>
    </xf>
    <xf numFmtId="0" fontId="181" fillId="24" borderId="208" applyNumberFormat="0" applyFont="0" applyBorder="0" applyAlignment="0" applyProtection="0">
      <protection hidden="1"/>
    </xf>
    <xf numFmtId="0" fontId="181" fillId="24" borderId="208" applyNumberFormat="0" applyFont="0" applyBorder="0" applyAlignment="0" applyProtection="0">
      <protection hidden="1"/>
    </xf>
    <xf numFmtId="0" fontId="181" fillId="24" borderId="208" applyNumberFormat="0" applyFont="0" applyBorder="0" applyAlignment="0" applyProtection="0">
      <protection hidden="1"/>
    </xf>
    <xf numFmtId="0" fontId="181" fillId="24" borderId="208" applyNumberFormat="0" applyFont="0" applyBorder="0" applyAlignment="0" applyProtection="0">
      <protection hidden="1"/>
    </xf>
    <xf numFmtId="0" fontId="181" fillId="24" borderId="208" applyNumberFormat="0" applyFont="0" applyBorder="0" applyAlignment="0" applyProtection="0">
      <protection hidden="1"/>
    </xf>
    <xf numFmtId="0" fontId="181" fillId="24" borderId="208" applyNumberFormat="0" applyFont="0" applyBorder="0" applyAlignment="0" applyProtection="0">
      <protection hidden="1"/>
    </xf>
    <xf numFmtId="169" fontId="181" fillId="24" borderId="208" applyNumberFormat="0" applyFont="0" applyBorder="0" applyAlignment="0" applyProtection="0">
      <protection hidden="1"/>
    </xf>
    <xf numFmtId="169" fontId="181" fillId="24" borderId="208" applyNumberFormat="0" applyFont="0" applyBorder="0" applyAlignment="0" applyProtection="0">
      <protection hidden="1"/>
    </xf>
    <xf numFmtId="169" fontId="180" fillId="0" borderId="208">
      <protection hidden="1"/>
    </xf>
    <xf numFmtId="0" fontId="182" fillId="0" borderId="0">
      <alignment horizontal="right"/>
    </xf>
    <xf numFmtId="0" fontId="105" fillId="0" borderId="0"/>
    <xf numFmtId="0" fontId="183" fillId="7" borderId="0" applyNumberFormat="0" applyBorder="0" applyAlignment="0" applyProtection="0"/>
    <xf numFmtId="169" fontId="11" fillId="7" borderId="0" applyNumberFormat="0" applyBorder="0" applyAlignment="0" applyProtection="0"/>
    <xf numFmtId="169" fontId="11" fillId="7" borderId="0" applyNumberFormat="0" applyBorder="0" applyAlignment="0" applyProtection="0"/>
    <xf numFmtId="0" fontId="183" fillId="7" borderId="0" applyNumberFormat="0" applyBorder="0" applyAlignment="0" applyProtection="0"/>
    <xf numFmtId="0" fontId="11" fillId="7" borderId="0" applyNumberFormat="0" applyBorder="0" applyAlignment="0" applyProtection="0"/>
    <xf numFmtId="170" fontId="11" fillId="7" borderId="0" applyNumberFormat="0" applyBorder="0" applyAlignment="0" applyProtection="0"/>
    <xf numFmtId="0" fontId="11" fillId="7" borderId="0" applyNumberFormat="0" applyBorder="0" applyAlignment="0" applyProtection="0"/>
    <xf numFmtId="165" fontId="183" fillId="9" borderId="0" applyNumberFormat="0" applyBorder="0" applyAlignment="0" applyProtection="0"/>
    <xf numFmtId="0" fontId="184" fillId="7" borderId="0" applyNumberFormat="0" applyBorder="0" applyAlignment="0" applyProtection="0"/>
    <xf numFmtId="169" fontId="185" fillId="0" borderId="0" applyNumberFormat="0" applyFill="0" applyBorder="0" applyAlignment="0" applyProtection="0"/>
    <xf numFmtId="170" fontId="185" fillId="0" borderId="0" applyNumberFormat="0" applyFill="0" applyBorder="0" applyAlignment="0" applyProtection="0"/>
    <xf numFmtId="194" fontId="186" fillId="0" borderId="0">
      <alignment vertical="top"/>
    </xf>
    <xf numFmtId="194" fontId="187" fillId="0" borderId="0">
      <alignment horizontal="right"/>
    </xf>
    <xf numFmtId="0" fontId="188" fillId="0" borderId="0"/>
    <xf numFmtId="2" fontId="189" fillId="0" borderId="0">
      <protection locked="0"/>
    </xf>
    <xf numFmtId="2" fontId="190" fillId="0" borderId="0">
      <protection locked="0"/>
    </xf>
    <xf numFmtId="169" fontId="189" fillId="0" borderId="0">
      <protection locked="0"/>
    </xf>
    <xf numFmtId="169" fontId="189" fillId="0" borderId="0">
      <protection locked="0"/>
    </xf>
    <xf numFmtId="170" fontId="189" fillId="0" borderId="0">
      <protection locked="0"/>
    </xf>
    <xf numFmtId="0" fontId="189" fillId="0" borderId="0">
      <protection locked="0"/>
    </xf>
    <xf numFmtId="165" fontId="189" fillId="0" borderId="0">
      <protection locked="0"/>
    </xf>
    <xf numFmtId="0" fontId="189" fillId="0" borderId="0">
      <protection locked="0"/>
    </xf>
    <xf numFmtId="170" fontId="189" fillId="0" borderId="0">
      <protection locked="0"/>
    </xf>
    <xf numFmtId="0" fontId="189" fillId="0" borderId="0">
      <protection locked="0"/>
    </xf>
    <xf numFmtId="169" fontId="189" fillId="0" borderId="0">
      <protection locked="0"/>
    </xf>
    <xf numFmtId="0" fontId="189" fillId="0" borderId="0">
      <protection locked="0"/>
    </xf>
    <xf numFmtId="165" fontId="189" fillId="0" borderId="0">
      <protection locked="0"/>
    </xf>
    <xf numFmtId="169" fontId="189" fillId="0" borderId="0">
      <protection locked="0"/>
    </xf>
    <xf numFmtId="169" fontId="189" fillId="0" borderId="0">
      <protection locked="0"/>
    </xf>
    <xf numFmtId="170" fontId="189" fillId="0" borderId="0">
      <protection locked="0"/>
    </xf>
    <xf numFmtId="0" fontId="189" fillId="0" borderId="0">
      <protection locked="0"/>
    </xf>
    <xf numFmtId="165" fontId="189" fillId="0" borderId="0">
      <protection locked="0"/>
    </xf>
    <xf numFmtId="0" fontId="189" fillId="0" borderId="0">
      <protection locked="0"/>
    </xf>
    <xf numFmtId="170" fontId="189" fillId="0" borderId="0">
      <protection locked="0"/>
    </xf>
    <xf numFmtId="0" fontId="189" fillId="0" borderId="0">
      <protection locked="0"/>
    </xf>
    <xf numFmtId="169" fontId="189" fillId="0" borderId="0">
      <protection locked="0"/>
    </xf>
    <xf numFmtId="0" fontId="189" fillId="0" borderId="0">
      <protection locked="0"/>
    </xf>
    <xf numFmtId="165" fontId="189" fillId="0" borderId="0">
      <protection locked="0"/>
    </xf>
    <xf numFmtId="165" fontId="191" fillId="70" borderId="2" applyNumberFormat="0" applyAlignment="0" applyProtection="0"/>
    <xf numFmtId="0" fontId="192" fillId="24" borderId="2" applyNumberFormat="0" applyAlignment="0" applyProtection="0"/>
    <xf numFmtId="169" fontId="12" fillId="24" borderId="2" applyNumberFormat="0" applyAlignment="0" applyProtection="0"/>
    <xf numFmtId="169" fontId="12" fillId="24" borderId="2" applyNumberFormat="0" applyAlignment="0" applyProtection="0"/>
    <xf numFmtId="170" fontId="12" fillId="24" borderId="2" applyNumberFormat="0" applyAlignment="0" applyProtection="0"/>
    <xf numFmtId="170" fontId="12" fillId="24" borderId="2" applyNumberFormat="0" applyAlignment="0" applyProtection="0"/>
    <xf numFmtId="170" fontId="12" fillId="24" borderId="2" applyNumberFormat="0" applyAlignment="0" applyProtection="0"/>
    <xf numFmtId="170" fontId="12" fillId="24" borderId="2" applyNumberFormat="0" applyAlignment="0" applyProtection="0"/>
    <xf numFmtId="170" fontId="12" fillId="24" borderId="2" applyNumberFormat="0" applyAlignment="0" applyProtection="0"/>
    <xf numFmtId="170" fontId="12" fillId="24" borderId="2" applyNumberFormat="0" applyAlignment="0" applyProtection="0"/>
    <xf numFmtId="170" fontId="12" fillId="24" borderId="2" applyNumberFormat="0" applyAlignment="0" applyProtection="0"/>
    <xf numFmtId="170" fontId="12" fillId="24" borderId="2" applyNumberFormat="0" applyAlignment="0" applyProtection="0"/>
    <xf numFmtId="170" fontId="12" fillId="24" borderId="2" applyNumberFormat="0" applyAlignment="0" applyProtection="0"/>
    <xf numFmtId="170" fontId="12" fillId="24" borderId="2" applyNumberFormat="0" applyAlignment="0" applyProtection="0"/>
    <xf numFmtId="170" fontId="12" fillId="24" borderId="2" applyNumberFormat="0" applyAlignment="0" applyProtection="0"/>
    <xf numFmtId="169" fontId="192" fillId="24" borderId="2" applyNumberFormat="0" applyAlignment="0" applyProtection="0"/>
    <xf numFmtId="169" fontId="12" fillId="24" borderId="2" applyNumberFormat="0" applyAlignment="0" applyProtection="0"/>
    <xf numFmtId="169"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169" fontId="12" fillId="24" borderId="2" applyNumberFormat="0" applyAlignment="0" applyProtection="0"/>
    <xf numFmtId="169"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169" fontId="12" fillId="24" borderId="2" applyNumberFormat="0" applyAlignment="0" applyProtection="0"/>
    <xf numFmtId="169" fontId="12" fillId="24" borderId="2" applyNumberFormat="0" applyAlignment="0" applyProtection="0"/>
    <xf numFmtId="169" fontId="12" fillId="24" borderId="2" applyNumberFormat="0" applyAlignment="0" applyProtection="0"/>
    <xf numFmtId="169" fontId="12" fillId="24" borderId="2" applyNumberFormat="0" applyAlignment="0" applyProtection="0"/>
    <xf numFmtId="169" fontId="12" fillId="24" borderId="2" applyNumberFormat="0" applyAlignment="0" applyProtection="0"/>
    <xf numFmtId="0" fontId="12" fillId="24" borderId="2" applyNumberFormat="0" applyAlignment="0" applyProtection="0"/>
    <xf numFmtId="169" fontId="12" fillId="24" borderId="2" applyNumberFormat="0" applyAlignment="0" applyProtection="0"/>
    <xf numFmtId="169" fontId="12" fillId="24" borderId="2" applyNumberFormat="0" applyAlignment="0" applyProtection="0"/>
    <xf numFmtId="0" fontId="192" fillId="24" borderId="2" applyNumberFormat="0" applyAlignment="0" applyProtection="0"/>
    <xf numFmtId="0" fontId="192" fillId="24" borderId="2" applyNumberFormat="0" applyAlignment="0" applyProtection="0"/>
    <xf numFmtId="0" fontId="19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170" fontId="12" fillId="24" borderId="2" applyNumberFormat="0" applyAlignment="0" applyProtection="0"/>
    <xf numFmtId="170" fontId="12" fillId="24" borderId="2" applyNumberFormat="0" applyAlignment="0" applyProtection="0"/>
    <xf numFmtId="170" fontId="12" fillId="24" borderId="2" applyNumberFormat="0" applyAlignment="0" applyProtection="0"/>
    <xf numFmtId="170" fontId="12" fillId="24" borderId="2" applyNumberFormat="0" applyAlignment="0" applyProtection="0"/>
    <xf numFmtId="170" fontId="12" fillId="24" borderId="2" applyNumberFormat="0" applyAlignment="0" applyProtection="0"/>
    <xf numFmtId="170" fontId="12" fillId="24" borderId="2" applyNumberFormat="0" applyAlignment="0" applyProtection="0"/>
    <xf numFmtId="170" fontId="12" fillId="24" borderId="2" applyNumberFormat="0" applyAlignment="0" applyProtection="0"/>
    <xf numFmtId="170" fontId="12" fillId="24" borderId="2" applyNumberFormat="0" applyAlignment="0" applyProtection="0"/>
    <xf numFmtId="170" fontId="12" fillId="24" borderId="2" applyNumberFormat="0" applyAlignment="0" applyProtection="0"/>
    <xf numFmtId="170" fontId="12" fillId="24" borderId="2" applyNumberFormat="0" applyAlignment="0" applyProtection="0"/>
    <xf numFmtId="170" fontId="12" fillId="24" borderId="2" applyNumberFormat="0" applyAlignment="0" applyProtection="0"/>
    <xf numFmtId="170" fontId="12" fillId="24" borderId="2" applyNumberFormat="0" applyAlignment="0" applyProtection="0"/>
    <xf numFmtId="170" fontId="12" fillId="24" borderId="2" applyNumberFormat="0" applyAlignment="0" applyProtection="0"/>
    <xf numFmtId="170" fontId="12" fillId="24" borderId="2" applyNumberFormat="0" applyAlignment="0" applyProtection="0"/>
    <xf numFmtId="170" fontId="12" fillId="24" borderId="2" applyNumberFormat="0" applyAlignment="0" applyProtection="0"/>
    <xf numFmtId="170" fontId="12" fillId="24" borderId="2" applyNumberFormat="0" applyAlignment="0" applyProtection="0"/>
    <xf numFmtId="170" fontId="12" fillId="24" borderId="2" applyNumberFormat="0" applyAlignment="0" applyProtection="0"/>
    <xf numFmtId="170" fontId="12" fillId="24" borderId="2" applyNumberFormat="0" applyAlignment="0" applyProtection="0"/>
    <xf numFmtId="170" fontId="12" fillId="24" borderId="2" applyNumberFormat="0" applyAlignment="0" applyProtection="0"/>
    <xf numFmtId="17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92" fillId="24" borderId="2" applyNumberFormat="0" applyAlignment="0" applyProtection="0"/>
    <xf numFmtId="0" fontId="192" fillId="24"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92" fillId="24" borderId="2" applyNumberFormat="0" applyAlignment="0" applyProtection="0"/>
    <xf numFmtId="0" fontId="192" fillId="24" borderId="2" applyNumberFormat="0" applyAlignment="0" applyProtection="0"/>
    <xf numFmtId="0" fontId="192" fillId="24" borderId="2" applyNumberFormat="0" applyAlignment="0" applyProtection="0"/>
    <xf numFmtId="0" fontId="192" fillId="24" borderId="2" applyNumberFormat="0" applyAlignment="0" applyProtection="0"/>
    <xf numFmtId="0" fontId="192" fillId="24" borderId="2" applyNumberFormat="0" applyAlignment="0" applyProtection="0"/>
    <xf numFmtId="0" fontId="192" fillId="24" borderId="2" applyNumberFormat="0" applyAlignment="0" applyProtection="0"/>
    <xf numFmtId="0" fontId="192" fillId="24" borderId="2" applyNumberFormat="0" applyAlignment="0" applyProtection="0"/>
    <xf numFmtId="0" fontId="192" fillId="24" borderId="2" applyNumberFormat="0" applyAlignment="0" applyProtection="0"/>
    <xf numFmtId="0" fontId="192" fillId="24" borderId="2" applyNumberFormat="0" applyAlignment="0" applyProtection="0"/>
    <xf numFmtId="0" fontId="192" fillId="24" borderId="2" applyNumberFormat="0" applyAlignment="0" applyProtection="0"/>
    <xf numFmtId="169" fontId="193" fillId="0" borderId="213" applyNumberFormat="0" applyFont="0" applyFill="0" applyAlignment="0" applyProtection="0"/>
    <xf numFmtId="169" fontId="193" fillId="0" borderId="213" applyNumberFormat="0" applyFont="0" applyFill="0" applyAlignment="0" applyProtection="0"/>
    <xf numFmtId="170" fontId="193" fillId="0" borderId="213" applyNumberFormat="0" applyFont="0" applyFill="0" applyAlignment="0" applyProtection="0"/>
    <xf numFmtId="0" fontId="193" fillId="0" borderId="213" applyNumberFormat="0" applyFont="0" applyFill="0" applyAlignment="0" applyProtection="0"/>
    <xf numFmtId="165" fontId="193" fillId="0" borderId="213" applyNumberFormat="0" applyFont="0" applyFill="0" applyAlignment="0" applyProtection="0"/>
    <xf numFmtId="0" fontId="193" fillId="0" borderId="213" applyNumberFormat="0" applyFont="0" applyFill="0" applyAlignment="0" applyProtection="0"/>
    <xf numFmtId="170" fontId="193" fillId="0" borderId="213" applyNumberFormat="0" applyFont="0" applyFill="0" applyAlignment="0" applyProtection="0"/>
    <xf numFmtId="0" fontId="193" fillId="0" borderId="213" applyNumberFormat="0" applyFont="0" applyFill="0" applyAlignment="0" applyProtection="0"/>
    <xf numFmtId="169" fontId="193" fillId="0" borderId="213" applyNumberFormat="0" applyFont="0" applyFill="0" applyAlignment="0" applyProtection="0"/>
    <xf numFmtId="0" fontId="193" fillId="0" borderId="213" applyNumberFormat="0" applyFont="0" applyFill="0" applyAlignment="0" applyProtection="0"/>
    <xf numFmtId="165" fontId="193" fillId="0" borderId="213" applyNumberFormat="0" applyFont="0" applyFill="0" applyAlignment="0" applyProtection="0"/>
    <xf numFmtId="0" fontId="194" fillId="25" borderId="3" applyNumberFormat="0" applyAlignment="0" applyProtection="0"/>
    <xf numFmtId="169" fontId="13" fillId="25" borderId="3" applyNumberFormat="0" applyAlignment="0" applyProtection="0"/>
    <xf numFmtId="169" fontId="13" fillId="25" borderId="3" applyNumberFormat="0" applyAlignment="0" applyProtection="0"/>
    <xf numFmtId="0" fontId="194" fillId="25" borderId="3" applyNumberFormat="0" applyAlignment="0" applyProtection="0"/>
    <xf numFmtId="0" fontId="13" fillId="25" borderId="3" applyNumberFormat="0" applyAlignment="0" applyProtection="0"/>
    <xf numFmtId="170" fontId="13" fillId="25" borderId="3" applyNumberFormat="0" applyAlignment="0" applyProtection="0"/>
    <xf numFmtId="0" fontId="13" fillId="25" borderId="3" applyNumberFormat="0" applyAlignment="0" applyProtection="0"/>
    <xf numFmtId="165" fontId="194" fillId="25" borderId="3" applyNumberFormat="0" applyAlignment="0" applyProtection="0"/>
    <xf numFmtId="169" fontId="179" fillId="0" borderId="0"/>
    <xf numFmtId="169" fontId="179" fillId="0" borderId="0"/>
    <xf numFmtId="170" fontId="179" fillId="0" borderId="0"/>
    <xf numFmtId="0" fontId="179" fillId="0" borderId="0"/>
    <xf numFmtId="165" fontId="179" fillId="0" borderId="0"/>
    <xf numFmtId="0" fontId="179" fillId="0" borderId="0"/>
    <xf numFmtId="170" fontId="179" fillId="0" borderId="0"/>
    <xf numFmtId="0" fontId="179" fillId="0" borderId="0"/>
    <xf numFmtId="169" fontId="179" fillId="0" borderId="0"/>
    <xf numFmtId="0" fontId="179" fillId="0" borderId="0"/>
    <xf numFmtId="165" fontId="179" fillId="0" borderId="0"/>
    <xf numFmtId="195" fontId="105" fillId="0" borderId="0"/>
    <xf numFmtId="195" fontId="105" fillId="0" borderId="0"/>
    <xf numFmtId="195" fontId="105" fillId="0" borderId="0"/>
    <xf numFmtId="195" fontId="105" fillId="0" borderId="0"/>
    <xf numFmtId="195" fontId="105" fillId="0" borderId="0"/>
    <xf numFmtId="169"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9" fontId="195" fillId="32" borderId="214">
      <alignment horizontal="right" vertical="center"/>
    </xf>
    <xf numFmtId="165" fontId="195" fillId="32" borderId="214">
      <alignment horizontal="right" vertical="center"/>
    </xf>
    <xf numFmtId="169" fontId="195" fillId="32" borderId="214">
      <alignment horizontal="right" vertical="center"/>
    </xf>
    <xf numFmtId="0" fontId="195" fillId="32" borderId="214">
      <alignment horizontal="right" vertical="center"/>
    </xf>
    <xf numFmtId="0"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169" fontId="195" fillId="32" borderId="214">
      <alignment horizontal="right" vertical="center"/>
    </xf>
    <xf numFmtId="169"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9" fontId="195" fillId="32" borderId="214">
      <alignment horizontal="right" vertical="center"/>
    </xf>
    <xf numFmtId="169"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9" fontId="195" fillId="32" borderId="214">
      <alignment horizontal="right" vertical="center"/>
    </xf>
    <xf numFmtId="169"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169" fontId="195" fillId="32" borderId="214">
      <alignment horizontal="right" vertical="center"/>
    </xf>
    <xf numFmtId="169"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169" fontId="195" fillId="32" borderId="214">
      <alignment horizontal="right" vertical="center"/>
    </xf>
    <xf numFmtId="165" fontId="195" fillId="32" borderId="214">
      <alignment horizontal="right" vertical="center"/>
    </xf>
    <xf numFmtId="0" fontId="195" fillId="32" borderId="214">
      <alignment horizontal="right" vertical="center"/>
    </xf>
    <xf numFmtId="0" fontId="195" fillId="32" borderId="214">
      <alignment horizontal="right" vertical="center"/>
    </xf>
    <xf numFmtId="165" fontId="195" fillId="32" borderId="214">
      <alignment horizontal="right" vertical="center"/>
    </xf>
    <xf numFmtId="165"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165" fontId="195" fillId="32" borderId="214">
      <alignment horizontal="right" vertical="center"/>
    </xf>
    <xf numFmtId="165"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5" fontId="195" fillId="32" borderId="214">
      <alignment horizontal="right" vertical="center"/>
    </xf>
    <xf numFmtId="165"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5"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169" fontId="195" fillId="32" borderId="214">
      <alignment horizontal="right" vertical="center"/>
    </xf>
    <xf numFmtId="169" fontId="195" fillId="32" borderId="214">
      <alignment horizontal="right" vertical="center"/>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69"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9" fontId="196" fillId="32" borderId="214">
      <alignment horizontal="right" vertical="center"/>
    </xf>
    <xf numFmtId="165" fontId="196" fillId="32" borderId="214">
      <alignment horizontal="right" vertical="center"/>
    </xf>
    <xf numFmtId="169" fontId="196" fillId="32" borderId="214">
      <alignment horizontal="right" vertical="center"/>
    </xf>
    <xf numFmtId="0" fontId="196" fillId="32" borderId="214">
      <alignment horizontal="right" vertical="center"/>
    </xf>
    <xf numFmtId="0"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169" fontId="196" fillId="32" borderId="214">
      <alignment horizontal="right" vertical="center"/>
    </xf>
    <xf numFmtId="169"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9" fontId="196" fillId="32" borderId="214">
      <alignment horizontal="right" vertical="center"/>
    </xf>
    <xf numFmtId="169"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9" fontId="196" fillId="32" borderId="214">
      <alignment horizontal="right" vertical="center"/>
    </xf>
    <xf numFmtId="169"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169" fontId="196" fillId="32" borderId="214">
      <alignment horizontal="right" vertical="center"/>
    </xf>
    <xf numFmtId="169"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169" fontId="196" fillId="32" borderId="214">
      <alignment horizontal="right" vertical="center"/>
    </xf>
    <xf numFmtId="165" fontId="196" fillId="32" borderId="214">
      <alignment horizontal="right" vertical="center"/>
    </xf>
    <xf numFmtId="0" fontId="196" fillId="32" borderId="214">
      <alignment horizontal="right" vertical="center"/>
    </xf>
    <xf numFmtId="0" fontId="196" fillId="32" borderId="214">
      <alignment horizontal="right" vertical="center"/>
    </xf>
    <xf numFmtId="165" fontId="196" fillId="32" borderId="214">
      <alignment horizontal="right" vertical="center"/>
    </xf>
    <xf numFmtId="165"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165" fontId="196" fillId="32" borderId="214">
      <alignment horizontal="right" vertical="center"/>
    </xf>
    <xf numFmtId="165"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5" fontId="196" fillId="32" borderId="214">
      <alignment horizontal="right" vertical="center"/>
    </xf>
    <xf numFmtId="165"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5"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169" fontId="196" fillId="32" borderId="214">
      <alignment horizontal="right" vertical="center"/>
    </xf>
    <xf numFmtId="169" fontId="196" fillId="32" borderId="214">
      <alignment horizontal="right" vertical="center"/>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69" fontId="105" fillId="32" borderId="215"/>
    <xf numFmtId="169" fontId="105" fillId="32" borderId="215"/>
    <xf numFmtId="169" fontId="105" fillId="32" borderId="215"/>
    <xf numFmtId="169" fontId="105" fillId="32" borderId="215"/>
    <xf numFmtId="0" fontId="105" fillId="32" borderId="215"/>
    <xf numFmtId="165" fontId="105" fillId="32" borderId="215"/>
    <xf numFmtId="0" fontId="105" fillId="32" borderId="215"/>
    <xf numFmtId="165" fontId="105" fillId="32" borderId="215"/>
    <xf numFmtId="0" fontId="105" fillId="32" borderId="215"/>
    <xf numFmtId="169" fontId="105" fillId="32" borderId="215"/>
    <xf numFmtId="0" fontId="105" fillId="32" borderId="215"/>
    <xf numFmtId="165" fontId="105" fillId="32" borderId="215"/>
    <xf numFmtId="169" fontId="105" fillId="32" borderId="215"/>
    <xf numFmtId="169" fontId="105" fillId="32" borderId="215"/>
    <xf numFmtId="169" fontId="105" fillId="32" borderId="215"/>
    <xf numFmtId="0" fontId="105" fillId="32" borderId="215"/>
    <xf numFmtId="165" fontId="105" fillId="32" borderId="215"/>
    <xf numFmtId="0" fontId="105" fillId="32" borderId="215"/>
    <xf numFmtId="165" fontId="105" fillId="32" borderId="215"/>
    <xf numFmtId="0" fontId="105" fillId="32" borderId="215"/>
    <xf numFmtId="169" fontId="105" fillId="32" borderId="215"/>
    <xf numFmtId="0" fontId="105" fillId="32" borderId="215"/>
    <xf numFmtId="165" fontId="105" fillId="32" borderId="215"/>
    <xf numFmtId="169" fontId="105" fillId="32" borderId="215"/>
    <xf numFmtId="169" fontId="197" fillId="84" borderId="214">
      <alignment horizontal="center" vertical="center"/>
    </xf>
    <xf numFmtId="0" fontId="197" fillId="84" borderId="214">
      <alignment horizontal="center" vertical="center"/>
    </xf>
    <xf numFmtId="0" fontId="197" fillId="84" borderId="214">
      <alignment horizontal="center" vertical="center"/>
    </xf>
    <xf numFmtId="0" fontId="197" fillId="84" borderId="214">
      <alignment horizontal="center" vertical="center"/>
    </xf>
    <xf numFmtId="0" fontId="197" fillId="84" borderId="214">
      <alignment horizontal="center" vertical="center"/>
    </xf>
    <xf numFmtId="165" fontId="197" fillId="84" borderId="214">
      <alignment horizontal="center" vertical="center"/>
    </xf>
    <xf numFmtId="165" fontId="197" fillId="84" borderId="214">
      <alignment horizontal="center" vertical="center"/>
    </xf>
    <xf numFmtId="165" fontId="197" fillId="84" borderId="214">
      <alignment horizontal="center" vertical="center"/>
    </xf>
    <xf numFmtId="169" fontId="197" fillId="84" borderId="214">
      <alignment horizontal="center" vertical="center"/>
    </xf>
    <xf numFmtId="165" fontId="197" fillId="84" borderId="214">
      <alignment horizontal="center" vertical="center"/>
    </xf>
    <xf numFmtId="169" fontId="197" fillId="84" borderId="214">
      <alignment horizontal="center" vertical="center"/>
    </xf>
    <xf numFmtId="0" fontId="197" fillId="84" borderId="214">
      <alignment horizontal="center" vertical="center"/>
    </xf>
    <xf numFmtId="0" fontId="197" fillId="84" borderId="214">
      <alignment horizontal="center" vertical="center"/>
    </xf>
    <xf numFmtId="169" fontId="197" fillId="84" borderId="214">
      <alignment horizontal="center" vertical="center"/>
    </xf>
    <xf numFmtId="169" fontId="197" fillId="84" borderId="214">
      <alignment horizontal="center" vertical="center"/>
    </xf>
    <xf numFmtId="169"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69" fontId="197" fillId="84" borderId="214">
      <alignment horizontal="center" vertical="center"/>
    </xf>
    <xf numFmtId="169" fontId="197" fillId="84" borderId="214">
      <alignment horizontal="center" vertical="center"/>
    </xf>
    <xf numFmtId="169" fontId="197" fillId="84" borderId="214">
      <alignment horizontal="center" vertical="center"/>
    </xf>
    <xf numFmtId="0" fontId="197" fillId="84" borderId="214">
      <alignment horizontal="center" vertical="center"/>
    </xf>
    <xf numFmtId="0" fontId="197" fillId="84" borderId="214">
      <alignment horizontal="center" vertical="center"/>
    </xf>
    <xf numFmtId="0" fontId="197" fillId="84" borderId="214">
      <alignment horizontal="center" vertical="center"/>
    </xf>
    <xf numFmtId="0" fontId="197" fillId="84" borderId="214">
      <alignment horizontal="center" vertical="center"/>
    </xf>
    <xf numFmtId="0" fontId="197" fillId="84" borderId="214">
      <alignment horizontal="center" vertical="center"/>
    </xf>
    <xf numFmtId="0" fontId="197" fillId="84" borderId="214">
      <alignment horizontal="center" vertical="center"/>
    </xf>
    <xf numFmtId="0" fontId="197" fillId="84" borderId="214">
      <alignment horizontal="center" vertical="center"/>
    </xf>
    <xf numFmtId="0" fontId="197" fillId="84" borderId="214">
      <alignment horizontal="center" vertical="center"/>
    </xf>
    <xf numFmtId="0" fontId="197" fillId="84" borderId="214">
      <alignment horizontal="center" vertical="center"/>
    </xf>
    <xf numFmtId="0" fontId="197" fillId="84" borderId="214">
      <alignment horizontal="center" vertical="center"/>
    </xf>
    <xf numFmtId="169" fontId="197" fillId="84" borderId="214">
      <alignment horizontal="center" vertical="center"/>
    </xf>
    <xf numFmtId="169" fontId="197" fillId="84" borderId="214">
      <alignment horizontal="center" vertical="center"/>
    </xf>
    <xf numFmtId="165" fontId="197" fillId="84" borderId="214">
      <alignment horizontal="center" vertical="center"/>
    </xf>
    <xf numFmtId="165" fontId="197" fillId="84" borderId="214">
      <alignment horizontal="center" vertical="center"/>
    </xf>
    <xf numFmtId="165" fontId="197" fillId="84" borderId="214">
      <alignment horizontal="center" vertical="center"/>
    </xf>
    <xf numFmtId="165" fontId="197" fillId="84" borderId="214">
      <alignment horizontal="center" vertical="center"/>
    </xf>
    <xf numFmtId="165" fontId="197" fillId="84" borderId="214">
      <alignment horizontal="center" vertical="center"/>
    </xf>
    <xf numFmtId="165" fontId="197" fillId="84" borderId="214">
      <alignment horizontal="center" vertical="center"/>
    </xf>
    <xf numFmtId="165" fontId="197" fillId="84" borderId="214">
      <alignment horizontal="center" vertical="center"/>
    </xf>
    <xf numFmtId="165" fontId="197" fillId="84" borderId="214">
      <alignment horizontal="center" vertical="center"/>
    </xf>
    <xf numFmtId="165" fontId="197" fillId="84" borderId="214">
      <alignment horizontal="center" vertical="center"/>
    </xf>
    <xf numFmtId="165" fontId="197" fillId="84" borderId="214">
      <alignment horizontal="center" vertical="center"/>
    </xf>
    <xf numFmtId="169" fontId="197" fillId="84" borderId="214">
      <alignment horizontal="center" vertical="center"/>
    </xf>
    <xf numFmtId="169" fontId="197" fillId="84" borderId="214">
      <alignment horizontal="center" vertical="center"/>
    </xf>
    <xf numFmtId="165" fontId="197" fillId="84" borderId="214">
      <alignment horizontal="center" vertical="center"/>
    </xf>
    <xf numFmtId="165" fontId="197" fillId="84" borderId="214">
      <alignment horizontal="center" vertical="center"/>
    </xf>
    <xf numFmtId="165" fontId="197" fillId="84" borderId="214">
      <alignment horizontal="center" vertical="center"/>
    </xf>
    <xf numFmtId="165" fontId="197" fillId="84" borderId="214">
      <alignment horizontal="center" vertical="center"/>
    </xf>
    <xf numFmtId="165" fontId="197" fillId="84" borderId="214">
      <alignment horizontal="center" vertical="center"/>
    </xf>
    <xf numFmtId="165" fontId="197" fillId="84" borderId="214">
      <alignment horizontal="center" vertical="center"/>
    </xf>
    <xf numFmtId="165" fontId="197" fillId="84" borderId="214">
      <alignment horizontal="center" vertical="center"/>
    </xf>
    <xf numFmtId="165" fontId="197" fillId="84" borderId="214">
      <alignment horizontal="center" vertical="center"/>
    </xf>
    <xf numFmtId="165" fontId="197" fillId="84" borderId="214">
      <alignment horizontal="center" vertical="center"/>
    </xf>
    <xf numFmtId="165" fontId="197" fillId="84" borderId="214">
      <alignment horizontal="center" vertical="center"/>
    </xf>
    <xf numFmtId="165" fontId="197" fillId="84" borderId="214">
      <alignment horizontal="center" vertical="center"/>
    </xf>
    <xf numFmtId="165" fontId="197" fillId="84" borderId="214">
      <alignment horizontal="center" vertical="center"/>
    </xf>
    <xf numFmtId="169" fontId="197" fillId="84" borderId="214">
      <alignment horizontal="center" vertical="center"/>
    </xf>
    <xf numFmtId="169" fontId="197" fillId="84" borderId="214">
      <alignment horizontal="center" vertical="center"/>
    </xf>
    <xf numFmtId="0" fontId="197" fillId="84" borderId="214">
      <alignment horizontal="center" vertical="center"/>
    </xf>
    <xf numFmtId="0" fontId="197" fillId="84" borderId="214">
      <alignment horizontal="center" vertical="center"/>
    </xf>
    <xf numFmtId="0" fontId="197" fillId="84" borderId="214">
      <alignment horizontal="center" vertical="center"/>
    </xf>
    <xf numFmtId="0" fontId="197" fillId="84" borderId="214">
      <alignment horizontal="center" vertical="center"/>
    </xf>
    <xf numFmtId="169" fontId="197" fillId="84" borderId="214">
      <alignment horizontal="center" vertical="center"/>
    </xf>
    <xf numFmtId="169" fontId="197" fillId="84" borderId="214">
      <alignment horizontal="center" vertical="center"/>
    </xf>
    <xf numFmtId="0" fontId="197" fillId="84" borderId="214">
      <alignment horizontal="center" vertical="center"/>
    </xf>
    <xf numFmtId="0" fontId="197" fillId="84" borderId="214">
      <alignment horizontal="center" vertical="center"/>
    </xf>
    <xf numFmtId="0" fontId="197" fillId="84" borderId="214">
      <alignment horizontal="center" vertical="center"/>
    </xf>
    <xf numFmtId="0" fontId="197" fillId="84" borderId="214">
      <alignment horizontal="center" vertical="center"/>
    </xf>
    <xf numFmtId="169" fontId="197" fillId="84" borderId="214">
      <alignment horizontal="center" vertical="center"/>
    </xf>
    <xf numFmtId="165" fontId="197" fillId="84" borderId="214">
      <alignment horizontal="center" vertical="center"/>
    </xf>
    <xf numFmtId="0" fontId="197" fillId="84" borderId="214">
      <alignment horizontal="center" vertical="center"/>
    </xf>
    <xf numFmtId="0" fontId="197" fillId="84" borderId="214">
      <alignment horizontal="center" vertical="center"/>
    </xf>
    <xf numFmtId="165" fontId="197" fillId="84" borderId="214">
      <alignment horizontal="center" vertical="center"/>
    </xf>
    <xf numFmtId="165"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70" fontId="197" fillId="84" borderId="214">
      <alignment horizontal="center" vertical="center"/>
    </xf>
    <xf numFmtId="165" fontId="197" fillId="84" borderId="214">
      <alignment horizontal="center" vertical="center"/>
    </xf>
    <xf numFmtId="165" fontId="197" fillId="84" borderId="214">
      <alignment horizontal="center" vertical="center"/>
    </xf>
    <xf numFmtId="165" fontId="197" fillId="84" borderId="214">
      <alignment horizontal="center" vertical="center"/>
    </xf>
    <xf numFmtId="0" fontId="197" fillId="84" borderId="214">
      <alignment horizontal="center" vertical="center"/>
    </xf>
    <xf numFmtId="0" fontId="197" fillId="84" borderId="214">
      <alignment horizontal="center" vertical="center"/>
    </xf>
    <xf numFmtId="0" fontId="197" fillId="84" borderId="214">
      <alignment horizontal="center" vertical="center"/>
    </xf>
    <xf numFmtId="0" fontId="197" fillId="84" borderId="214">
      <alignment horizontal="center" vertical="center"/>
    </xf>
    <xf numFmtId="0" fontId="197" fillId="84" borderId="214">
      <alignment horizontal="center" vertical="center"/>
    </xf>
    <xf numFmtId="0" fontId="197" fillId="84" borderId="214">
      <alignment horizontal="center" vertical="center"/>
    </xf>
    <xf numFmtId="0" fontId="197" fillId="84" borderId="214">
      <alignment horizontal="center" vertical="center"/>
    </xf>
    <xf numFmtId="0" fontId="197" fillId="84" borderId="214">
      <alignment horizontal="center" vertical="center"/>
    </xf>
    <xf numFmtId="0" fontId="197" fillId="84" borderId="214">
      <alignment horizontal="center" vertical="center"/>
    </xf>
    <xf numFmtId="0" fontId="197" fillId="84" borderId="214">
      <alignment horizontal="center" vertical="center"/>
    </xf>
    <xf numFmtId="165" fontId="197" fillId="84" borderId="214">
      <alignment horizontal="center" vertical="center"/>
    </xf>
    <xf numFmtId="165" fontId="197" fillId="84" borderId="214">
      <alignment horizontal="center" vertical="center"/>
    </xf>
    <xf numFmtId="169" fontId="197" fillId="84" borderId="214">
      <alignment horizontal="center" vertical="center"/>
    </xf>
    <xf numFmtId="169" fontId="197" fillId="84" borderId="214">
      <alignment horizontal="center" vertical="center"/>
    </xf>
    <xf numFmtId="169" fontId="197" fillId="84" borderId="214">
      <alignment horizontal="center" vertical="center"/>
    </xf>
    <xf numFmtId="169" fontId="197" fillId="84" borderId="214">
      <alignment horizontal="center" vertical="center"/>
    </xf>
    <xf numFmtId="169" fontId="197" fillId="84" borderId="214">
      <alignment horizontal="center" vertical="center"/>
    </xf>
    <xf numFmtId="169" fontId="197" fillId="84" borderId="214">
      <alignment horizontal="center" vertical="center"/>
    </xf>
    <xf numFmtId="169" fontId="197" fillId="84" borderId="214">
      <alignment horizontal="center" vertical="center"/>
    </xf>
    <xf numFmtId="169" fontId="197" fillId="84" borderId="214">
      <alignment horizontal="center" vertical="center"/>
    </xf>
    <xf numFmtId="169" fontId="197" fillId="84" borderId="214">
      <alignment horizontal="center" vertical="center"/>
    </xf>
    <xf numFmtId="169" fontId="197" fillId="84" borderId="214">
      <alignment horizontal="center" vertical="center"/>
    </xf>
    <xf numFmtId="165" fontId="197" fillId="84" borderId="214">
      <alignment horizontal="center" vertical="center"/>
    </xf>
    <xf numFmtId="165" fontId="197" fillId="84" borderId="214">
      <alignment horizontal="center" vertical="center"/>
    </xf>
    <xf numFmtId="169" fontId="197" fillId="84" borderId="214">
      <alignment horizontal="center" vertical="center"/>
    </xf>
    <xf numFmtId="169" fontId="197" fillId="84" borderId="214">
      <alignment horizontal="center" vertical="center"/>
    </xf>
    <xf numFmtId="169" fontId="197" fillId="84" borderId="214">
      <alignment horizontal="center" vertical="center"/>
    </xf>
    <xf numFmtId="169" fontId="197" fillId="84" borderId="214">
      <alignment horizontal="center" vertical="center"/>
    </xf>
    <xf numFmtId="169" fontId="197" fillId="84" borderId="214">
      <alignment horizontal="center" vertical="center"/>
    </xf>
    <xf numFmtId="169" fontId="197" fillId="84" borderId="214">
      <alignment horizontal="center" vertical="center"/>
    </xf>
    <xf numFmtId="169" fontId="197" fillId="84" borderId="214">
      <alignment horizontal="center" vertical="center"/>
    </xf>
    <xf numFmtId="169" fontId="197" fillId="84" borderId="214">
      <alignment horizontal="center" vertical="center"/>
    </xf>
    <xf numFmtId="169" fontId="197" fillId="84" borderId="214">
      <alignment horizontal="center" vertical="center"/>
    </xf>
    <xf numFmtId="169" fontId="197" fillId="84" borderId="214">
      <alignment horizontal="center" vertical="center"/>
    </xf>
    <xf numFmtId="169" fontId="197" fillId="84" borderId="214">
      <alignment horizontal="center" vertical="center"/>
    </xf>
    <xf numFmtId="169" fontId="197" fillId="84" borderId="214">
      <alignment horizontal="center" vertical="center"/>
    </xf>
    <xf numFmtId="165" fontId="197" fillId="84" borderId="214">
      <alignment horizontal="center" vertical="center"/>
    </xf>
    <xf numFmtId="0" fontId="197" fillId="84" borderId="214">
      <alignment horizontal="center" vertical="center"/>
    </xf>
    <xf numFmtId="0" fontId="197" fillId="84" borderId="214">
      <alignment horizontal="center" vertical="center"/>
    </xf>
    <xf numFmtId="0" fontId="197" fillId="84" borderId="214">
      <alignment horizontal="center" vertical="center"/>
    </xf>
    <xf numFmtId="0" fontId="197" fillId="84" borderId="214">
      <alignment horizontal="center" vertical="center"/>
    </xf>
    <xf numFmtId="0" fontId="197" fillId="84" borderId="214">
      <alignment horizontal="center" vertical="center"/>
    </xf>
    <xf numFmtId="0" fontId="197" fillId="84" borderId="214">
      <alignment horizontal="center" vertical="center"/>
    </xf>
    <xf numFmtId="0" fontId="197" fillId="84" borderId="214">
      <alignment horizontal="center" vertical="center"/>
    </xf>
    <xf numFmtId="0" fontId="197" fillId="84" borderId="214">
      <alignment horizontal="center" vertical="center"/>
    </xf>
    <xf numFmtId="0" fontId="197" fillId="84" borderId="214">
      <alignment horizontal="center" vertical="center"/>
    </xf>
    <xf numFmtId="0" fontId="197" fillId="84" borderId="214">
      <alignment horizontal="center" vertical="center"/>
    </xf>
    <xf numFmtId="0" fontId="197" fillId="84" borderId="214">
      <alignment horizontal="center" vertical="center"/>
    </xf>
    <xf numFmtId="169" fontId="197" fillId="84" borderId="214">
      <alignment horizontal="center" vertical="center"/>
    </xf>
    <xf numFmtId="169" fontId="197" fillId="84" borderId="214">
      <alignment horizontal="center" vertical="center"/>
    </xf>
    <xf numFmtId="169"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9" fontId="195" fillId="32" borderId="214">
      <alignment horizontal="right" vertical="center"/>
    </xf>
    <xf numFmtId="165" fontId="195" fillId="32" borderId="214">
      <alignment horizontal="right" vertical="center"/>
    </xf>
    <xf numFmtId="169" fontId="195" fillId="32" borderId="214">
      <alignment horizontal="right" vertical="center"/>
    </xf>
    <xf numFmtId="0" fontId="195" fillId="32" borderId="214">
      <alignment horizontal="right" vertical="center"/>
    </xf>
    <xf numFmtId="0"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169" fontId="195" fillId="32" borderId="214">
      <alignment horizontal="right" vertical="center"/>
    </xf>
    <xf numFmtId="169"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9" fontId="195" fillId="32" borderId="214">
      <alignment horizontal="right" vertical="center"/>
    </xf>
    <xf numFmtId="169"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169" fontId="195" fillId="32" borderId="214">
      <alignment horizontal="right" vertical="center"/>
    </xf>
    <xf numFmtId="169"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169" fontId="195" fillId="32" borderId="214">
      <alignment horizontal="right" vertical="center"/>
    </xf>
    <xf numFmtId="169"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169" fontId="195" fillId="32" borderId="214">
      <alignment horizontal="right" vertical="center"/>
    </xf>
    <xf numFmtId="165" fontId="195" fillId="32" borderId="214">
      <alignment horizontal="right" vertical="center"/>
    </xf>
    <xf numFmtId="0" fontId="195" fillId="32" borderId="214">
      <alignment horizontal="right" vertical="center"/>
    </xf>
    <xf numFmtId="0" fontId="195" fillId="32" borderId="214">
      <alignment horizontal="right" vertical="center"/>
    </xf>
    <xf numFmtId="165" fontId="195" fillId="32" borderId="214">
      <alignment horizontal="right" vertical="center"/>
    </xf>
    <xf numFmtId="165"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70" fontId="195" fillId="32" borderId="214">
      <alignment horizontal="right" vertical="center"/>
    </xf>
    <xf numFmtId="165" fontId="195" fillId="32" borderId="214">
      <alignment horizontal="right" vertical="center"/>
    </xf>
    <xf numFmtId="165" fontId="195" fillId="32" borderId="214">
      <alignment horizontal="right" vertical="center"/>
    </xf>
    <xf numFmtId="165"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165" fontId="195" fillId="32" borderId="214">
      <alignment horizontal="right" vertical="center"/>
    </xf>
    <xf numFmtId="165"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5" fontId="195" fillId="32" borderId="214">
      <alignment horizontal="right" vertical="center"/>
    </xf>
    <xf numFmtId="165"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9" fontId="195" fillId="32" borderId="214">
      <alignment horizontal="right" vertical="center"/>
    </xf>
    <xf numFmtId="165"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0" fontId="195" fillId="32" borderId="214">
      <alignment horizontal="right" vertical="center"/>
    </xf>
    <xf numFmtId="169" fontId="195" fillId="32" borderId="214">
      <alignment horizontal="right" vertical="center"/>
    </xf>
    <xf numFmtId="169" fontId="195" fillId="32" borderId="214">
      <alignment horizontal="right" vertical="center"/>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3"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196"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4"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7"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98" fontId="195" fillId="32" borderId="214">
      <alignment horizontal="right" vertical="center" indent="1"/>
    </xf>
    <xf numFmtId="169" fontId="105" fillId="32" borderId="0"/>
    <xf numFmtId="169" fontId="105" fillId="32" borderId="0"/>
    <xf numFmtId="169" fontId="105" fillId="32" borderId="0"/>
    <xf numFmtId="169" fontId="105" fillId="32" borderId="0"/>
    <xf numFmtId="0" fontId="105" fillId="32" borderId="0"/>
    <xf numFmtId="165" fontId="105" fillId="32" borderId="0"/>
    <xf numFmtId="0" fontId="105" fillId="32" borderId="0"/>
    <xf numFmtId="165" fontId="105" fillId="32" borderId="0"/>
    <xf numFmtId="0" fontId="105" fillId="32" borderId="0"/>
    <xf numFmtId="169" fontId="105" fillId="32" borderId="0"/>
    <xf numFmtId="0" fontId="105" fillId="32" borderId="0"/>
    <xf numFmtId="165" fontId="105" fillId="32" borderId="0"/>
    <xf numFmtId="169" fontId="105" fillId="32" borderId="0"/>
    <xf numFmtId="169" fontId="105" fillId="32" borderId="0"/>
    <xf numFmtId="169" fontId="105" fillId="32" borderId="0"/>
    <xf numFmtId="0" fontId="105" fillId="32" borderId="0"/>
    <xf numFmtId="165" fontId="105" fillId="32" borderId="0"/>
    <xf numFmtId="0" fontId="105" fillId="32" borderId="0"/>
    <xf numFmtId="165" fontId="105" fillId="32" borderId="0"/>
    <xf numFmtId="0" fontId="105" fillId="32" borderId="0"/>
    <xf numFmtId="169" fontId="105" fillId="32" borderId="0"/>
    <xf numFmtId="0" fontId="105" fillId="32" borderId="0"/>
    <xf numFmtId="165" fontId="105" fillId="32" borderId="0"/>
    <xf numFmtId="169" fontId="105" fillId="32" borderId="0"/>
    <xf numFmtId="169" fontId="198" fillId="32" borderId="214">
      <alignment horizontal="left" vertical="center"/>
    </xf>
    <xf numFmtId="0" fontId="198" fillId="32" borderId="214">
      <alignment horizontal="left" vertical="center"/>
    </xf>
    <xf numFmtId="0" fontId="198" fillId="32" borderId="214">
      <alignment horizontal="left" vertical="center"/>
    </xf>
    <xf numFmtId="0" fontId="198" fillId="32" borderId="214">
      <alignment horizontal="left" vertical="center"/>
    </xf>
    <xf numFmtId="0" fontId="198" fillId="32" borderId="214">
      <alignment horizontal="left" vertical="center"/>
    </xf>
    <xf numFmtId="165" fontId="198" fillId="32" borderId="214">
      <alignment horizontal="left" vertical="center"/>
    </xf>
    <xf numFmtId="165" fontId="198" fillId="32" borderId="214">
      <alignment horizontal="left" vertical="center"/>
    </xf>
    <xf numFmtId="165" fontId="198" fillId="32" borderId="214">
      <alignment horizontal="left" vertical="center"/>
    </xf>
    <xf numFmtId="169" fontId="198" fillId="32" borderId="214">
      <alignment horizontal="left" vertical="center"/>
    </xf>
    <xf numFmtId="165" fontId="198" fillId="32" borderId="214">
      <alignment horizontal="left" vertical="center"/>
    </xf>
    <xf numFmtId="169" fontId="198" fillId="32" borderId="214">
      <alignment horizontal="left" vertical="center"/>
    </xf>
    <xf numFmtId="0" fontId="198" fillId="32" borderId="214">
      <alignment horizontal="left" vertical="center"/>
    </xf>
    <xf numFmtId="0" fontId="198" fillId="32" borderId="214">
      <alignment horizontal="left" vertical="center"/>
    </xf>
    <xf numFmtId="169" fontId="198" fillId="32" borderId="214">
      <alignment horizontal="left" vertical="center"/>
    </xf>
    <xf numFmtId="169" fontId="198" fillId="32" borderId="214">
      <alignment horizontal="left" vertical="center"/>
    </xf>
    <xf numFmtId="169"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69" fontId="198" fillId="32" borderId="214">
      <alignment horizontal="left" vertical="center"/>
    </xf>
    <xf numFmtId="169" fontId="198" fillId="32" borderId="214">
      <alignment horizontal="left" vertical="center"/>
    </xf>
    <xf numFmtId="169" fontId="198" fillId="32" borderId="214">
      <alignment horizontal="left" vertical="center"/>
    </xf>
    <xf numFmtId="0" fontId="198" fillId="32" borderId="214">
      <alignment horizontal="left" vertical="center"/>
    </xf>
    <xf numFmtId="0" fontId="198" fillId="32" borderId="214">
      <alignment horizontal="left" vertical="center"/>
    </xf>
    <xf numFmtId="0" fontId="198" fillId="32" borderId="214">
      <alignment horizontal="left" vertical="center"/>
    </xf>
    <xf numFmtId="0" fontId="198" fillId="32" borderId="214">
      <alignment horizontal="left" vertical="center"/>
    </xf>
    <xf numFmtId="0" fontId="198" fillId="32" borderId="214">
      <alignment horizontal="left" vertical="center"/>
    </xf>
    <xf numFmtId="0" fontId="198" fillId="32" borderId="214">
      <alignment horizontal="left" vertical="center"/>
    </xf>
    <xf numFmtId="0" fontId="198" fillId="32" borderId="214">
      <alignment horizontal="left" vertical="center"/>
    </xf>
    <xf numFmtId="0" fontId="198" fillId="32" borderId="214">
      <alignment horizontal="left" vertical="center"/>
    </xf>
    <xf numFmtId="0" fontId="198" fillId="32" borderId="214">
      <alignment horizontal="left" vertical="center"/>
    </xf>
    <xf numFmtId="0" fontId="198" fillId="32" borderId="214">
      <alignment horizontal="left" vertical="center"/>
    </xf>
    <xf numFmtId="169" fontId="198" fillId="32" borderId="214">
      <alignment horizontal="left" vertical="center"/>
    </xf>
    <xf numFmtId="169" fontId="198" fillId="32" borderId="214">
      <alignment horizontal="left" vertical="center"/>
    </xf>
    <xf numFmtId="165" fontId="198" fillId="32" borderId="214">
      <alignment horizontal="left" vertical="center"/>
    </xf>
    <xf numFmtId="165" fontId="198" fillId="32" borderId="214">
      <alignment horizontal="left" vertical="center"/>
    </xf>
    <xf numFmtId="165" fontId="198" fillId="32" borderId="214">
      <alignment horizontal="left" vertical="center"/>
    </xf>
    <xf numFmtId="165" fontId="198" fillId="32" borderId="214">
      <alignment horizontal="left" vertical="center"/>
    </xf>
    <xf numFmtId="165" fontId="198" fillId="32" borderId="214">
      <alignment horizontal="left" vertical="center"/>
    </xf>
    <xf numFmtId="165" fontId="198" fillId="32" borderId="214">
      <alignment horizontal="left" vertical="center"/>
    </xf>
    <xf numFmtId="165" fontId="198" fillId="32" borderId="214">
      <alignment horizontal="left" vertical="center"/>
    </xf>
    <xf numFmtId="165" fontId="198" fillId="32" borderId="214">
      <alignment horizontal="left" vertical="center"/>
    </xf>
    <xf numFmtId="165" fontId="198" fillId="32" borderId="214">
      <alignment horizontal="left" vertical="center"/>
    </xf>
    <xf numFmtId="165" fontId="198" fillId="32" borderId="214">
      <alignment horizontal="left" vertical="center"/>
    </xf>
    <xf numFmtId="169" fontId="198" fillId="32" borderId="214">
      <alignment horizontal="left" vertical="center"/>
    </xf>
    <xf numFmtId="169" fontId="198" fillId="32" borderId="214">
      <alignment horizontal="left" vertical="center"/>
    </xf>
    <xf numFmtId="165" fontId="198" fillId="32" borderId="214">
      <alignment horizontal="left" vertical="center"/>
    </xf>
    <xf numFmtId="165" fontId="198" fillId="32" borderId="214">
      <alignment horizontal="left" vertical="center"/>
    </xf>
    <xf numFmtId="165" fontId="198" fillId="32" borderId="214">
      <alignment horizontal="left" vertical="center"/>
    </xf>
    <xf numFmtId="165" fontId="198" fillId="32" borderId="214">
      <alignment horizontal="left" vertical="center"/>
    </xf>
    <xf numFmtId="165" fontId="198" fillId="32" borderId="214">
      <alignment horizontal="left" vertical="center"/>
    </xf>
    <xf numFmtId="165" fontId="198" fillId="32" borderId="214">
      <alignment horizontal="left" vertical="center"/>
    </xf>
    <xf numFmtId="165" fontId="198" fillId="32" borderId="214">
      <alignment horizontal="left" vertical="center"/>
    </xf>
    <xf numFmtId="165" fontId="198" fillId="32" borderId="214">
      <alignment horizontal="left" vertical="center"/>
    </xf>
    <xf numFmtId="165" fontId="198" fillId="32" borderId="214">
      <alignment horizontal="left" vertical="center"/>
    </xf>
    <xf numFmtId="165" fontId="198" fillId="32" borderId="214">
      <alignment horizontal="left" vertical="center"/>
    </xf>
    <xf numFmtId="165" fontId="198" fillId="32" borderId="214">
      <alignment horizontal="left" vertical="center"/>
    </xf>
    <xf numFmtId="165" fontId="198" fillId="32" borderId="214">
      <alignment horizontal="left" vertical="center"/>
    </xf>
    <xf numFmtId="169" fontId="198" fillId="32" borderId="214">
      <alignment horizontal="left" vertical="center"/>
    </xf>
    <xf numFmtId="169" fontId="198" fillId="32" borderId="214">
      <alignment horizontal="left" vertical="center"/>
    </xf>
    <xf numFmtId="0" fontId="198" fillId="32" borderId="214">
      <alignment horizontal="left" vertical="center"/>
    </xf>
    <xf numFmtId="0" fontId="198" fillId="32" borderId="214">
      <alignment horizontal="left" vertical="center"/>
    </xf>
    <xf numFmtId="0" fontId="198" fillId="32" borderId="214">
      <alignment horizontal="left" vertical="center"/>
    </xf>
    <xf numFmtId="0" fontId="198" fillId="32" borderId="214">
      <alignment horizontal="left" vertical="center"/>
    </xf>
    <xf numFmtId="169" fontId="198" fillId="32" borderId="214">
      <alignment horizontal="left" vertical="center"/>
    </xf>
    <xf numFmtId="169" fontId="198" fillId="32" borderId="214">
      <alignment horizontal="left" vertical="center"/>
    </xf>
    <xf numFmtId="0" fontId="198" fillId="32" borderId="214">
      <alignment horizontal="left" vertical="center"/>
    </xf>
    <xf numFmtId="0" fontId="198" fillId="32" borderId="214">
      <alignment horizontal="left" vertical="center"/>
    </xf>
    <xf numFmtId="0" fontId="198" fillId="32" borderId="214">
      <alignment horizontal="left" vertical="center"/>
    </xf>
    <xf numFmtId="0" fontId="198" fillId="32" borderId="214">
      <alignment horizontal="left" vertical="center"/>
    </xf>
    <xf numFmtId="169" fontId="198" fillId="32" borderId="214">
      <alignment horizontal="left" vertical="center"/>
    </xf>
    <xf numFmtId="165" fontId="198" fillId="32" borderId="214">
      <alignment horizontal="left" vertical="center"/>
    </xf>
    <xf numFmtId="0" fontId="198" fillId="32" borderId="214">
      <alignment horizontal="left" vertical="center"/>
    </xf>
    <xf numFmtId="0" fontId="198" fillId="32" borderId="214">
      <alignment horizontal="left" vertical="center"/>
    </xf>
    <xf numFmtId="165" fontId="198" fillId="32" borderId="214">
      <alignment horizontal="left" vertical="center"/>
    </xf>
    <xf numFmtId="165"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70" fontId="198" fillId="32" borderId="214">
      <alignment horizontal="left" vertical="center"/>
    </xf>
    <xf numFmtId="165" fontId="198" fillId="32" borderId="214">
      <alignment horizontal="left" vertical="center"/>
    </xf>
    <xf numFmtId="165" fontId="198" fillId="32" borderId="214">
      <alignment horizontal="left" vertical="center"/>
    </xf>
    <xf numFmtId="165" fontId="198" fillId="32" borderId="214">
      <alignment horizontal="left" vertical="center"/>
    </xf>
    <xf numFmtId="0" fontId="198" fillId="32" borderId="214">
      <alignment horizontal="left" vertical="center"/>
    </xf>
    <xf numFmtId="0" fontId="198" fillId="32" borderId="214">
      <alignment horizontal="left" vertical="center"/>
    </xf>
    <xf numFmtId="0" fontId="198" fillId="32" borderId="214">
      <alignment horizontal="left" vertical="center"/>
    </xf>
    <xf numFmtId="0" fontId="198" fillId="32" borderId="214">
      <alignment horizontal="left" vertical="center"/>
    </xf>
    <xf numFmtId="0" fontId="198" fillId="32" borderId="214">
      <alignment horizontal="left" vertical="center"/>
    </xf>
    <xf numFmtId="0" fontId="198" fillId="32" borderId="214">
      <alignment horizontal="left" vertical="center"/>
    </xf>
    <xf numFmtId="0" fontId="198" fillId="32" borderId="214">
      <alignment horizontal="left" vertical="center"/>
    </xf>
    <xf numFmtId="0" fontId="198" fillId="32" borderId="214">
      <alignment horizontal="left" vertical="center"/>
    </xf>
    <xf numFmtId="0" fontId="198" fillId="32" borderId="214">
      <alignment horizontal="left" vertical="center"/>
    </xf>
    <xf numFmtId="0" fontId="198" fillId="32" borderId="214">
      <alignment horizontal="left" vertical="center"/>
    </xf>
    <xf numFmtId="165" fontId="198" fillId="32" borderId="214">
      <alignment horizontal="left" vertical="center"/>
    </xf>
    <xf numFmtId="165" fontId="198" fillId="32" borderId="214">
      <alignment horizontal="left" vertical="center"/>
    </xf>
    <xf numFmtId="169" fontId="198" fillId="32" borderId="214">
      <alignment horizontal="left" vertical="center"/>
    </xf>
    <xf numFmtId="169" fontId="198" fillId="32" borderId="214">
      <alignment horizontal="left" vertical="center"/>
    </xf>
    <xf numFmtId="169" fontId="198" fillId="32" borderId="214">
      <alignment horizontal="left" vertical="center"/>
    </xf>
    <xf numFmtId="169" fontId="198" fillId="32" borderId="214">
      <alignment horizontal="left" vertical="center"/>
    </xf>
    <xf numFmtId="169" fontId="198" fillId="32" borderId="214">
      <alignment horizontal="left" vertical="center"/>
    </xf>
    <xf numFmtId="169" fontId="198" fillId="32" borderId="214">
      <alignment horizontal="left" vertical="center"/>
    </xf>
    <xf numFmtId="169" fontId="198" fillId="32" borderId="214">
      <alignment horizontal="left" vertical="center"/>
    </xf>
    <xf numFmtId="169" fontId="198" fillId="32" borderId="214">
      <alignment horizontal="left" vertical="center"/>
    </xf>
    <xf numFmtId="169" fontId="198" fillId="32" borderId="214">
      <alignment horizontal="left" vertical="center"/>
    </xf>
    <xf numFmtId="169" fontId="198" fillId="32" borderId="214">
      <alignment horizontal="left" vertical="center"/>
    </xf>
    <xf numFmtId="165" fontId="198" fillId="32" borderId="214">
      <alignment horizontal="left" vertical="center"/>
    </xf>
    <xf numFmtId="165" fontId="198" fillId="32" borderId="214">
      <alignment horizontal="left" vertical="center"/>
    </xf>
    <xf numFmtId="169" fontId="198" fillId="32" borderId="214">
      <alignment horizontal="left" vertical="center"/>
    </xf>
    <xf numFmtId="169" fontId="198" fillId="32" borderId="214">
      <alignment horizontal="left" vertical="center"/>
    </xf>
    <xf numFmtId="169" fontId="198" fillId="32" borderId="214">
      <alignment horizontal="left" vertical="center"/>
    </xf>
    <xf numFmtId="169" fontId="198" fillId="32" borderId="214">
      <alignment horizontal="left" vertical="center"/>
    </xf>
    <xf numFmtId="169" fontId="198" fillId="32" borderId="214">
      <alignment horizontal="left" vertical="center"/>
    </xf>
    <xf numFmtId="169" fontId="198" fillId="32" borderId="214">
      <alignment horizontal="left" vertical="center"/>
    </xf>
    <xf numFmtId="169" fontId="198" fillId="32" borderId="214">
      <alignment horizontal="left" vertical="center"/>
    </xf>
    <xf numFmtId="169" fontId="198" fillId="32" borderId="214">
      <alignment horizontal="left" vertical="center"/>
    </xf>
    <xf numFmtId="169" fontId="198" fillId="32" borderId="214">
      <alignment horizontal="left" vertical="center"/>
    </xf>
    <xf numFmtId="169" fontId="198" fillId="32" borderId="214">
      <alignment horizontal="left" vertical="center"/>
    </xf>
    <xf numFmtId="169" fontId="198" fillId="32" borderId="214">
      <alignment horizontal="left" vertical="center"/>
    </xf>
    <xf numFmtId="169" fontId="198" fillId="32" borderId="214">
      <alignment horizontal="left" vertical="center"/>
    </xf>
    <xf numFmtId="165" fontId="198" fillId="32" borderId="214">
      <alignment horizontal="left" vertical="center"/>
    </xf>
    <xf numFmtId="0" fontId="198" fillId="32" borderId="214">
      <alignment horizontal="left" vertical="center"/>
    </xf>
    <xf numFmtId="0" fontId="198" fillId="32" borderId="214">
      <alignment horizontal="left" vertical="center"/>
    </xf>
    <xf numFmtId="0" fontId="198" fillId="32" borderId="214">
      <alignment horizontal="left" vertical="center"/>
    </xf>
    <xf numFmtId="0" fontId="198" fillId="32" borderId="214">
      <alignment horizontal="left" vertical="center"/>
    </xf>
    <xf numFmtId="0" fontId="198" fillId="32" borderId="214">
      <alignment horizontal="left" vertical="center"/>
    </xf>
    <xf numFmtId="0" fontId="198" fillId="32" borderId="214">
      <alignment horizontal="left" vertical="center"/>
    </xf>
    <xf numFmtId="0" fontId="198" fillId="32" borderId="214">
      <alignment horizontal="left" vertical="center"/>
    </xf>
    <xf numFmtId="0" fontId="198" fillId="32" borderId="214">
      <alignment horizontal="left" vertical="center"/>
    </xf>
    <xf numFmtId="0" fontId="198" fillId="32" borderId="214">
      <alignment horizontal="left" vertical="center"/>
    </xf>
    <xf numFmtId="0" fontId="198" fillId="32" borderId="214">
      <alignment horizontal="left" vertical="center"/>
    </xf>
    <xf numFmtId="0" fontId="198" fillId="32" borderId="214">
      <alignment horizontal="left" vertical="center"/>
    </xf>
    <xf numFmtId="169" fontId="198" fillId="32" borderId="214">
      <alignment horizontal="left" vertical="center"/>
    </xf>
    <xf numFmtId="169" fontId="198" fillId="32" borderId="214">
      <alignment horizontal="left" vertical="center"/>
    </xf>
    <xf numFmtId="169" fontId="198" fillId="32" borderId="216">
      <alignment vertical="center"/>
    </xf>
    <xf numFmtId="169" fontId="198" fillId="32" borderId="216">
      <alignment vertical="center"/>
    </xf>
    <xf numFmtId="170" fontId="198" fillId="32" borderId="216">
      <alignment vertical="center"/>
    </xf>
    <xf numFmtId="0" fontId="198" fillId="32" borderId="216">
      <alignment vertical="center"/>
    </xf>
    <xf numFmtId="165" fontId="198" fillId="32" borderId="216">
      <alignment vertical="center"/>
    </xf>
    <xf numFmtId="0" fontId="198" fillId="32" borderId="216">
      <alignment vertical="center"/>
    </xf>
    <xf numFmtId="170" fontId="198" fillId="32" borderId="216">
      <alignment vertical="center"/>
    </xf>
    <xf numFmtId="0" fontId="198" fillId="32" borderId="216">
      <alignment vertical="center"/>
    </xf>
    <xf numFmtId="169" fontId="198" fillId="32" borderId="216">
      <alignment vertical="center"/>
    </xf>
    <xf numFmtId="0" fontId="198" fillId="32" borderId="216">
      <alignment vertical="center"/>
    </xf>
    <xf numFmtId="165" fontId="198" fillId="32" borderId="216">
      <alignment vertical="center"/>
    </xf>
    <xf numFmtId="169" fontId="199" fillId="32" borderId="217">
      <alignment vertical="center"/>
    </xf>
    <xf numFmtId="169" fontId="199" fillId="32" borderId="217">
      <alignment vertical="center"/>
    </xf>
    <xf numFmtId="170" fontId="199" fillId="32" borderId="217">
      <alignment vertical="center"/>
    </xf>
    <xf numFmtId="0" fontId="199" fillId="32" borderId="217">
      <alignment vertical="center"/>
    </xf>
    <xf numFmtId="165" fontId="199" fillId="32" borderId="217">
      <alignment vertical="center"/>
    </xf>
    <xf numFmtId="0" fontId="199" fillId="32" borderId="217">
      <alignment vertical="center"/>
    </xf>
    <xf numFmtId="170" fontId="199" fillId="32" borderId="217">
      <alignment vertical="center"/>
    </xf>
    <xf numFmtId="0" fontId="199" fillId="32" borderId="217">
      <alignment vertical="center"/>
    </xf>
    <xf numFmtId="169" fontId="199" fillId="32" borderId="217">
      <alignment vertical="center"/>
    </xf>
    <xf numFmtId="0" fontId="199" fillId="32" borderId="217">
      <alignment vertical="center"/>
    </xf>
    <xf numFmtId="165" fontId="199" fillId="32" borderId="217">
      <alignment vertical="center"/>
    </xf>
    <xf numFmtId="169" fontId="198" fillId="32" borderId="214"/>
    <xf numFmtId="0" fontId="198" fillId="32" borderId="214"/>
    <xf numFmtId="0" fontId="198" fillId="32" borderId="214"/>
    <xf numFmtId="0" fontId="198" fillId="32" borderId="214"/>
    <xf numFmtId="0" fontId="198" fillId="32" borderId="214"/>
    <xf numFmtId="165" fontId="198" fillId="32" borderId="214"/>
    <xf numFmtId="165" fontId="198" fillId="32" borderId="214"/>
    <xf numFmtId="165" fontId="198" fillId="32" borderId="214"/>
    <xf numFmtId="169" fontId="198" fillId="32" borderId="214"/>
    <xf numFmtId="165" fontId="198" fillId="32" borderId="214"/>
    <xf numFmtId="169" fontId="198" fillId="32" borderId="214"/>
    <xf numFmtId="0" fontId="198" fillId="32" borderId="214"/>
    <xf numFmtId="0" fontId="198" fillId="32" borderId="214"/>
    <xf numFmtId="169" fontId="198" fillId="32" borderId="214"/>
    <xf numFmtId="169" fontId="198" fillId="32" borderId="214"/>
    <xf numFmtId="169"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69" fontId="198" fillId="32" borderId="214"/>
    <xf numFmtId="169" fontId="198" fillId="32" borderId="214"/>
    <xf numFmtId="169" fontId="198" fillId="32" borderId="214"/>
    <xf numFmtId="0" fontId="198" fillId="32" borderId="214"/>
    <xf numFmtId="0" fontId="198" fillId="32" borderId="214"/>
    <xf numFmtId="0" fontId="198" fillId="32" borderId="214"/>
    <xf numFmtId="0" fontId="198" fillId="32" borderId="214"/>
    <xf numFmtId="0" fontId="198" fillId="32" borderId="214"/>
    <xf numFmtId="0" fontId="198" fillId="32" borderId="214"/>
    <xf numFmtId="0" fontId="198" fillId="32" borderId="214"/>
    <xf numFmtId="0" fontId="198" fillId="32" borderId="214"/>
    <xf numFmtId="0" fontId="198" fillId="32" borderId="214"/>
    <xf numFmtId="0" fontId="198" fillId="32" borderId="214"/>
    <xf numFmtId="169" fontId="198" fillId="32" borderId="214"/>
    <xf numFmtId="169" fontId="198" fillId="32" borderId="214"/>
    <xf numFmtId="165" fontId="198" fillId="32" borderId="214"/>
    <xf numFmtId="165" fontId="198" fillId="32" borderId="214"/>
    <xf numFmtId="165" fontId="198" fillId="32" borderId="214"/>
    <xf numFmtId="165" fontId="198" fillId="32" borderId="214"/>
    <xf numFmtId="165" fontId="198" fillId="32" borderId="214"/>
    <xf numFmtId="165" fontId="198" fillId="32" borderId="214"/>
    <xf numFmtId="165" fontId="198" fillId="32" borderId="214"/>
    <xf numFmtId="165" fontId="198" fillId="32" borderId="214"/>
    <xf numFmtId="165" fontId="198" fillId="32" borderId="214"/>
    <xf numFmtId="165" fontId="198" fillId="32" borderId="214"/>
    <xf numFmtId="169" fontId="198" fillId="32" borderId="214"/>
    <xf numFmtId="169" fontId="198" fillId="32" borderId="214"/>
    <xf numFmtId="165" fontId="198" fillId="32" borderId="214"/>
    <xf numFmtId="165" fontId="198" fillId="32" borderId="214"/>
    <xf numFmtId="165" fontId="198" fillId="32" borderId="214"/>
    <xf numFmtId="165" fontId="198" fillId="32" borderId="214"/>
    <xf numFmtId="165" fontId="198" fillId="32" borderId="214"/>
    <xf numFmtId="165" fontId="198" fillId="32" borderId="214"/>
    <xf numFmtId="165" fontId="198" fillId="32" borderId="214"/>
    <xf numFmtId="165" fontId="198" fillId="32" borderId="214"/>
    <xf numFmtId="165" fontId="198" fillId="32" borderId="214"/>
    <xf numFmtId="165" fontId="198" fillId="32" borderId="214"/>
    <xf numFmtId="165" fontId="198" fillId="32" borderId="214"/>
    <xf numFmtId="165" fontId="198" fillId="32" borderId="214"/>
    <xf numFmtId="169" fontId="198" fillId="32" borderId="214"/>
    <xf numFmtId="169" fontId="198" fillId="32" borderId="214"/>
    <xf numFmtId="0" fontId="198" fillId="32" borderId="214"/>
    <xf numFmtId="0" fontId="198" fillId="32" borderId="214"/>
    <xf numFmtId="0" fontId="198" fillId="32" borderId="214"/>
    <xf numFmtId="0" fontId="198" fillId="32" borderId="214"/>
    <xf numFmtId="169" fontId="198" fillId="32" borderId="214"/>
    <xf numFmtId="169" fontId="198" fillId="32" borderId="214"/>
    <xf numFmtId="0" fontId="198" fillId="32" borderId="214"/>
    <xf numFmtId="0" fontId="198" fillId="32" borderId="214"/>
    <xf numFmtId="0" fontId="198" fillId="32" borderId="214"/>
    <xf numFmtId="0" fontId="198" fillId="32" borderId="214"/>
    <xf numFmtId="169" fontId="198" fillId="32" borderId="214"/>
    <xf numFmtId="165" fontId="198" fillId="32" borderId="214"/>
    <xf numFmtId="0" fontId="198" fillId="32" borderId="214"/>
    <xf numFmtId="0" fontId="198" fillId="32" borderId="214"/>
    <xf numFmtId="165" fontId="198" fillId="32" borderId="214"/>
    <xf numFmtId="165"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70" fontId="198" fillId="32" borderId="214"/>
    <xf numFmtId="165" fontId="198" fillId="32" borderId="214"/>
    <xf numFmtId="165" fontId="198" fillId="32" borderId="214"/>
    <xf numFmtId="165" fontId="198" fillId="32" borderId="214"/>
    <xf numFmtId="0" fontId="198" fillId="32" borderId="214"/>
    <xf numFmtId="0" fontId="198" fillId="32" borderId="214"/>
    <xf numFmtId="0" fontId="198" fillId="32" borderId="214"/>
    <xf numFmtId="0" fontId="198" fillId="32" borderId="214"/>
    <xf numFmtId="0" fontId="198" fillId="32" borderId="214"/>
    <xf numFmtId="0" fontId="198" fillId="32" borderId="214"/>
    <xf numFmtId="0" fontId="198" fillId="32" borderId="214"/>
    <xf numFmtId="0" fontId="198" fillId="32" borderId="214"/>
    <xf numFmtId="0" fontId="198" fillId="32" borderId="214"/>
    <xf numFmtId="0" fontId="198" fillId="32" borderId="214"/>
    <xf numFmtId="165" fontId="198" fillId="32" borderId="214"/>
    <xf numFmtId="165" fontId="198" fillId="32" borderId="214"/>
    <xf numFmtId="169" fontId="198" fillId="32" borderId="214"/>
    <xf numFmtId="169" fontId="198" fillId="32" borderId="214"/>
    <xf numFmtId="169" fontId="198" fillId="32" borderId="214"/>
    <xf numFmtId="169" fontId="198" fillId="32" borderId="214"/>
    <xf numFmtId="169" fontId="198" fillId="32" borderId="214"/>
    <xf numFmtId="169" fontId="198" fillId="32" borderId="214"/>
    <xf numFmtId="169" fontId="198" fillId="32" borderId="214"/>
    <xf numFmtId="169" fontId="198" fillId="32" borderId="214"/>
    <xf numFmtId="169" fontId="198" fillId="32" borderId="214"/>
    <xf numFmtId="169" fontId="198" fillId="32" borderId="214"/>
    <xf numFmtId="165" fontId="198" fillId="32" borderId="214"/>
    <xf numFmtId="165" fontId="198" fillId="32" borderId="214"/>
    <xf numFmtId="169" fontId="198" fillId="32" borderId="214"/>
    <xf numFmtId="169" fontId="198" fillId="32" borderId="214"/>
    <xf numFmtId="169" fontId="198" fillId="32" borderId="214"/>
    <xf numFmtId="169" fontId="198" fillId="32" borderId="214"/>
    <xf numFmtId="169" fontId="198" fillId="32" borderId="214"/>
    <xf numFmtId="169" fontId="198" fillId="32" borderId="214"/>
    <xf numFmtId="169" fontId="198" fillId="32" borderId="214"/>
    <xf numFmtId="169" fontId="198" fillId="32" borderId="214"/>
    <xf numFmtId="169" fontId="198" fillId="32" borderId="214"/>
    <xf numFmtId="169" fontId="198" fillId="32" borderId="214"/>
    <xf numFmtId="169" fontId="198" fillId="32" borderId="214"/>
    <xf numFmtId="169" fontId="198" fillId="32" borderId="214"/>
    <xf numFmtId="165" fontId="198" fillId="32" borderId="214"/>
    <xf numFmtId="0" fontId="198" fillId="32" borderId="214"/>
    <xf numFmtId="0" fontId="198" fillId="32" borderId="214"/>
    <xf numFmtId="0" fontId="198" fillId="32" borderId="214"/>
    <xf numFmtId="0" fontId="198" fillId="32" borderId="214"/>
    <xf numFmtId="0" fontId="198" fillId="32" borderId="214"/>
    <xf numFmtId="0" fontId="198" fillId="32" borderId="214"/>
    <xf numFmtId="0" fontId="198" fillId="32" borderId="214"/>
    <xf numFmtId="0" fontId="198" fillId="32" borderId="214"/>
    <xf numFmtId="0" fontId="198" fillId="32" borderId="214"/>
    <xf numFmtId="0" fontId="198" fillId="32" borderId="214"/>
    <xf numFmtId="0" fontId="198" fillId="32" borderId="214"/>
    <xf numFmtId="169" fontId="198" fillId="32" borderId="214"/>
    <xf numFmtId="169" fontId="198" fillId="32" borderId="214"/>
    <xf numFmtId="169"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9" fontId="196" fillId="32" borderId="214">
      <alignment horizontal="right" vertical="center"/>
    </xf>
    <xf numFmtId="165" fontId="196" fillId="32" borderId="214">
      <alignment horizontal="right" vertical="center"/>
    </xf>
    <xf numFmtId="169" fontId="196" fillId="32" borderId="214">
      <alignment horizontal="right" vertical="center"/>
    </xf>
    <xf numFmtId="0" fontId="196" fillId="32" borderId="214">
      <alignment horizontal="right" vertical="center"/>
    </xf>
    <xf numFmtId="0"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169" fontId="196" fillId="32" borderId="214">
      <alignment horizontal="right" vertical="center"/>
    </xf>
    <xf numFmtId="169"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9" fontId="196" fillId="32" borderId="214">
      <alignment horizontal="right" vertical="center"/>
    </xf>
    <xf numFmtId="169"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169" fontId="196" fillId="32" borderId="214">
      <alignment horizontal="right" vertical="center"/>
    </xf>
    <xf numFmtId="169"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169" fontId="196" fillId="32" borderId="214">
      <alignment horizontal="right" vertical="center"/>
    </xf>
    <xf numFmtId="169"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169" fontId="196" fillId="32" borderId="214">
      <alignment horizontal="right" vertical="center"/>
    </xf>
    <xf numFmtId="165" fontId="196" fillId="32" borderId="214">
      <alignment horizontal="right" vertical="center"/>
    </xf>
    <xf numFmtId="0" fontId="196" fillId="32" borderId="214">
      <alignment horizontal="right" vertical="center"/>
    </xf>
    <xf numFmtId="0" fontId="196" fillId="32" borderId="214">
      <alignment horizontal="right" vertical="center"/>
    </xf>
    <xf numFmtId="165" fontId="196" fillId="32" borderId="214">
      <alignment horizontal="right" vertical="center"/>
    </xf>
    <xf numFmtId="165"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70" fontId="196" fillId="32" borderId="214">
      <alignment horizontal="right" vertical="center"/>
    </xf>
    <xf numFmtId="165" fontId="196" fillId="32" borderId="214">
      <alignment horizontal="right" vertical="center"/>
    </xf>
    <xf numFmtId="165" fontId="196" fillId="32" borderId="214">
      <alignment horizontal="right" vertical="center"/>
    </xf>
    <xf numFmtId="165"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165" fontId="196" fillId="32" borderId="214">
      <alignment horizontal="right" vertical="center"/>
    </xf>
    <xf numFmtId="165"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5" fontId="196" fillId="32" borderId="214">
      <alignment horizontal="right" vertical="center"/>
    </xf>
    <xf numFmtId="165"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9" fontId="196" fillId="32" borderId="214">
      <alignment horizontal="right" vertical="center"/>
    </xf>
    <xf numFmtId="165"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0" fontId="196" fillId="32" borderId="214">
      <alignment horizontal="right" vertical="center"/>
    </xf>
    <xf numFmtId="169" fontId="196" fillId="32" borderId="214">
      <alignment horizontal="right" vertical="center"/>
    </xf>
    <xf numFmtId="169" fontId="196" fillId="32" borderId="214">
      <alignment horizontal="right" vertical="center"/>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3"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196"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4"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7"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98" fontId="196" fillId="32" borderId="214">
      <alignment horizontal="right" vertical="center" indent="1"/>
    </xf>
    <xf numFmtId="169"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9" fontId="200" fillId="85" borderId="214">
      <alignment horizontal="left" vertical="center"/>
    </xf>
    <xf numFmtId="165" fontId="200" fillId="85" borderId="214">
      <alignment horizontal="left" vertical="center"/>
    </xf>
    <xf numFmtId="169" fontId="200" fillId="85" borderId="214">
      <alignment horizontal="left" vertical="center"/>
    </xf>
    <xf numFmtId="0" fontId="200" fillId="85" borderId="214">
      <alignment horizontal="left" vertical="center"/>
    </xf>
    <xf numFmtId="0"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169" fontId="200" fillId="85" borderId="214">
      <alignment horizontal="left" vertical="center"/>
    </xf>
    <xf numFmtId="169"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9" fontId="200" fillId="85" borderId="214">
      <alignment horizontal="left" vertical="center"/>
    </xf>
    <xf numFmtId="169"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9" fontId="200" fillId="85" borderId="214">
      <alignment horizontal="left" vertical="center"/>
    </xf>
    <xf numFmtId="169"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169" fontId="200" fillId="85" borderId="214">
      <alignment horizontal="left" vertical="center"/>
    </xf>
    <xf numFmtId="169"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169" fontId="200" fillId="85" borderId="214">
      <alignment horizontal="left" vertical="center"/>
    </xf>
    <xf numFmtId="165" fontId="200" fillId="85" borderId="214">
      <alignment horizontal="left" vertical="center"/>
    </xf>
    <xf numFmtId="0" fontId="200" fillId="85" borderId="214">
      <alignment horizontal="left" vertical="center"/>
    </xf>
    <xf numFmtId="0" fontId="200" fillId="85" borderId="214">
      <alignment horizontal="left" vertical="center"/>
    </xf>
    <xf numFmtId="165" fontId="200" fillId="85" borderId="214">
      <alignment horizontal="left" vertical="center"/>
    </xf>
    <xf numFmtId="165"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165" fontId="200" fillId="85" borderId="214">
      <alignment horizontal="left" vertical="center"/>
    </xf>
    <xf numFmtId="165"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5" fontId="200" fillId="85" borderId="214">
      <alignment horizontal="left" vertical="center"/>
    </xf>
    <xf numFmtId="165"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5"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9" fontId="200" fillId="85" borderId="214">
      <alignment horizontal="left" vertical="center"/>
    </xf>
    <xf numFmtId="165" fontId="200" fillId="85" borderId="214">
      <alignment horizontal="left" vertical="center"/>
    </xf>
    <xf numFmtId="169" fontId="200" fillId="85" borderId="214">
      <alignment horizontal="left" vertical="center"/>
    </xf>
    <xf numFmtId="0" fontId="200" fillId="85" borderId="214">
      <alignment horizontal="left" vertical="center"/>
    </xf>
    <xf numFmtId="0"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169" fontId="200" fillId="85" borderId="214">
      <alignment horizontal="left" vertical="center"/>
    </xf>
    <xf numFmtId="169"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9" fontId="200" fillId="85" borderId="214">
      <alignment horizontal="left" vertical="center"/>
    </xf>
    <xf numFmtId="169"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169" fontId="200" fillId="85" borderId="214">
      <alignment horizontal="left" vertical="center"/>
    </xf>
    <xf numFmtId="169"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169" fontId="200" fillId="85" borderId="214">
      <alignment horizontal="left" vertical="center"/>
    </xf>
    <xf numFmtId="169"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169" fontId="200" fillId="85" borderId="214">
      <alignment horizontal="left" vertical="center"/>
    </xf>
    <xf numFmtId="165" fontId="200" fillId="85" borderId="214">
      <alignment horizontal="left" vertical="center"/>
    </xf>
    <xf numFmtId="0" fontId="200" fillId="85" borderId="214">
      <alignment horizontal="left" vertical="center"/>
    </xf>
    <xf numFmtId="0" fontId="200" fillId="85" borderId="214">
      <alignment horizontal="left" vertical="center"/>
    </xf>
    <xf numFmtId="165" fontId="200" fillId="85" borderId="214">
      <alignment horizontal="left" vertical="center"/>
    </xf>
    <xf numFmtId="165"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70" fontId="200" fillId="85" borderId="214">
      <alignment horizontal="left" vertical="center"/>
    </xf>
    <xf numFmtId="165" fontId="200" fillId="85" borderId="214">
      <alignment horizontal="left" vertical="center"/>
    </xf>
    <xf numFmtId="165" fontId="200" fillId="85" borderId="214">
      <alignment horizontal="left" vertical="center"/>
    </xf>
    <xf numFmtId="165"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165" fontId="200" fillId="85" borderId="214">
      <alignment horizontal="left" vertical="center"/>
    </xf>
    <xf numFmtId="165"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5" fontId="200" fillId="85" borderId="214">
      <alignment horizontal="left" vertical="center"/>
    </xf>
    <xf numFmtId="165"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9" fontId="200" fillId="85" borderId="214">
      <alignment horizontal="left" vertical="center"/>
    </xf>
    <xf numFmtId="165"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0" fontId="200" fillId="85" borderId="214">
      <alignment horizontal="left" vertical="center"/>
    </xf>
    <xf numFmtId="169" fontId="200" fillId="85" borderId="214">
      <alignment horizontal="left" vertical="center"/>
    </xf>
    <xf numFmtId="169" fontId="200" fillId="85" borderId="214">
      <alignment horizontal="left" vertical="center"/>
    </xf>
    <xf numFmtId="169" fontId="201" fillId="32" borderId="214">
      <alignment horizontal="left" vertical="center"/>
    </xf>
    <xf numFmtId="0" fontId="201" fillId="32" borderId="214">
      <alignment horizontal="left" vertical="center"/>
    </xf>
    <xf numFmtId="0" fontId="201" fillId="32" borderId="214">
      <alignment horizontal="left" vertical="center"/>
    </xf>
    <xf numFmtId="0" fontId="201" fillId="32" borderId="214">
      <alignment horizontal="left" vertical="center"/>
    </xf>
    <xf numFmtId="0" fontId="201" fillId="32" borderId="214">
      <alignment horizontal="left" vertical="center"/>
    </xf>
    <xf numFmtId="165" fontId="201" fillId="32" borderId="214">
      <alignment horizontal="left" vertical="center"/>
    </xf>
    <xf numFmtId="165" fontId="201" fillId="32" borderId="214">
      <alignment horizontal="left" vertical="center"/>
    </xf>
    <xf numFmtId="165" fontId="201" fillId="32" borderId="214">
      <alignment horizontal="left" vertical="center"/>
    </xf>
    <xf numFmtId="169" fontId="201" fillId="32" borderId="214">
      <alignment horizontal="left" vertical="center"/>
    </xf>
    <xf numFmtId="165" fontId="201" fillId="32" borderId="214">
      <alignment horizontal="left" vertical="center"/>
    </xf>
    <xf numFmtId="169" fontId="201" fillId="32" borderId="214">
      <alignment horizontal="left" vertical="center"/>
    </xf>
    <xf numFmtId="0" fontId="201" fillId="32" borderId="214">
      <alignment horizontal="left" vertical="center"/>
    </xf>
    <xf numFmtId="0" fontId="201" fillId="32" borderId="214">
      <alignment horizontal="left" vertical="center"/>
    </xf>
    <xf numFmtId="169" fontId="201" fillId="32" borderId="214">
      <alignment horizontal="left" vertical="center"/>
    </xf>
    <xf numFmtId="169" fontId="201" fillId="32" borderId="214">
      <alignment horizontal="left" vertical="center"/>
    </xf>
    <xf numFmtId="169"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69" fontId="201" fillId="32" borderId="214">
      <alignment horizontal="left" vertical="center"/>
    </xf>
    <xf numFmtId="169" fontId="201" fillId="32" borderId="214">
      <alignment horizontal="left" vertical="center"/>
    </xf>
    <xf numFmtId="169" fontId="201" fillId="32" borderId="214">
      <alignment horizontal="left" vertical="center"/>
    </xf>
    <xf numFmtId="0" fontId="201" fillId="32" borderId="214">
      <alignment horizontal="left" vertical="center"/>
    </xf>
    <xf numFmtId="0" fontId="201" fillId="32" borderId="214">
      <alignment horizontal="left" vertical="center"/>
    </xf>
    <xf numFmtId="0" fontId="201" fillId="32" borderId="214">
      <alignment horizontal="left" vertical="center"/>
    </xf>
    <xf numFmtId="0" fontId="201" fillId="32" borderId="214">
      <alignment horizontal="left" vertical="center"/>
    </xf>
    <xf numFmtId="0" fontId="201" fillId="32" borderId="214">
      <alignment horizontal="left" vertical="center"/>
    </xf>
    <xf numFmtId="0" fontId="201" fillId="32" borderId="214">
      <alignment horizontal="left" vertical="center"/>
    </xf>
    <xf numFmtId="0" fontId="201" fillId="32" borderId="214">
      <alignment horizontal="left" vertical="center"/>
    </xf>
    <xf numFmtId="0" fontId="201" fillId="32" borderId="214">
      <alignment horizontal="left" vertical="center"/>
    </xf>
    <xf numFmtId="0" fontId="201" fillId="32" borderId="214">
      <alignment horizontal="left" vertical="center"/>
    </xf>
    <xf numFmtId="0" fontId="201" fillId="32" borderId="214">
      <alignment horizontal="left" vertical="center"/>
    </xf>
    <xf numFmtId="169" fontId="201" fillId="32" borderId="214">
      <alignment horizontal="left" vertical="center"/>
    </xf>
    <xf numFmtId="169" fontId="201" fillId="32" borderId="214">
      <alignment horizontal="left" vertical="center"/>
    </xf>
    <xf numFmtId="165" fontId="201" fillId="32" borderId="214">
      <alignment horizontal="left" vertical="center"/>
    </xf>
    <xf numFmtId="165" fontId="201" fillId="32" borderId="214">
      <alignment horizontal="left" vertical="center"/>
    </xf>
    <xf numFmtId="165" fontId="201" fillId="32" borderId="214">
      <alignment horizontal="left" vertical="center"/>
    </xf>
    <xf numFmtId="165" fontId="201" fillId="32" borderId="214">
      <alignment horizontal="left" vertical="center"/>
    </xf>
    <xf numFmtId="165" fontId="201" fillId="32" borderId="214">
      <alignment horizontal="left" vertical="center"/>
    </xf>
    <xf numFmtId="165" fontId="201" fillId="32" borderId="214">
      <alignment horizontal="left" vertical="center"/>
    </xf>
    <xf numFmtId="165" fontId="201" fillId="32" borderId="214">
      <alignment horizontal="left" vertical="center"/>
    </xf>
    <xf numFmtId="165" fontId="201" fillId="32" borderId="214">
      <alignment horizontal="left" vertical="center"/>
    </xf>
    <xf numFmtId="165" fontId="201" fillId="32" borderId="214">
      <alignment horizontal="left" vertical="center"/>
    </xf>
    <xf numFmtId="165" fontId="201" fillId="32" borderId="214">
      <alignment horizontal="left" vertical="center"/>
    </xf>
    <xf numFmtId="169" fontId="201" fillId="32" borderId="214">
      <alignment horizontal="left" vertical="center"/>
    </xf>
    <xf numFmtId="169" fontId="201" fillId="32" borderId="214">
      <alignment horizontal="left" vertical="center"/>
    </xf>
    <xf numFmtId="165" fontId="201" fillId="32" borderId="214">
      <alignment horizontal="left" vertical="center"/>
    </xf>
    <xf numFmtId="165" fontId="201" fillId="32" borderId="214">
      <alignment horizontal="left" vertical="center"/>
    </xf>
    <xf numFmtId="165" fontId="201" fillId="32" borderId="214">
      <alignment horizontal="left" vertical="center"/>
    </xf>
    <xf numFmtId="165" fontId="201" fillId="32" borderId="214">
      <alignment horizontal="left" vertical="center"/>
    </xf>
    <xf numFmtId="165" fontId="201" fillId="32" borderId="214">
      <alignment horizontal="left" vertical="center"/>
    </xf>
    <xf numFmtId="165" fontId="201" fillId="32" borderId="214">
      <alignment horizontal="left" vertical="center"/>
    </xf>
    <xf numFmtId="165" fontId="201" fillId="32" borderId="214">
      <alignment horizontal="left" vertical="center"/>
    </xf>
    <xf numFmtId="165" fontId="201" fillId="32" borderId="214">
      <alignment horizontal="left" vertical="center"/>
    </xf>
    <xf numFmtId="165" fontId="201" fillId="32" borderId="214">
      <alignment horizontal="left" vertical="center"/>
    </xf>
    <xf numFmtId="165" fontId="201" fillId="32" borderId="214">
      <alignment horizontal="left" vertical="center"/>
    </xf>
    <xf numFmtId="165" fontId="201" fillId="32" borderId="214">
      <alignment horizontal="left" vertical="center"/>
    </xf>
    <xf numFmtId="165" fontId="201" fillId="32" borderId="214">
      <alignment horizontal="left" vertical="center"/>
    </xf>
    <xf numFmtId="169" fontId="201" fillId="32" borderId="214">
      <alignment horizontal="left" vertical="center"/>
    </xf>
    <xf numFmtId="169" fontId="201" fillId="32" borderId="214">
      <alignment horizontal="left" vertical="center"/>
    </xf>
    <xf numFmtId="0" fontId="201" fillId="32" borderId="214">
      <alignment horizontal="left" vertical="center"/>
    </xf>
    <xf numFmtId="0" fontId="201" fillId="32" borderId="214">
      <alignment horizontal="left" vertical="center"/>
    </xf>
    <xf numFmtId="0" fontId="201" fillId="32" borderId="214">
      <alignment horizontal="left" vertical="center"/>
    </xf>
    <xf numFmtId="0" fontId="201" fillId="32" borderId="214">
      <alignment horizontal="left" vertical="center"/>
    </xf>
    <xf numFmtId="169" fontId="201" fillId="32" borderId="214">
      <alignment horizontal="left" vertical="center"/>
    </xf>
    <xf numFmtId="169" fontId="201" fillId="32" borderId="214">
      <alignment horizontal="left" vertical="center"/>
    </xf>
    <xf numFmtId="0" fontId="201" fillId="32" borderId="214">
      <alignment horizontal="left" vertical="center"/>
    </xf>
    <xf numFmtId="0" fontId="201" fillId="32" borderId="214">
      <alignment horizontal="left" vertical="center"/>
    </xf>
    <xf numFmtId="0" fontId="201" fillId="32" borderId="214">
      <alignment horizontal="left" vertical="center"/>
    </xf>
    <xf numFmtId="0" fontId="201" fillId="32" borderId="214">
      <alignment horizontal="left" vertical="center"/>
    </xf>
    <xf numFmtId="169" fontId="201" fillId="32" borderId="214">
      <alignment horizontal="left" vertical="center"/>
    </xf>
    <xf numFmtId="165" fontId="201" fillId="32" borderId="214">
      <alignment horizontal="left" vertical="center"/>
    </xf>
    <xf numFmtId="0" fontId="201" fillId="32" borderId="214">
      <alignment horizontal="left" vertical="center"/>
    </xf>
    <xf numFmtId="0" fontId="201" fillId="32" borderId="214">
      <alignment horizontal="left" vertical="center"/>
    </xf>
    <xf numFmtId="165" fontId="201" fillId="32" borderId="214">
      <alignment horizontal="left" vertical="center"/>
    </xf>
    <xf numFmtId="165"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70" fontId="201" fillId="32" borderId="214">
      <alignment horizontal="left" vertical="center"/>
    </xf>
    <xf numFmtId="165" fontId="201" fillId="32" borderId="214">
      <alignment horizontal="left" vertical="center"/>
    </xf>
    <xf numFmtId="165" fontId="201" fillId="32" borderId="214">
      <alignment horizontal="left" vertical="center"/>
    </xf>
    <xf numFmtId="165" fontId="201" fillId="32" borderId="214">
      <alignment horizontal="left" vertical="center"/>
    </xf>
    <xf numFmtId="0" fontId="201" fillId="32" borderId="214">
      <alignment horizontal="left" vertical="center"/>
    </xf>
    <xf numFmtId="0" fontId="201" fillId="32" borderId="214">
      <alignment horizontal="left" vertical="center"/>
    </xf>
    <xf numFmtId="0" fontId="201" fillId="32" borderId="214">
      <alignment horizontal="left" vertical="center"/>
    </xf>
    <xf numFmtId="0" fontId="201" fillId="32" borderId="214">
      <alignment horizontal="left" vertical="center"/>
    </xf>
    <xf numFmtId="0" fontId="201" fillId="32" borderId="214">
      <alignment horizontal="left" vertical="center"/>
    </xf>
    <xf numFmtId="0" fontId="201" fillId="32" borderId="214">
      <alignment horizontal="left" vertical="center"/>
    </xf>
    <xf numFmtId="0" fontId="201" fillId="32" borderId="214">
      <alignment horizontal="left" vertical="center"/>
    </xf>
    <xf numFmtId="0" fontId="201" fillId="32" borderId="214">
      <alignment horizontal="left" vertical="center"/>
    </xf>
    <xf numFmtId="0" fontId="201" fillId="32" borderId="214">
      <alignment horizontal="left" vertical="center"/>
    </xf>
    <xf numFmtId="0" fontId="201" fillId="32" borderId="214">
      <alignment horizontal="left" vertical="center"/>
    </xf>
    <xf numFmtId="165" fontId="201" fillId="32" borderId="214">
      <alignment horizontal="left" vertical="center"/>
    </xf>
    <xf numFmtId="165" fontId="201" fillId="32" borderId="214">
      <alignment horizontal="left" vertical="center"/>
    </xf>
    <xf numFmtId="169" fontId="201" fillId="32" borderId="214">
      <alignment horizontal="left" vertical="center"/>
    </xf>
    <xf numFmtId="169" fontId="201" fillId="32" borderId="214">
      <alignment horizontal="left" vertical="center"/>
    </xf>
    <xf numFmtId="169" fontId="201" fillId="32" borderId="214">
      <alignment horizontal="left" vertical="center"/>
    </xf>
    <xf numFmtId="169" fontId="201" fillId="32" borderId="214">
      <alignment horizontal="left" vertical="center"/>
    </xf>
    <xf numFmtId="169" fontId="201" fillId="32" borderId="214">
      <alignment horizontal="left" vertical="center"/>
    </xf>
    <xf numFmtId="169" fontId="201" fillId="32" borderId="214">
      <alignment horizontal="left" vertical="center"/>
    </xf>
    <xf numFmtId="169" fontId="201" fillId="32" borderId="214">
      <alignment horizontal="left" vertical="center"/>
    </xf>
    <xf numFmtId="169" fontId="201" fillId="32" borderId="214">
      <alignment horizontal="left" vertical="center"/>
    </xf>
    <xf numFmtId="169" fontId="201" fillId="32" borderId="214">
      <alignment horizontal="left" vertical="center"/>
    </xf>
    <xf numFmtId="169" fontId="201" fillId="32" borderId="214">
      <alignment horizontal="left" vertical="center"/>
    </xf>
    <xf numFmtId="165" fontId="201" fillId="32" borderId="214">
      <alignment horizontal="left" vertical="center"/>
    </xf>
    <xf numFmtId="165" fontId="201" fillId="32" borderId="214">
      <alignment horizontal="left" vertical="center"/>
    </xf>
    <xf numFmtId="169" fontId="201" fillId="32" borderId="214">
      <alignment horizontal="left" vertical="center"/>
    </xf>
    <xf numFmtId="169" fontId="201" fillId="32" borderId="214">
      <alignment horizontal="left" vertical="center"/>
    </xf>
    <xf numFmtId="169" fontId="201" fillId="32" borderId="214">
      <alignment horizontal="left" vertical="center"/>
    </xf>
    <xf numFmtId="169" fontId="201" fillId="32" borderId="214">
      <alignment horizontal="left" vertical="center"/>
    </xf>
    <xf numFmtId="169" fontId="201" fillId="32" borderId="214">
      <alignment horizontal="left" vertical="center"/>
    </xf>
    <xf numFmtId="169" fontId="201" fillId="32" borderId="214">
      <alignment horizontal="left" vertical="center"/>
    </xf>
    <xf numFmtId="169" fontId="201" fillId="32" borderId="214">
      <alignment horizontal="left" vertical="center"/>
    </xf>
    <xf numFmtId="169" fontId="201" fillId="32" borderId="214">
      <alignment horizontal="left" vertical="center"/>
    </xf>
    <xf numFmtId="169" fontId="201" fillId="32" borderId="214">
      <alignment horizontal="left" vertical="center"/>
    </xf>
    <xf numFmtId="169" fontId="201" fillId="32" borderId="214">
      <alignment horizontal="left" vertical="center"/>
    </xf>
    <xf numFmtId="169" fontId="201" fillId="32" borderId="214">
      <alignment horizontal="left" vertical="center"/>
    </xf>
    <xf numFmtId="169" fontId="201" fillId="32" borderId="214">
      <alignment horizontal="left" vertical="center"/>
    </xf>
    <xf numFmtId="165" fontId="201" fillId="32" borderId="214">
      <alignment horizontal="left" vertical="center"/>
    </xf>
    <xf numFmtId="0" fontId="201" fillId="32" borderId="214">
      <alignment horizontal="left" vertical="center"/>
    </xf>
    <xf numFmtId="0" fontId="201" fillId="32" borderId="214">
      <alignment horizontal="left" vertical="center"/>
    </xf>
    <xf numFmtId="0" fontId="201" fillId="32" borderId="214">
      <alignment horizontal="left" vertical="center"/>
    </xf>
    <xf numFmtId="0" fontId="201" fillId="32" borderId="214">
      <alignment horizontal="left" vertical="center"/>
    </xf>
    <xf numFmtId="0" fontId="201" fillId="32" borderId="214">
      <alignment horizontal="left" vertical="center"/>
    </xf>
    <xf numFmtId="0" fontId="201" fillId="32" borderId="214">
      <alignment horizontal="left" vertical="center"/>
    </xf>
    <xf numFmtId="0" fontId="201" fillId="32" borderId="214">
      <alignment horizontal="left" vertical="center"/>
    </xf>
    <xf numFmtId="0" fontId="201" fillId="32" borderId="214">
      <alignment horizontal="left" vertical="center"/>
    </xf>
    <xf numFmtId="0" fontId="201" fillId="32" borderId="214">
      <alignment horizontal="left" vertical="center"/>
    </xf>
    <xf numFmtId="0" fontId="201" fillId="32" borderId="214">
      <alignment horizontal="left" vertical="center"/>
    </xf>
    <xf numFmtId="0" fontId="201" fillId="32" borderId="214">
      <alignment horizontal="left" vertical="center"/>
    </xf>
    <xf numFmtId="169" fontId="201" fillId="32" borderId="214">
      <alignment horizontal="left" vertical="center"/>
    </xf>
    <xf numFmtId="169" fontId="201" fillId="32" borderId="214">
      <alignment horizontal="left" vertical="center"/>
    </xf>
    <xf numFmtId="169" fontId="202" fillId="32" borderId="215"/>
    <xf numFmtId="169" fontId="202" fillId="32" borderId="215"/>
    <xf numFmtId="170" fontId="202" fillId="32" borderId="215"/>
    <xf numFmtId="0" fontId="202" fillId="32" borderId="215"/>
    <xf numFmtId="165" fontId="202" fillId="32" borderId="215"/>
    <xf numFmtId="0" fontId="202" fillId="32" borderId="215"/>
    <xf numFmtId="170" fontId="202" fillId="32" borderId="215"/>
    <xf numFmtId="0" fontId="202" fillId="32" borderId="215"/>
    <xf numFmtId="169" fontId="202" fillId="32" borderId="215"/>
    <xf numFmtId="0" fontId="202" fillId="32" borderId="215"/>
    <xf numFmtId="165" fontId="202" fillId="32" borderId="215"/>
    <xf numFmtId="169" fontId="197" fillId="86" borderId="214">
      <alignment horizontal="left" vertical="center"/>
    </xf>
    <xf numFmtId="0" fontId="197" fillId="86" borderId="214">
      <alignment horizontal="left" vertical="center"/>
    </xf>
    <xf numFmtId="0" fontId="197" fillId="86" borderId="214">
      <alignment horizontal="left" vertical="center"/>
    </xf>
    <xf numFmtId="0" fontId="197" fillId="86" borderId="214">
      <alignment horizontal="left" vertical="center"/>
    </xf>
    <xf numFmtId="0" fontId="197" fillId="86" borderId="214">
      <alignment horizontal="left" vertical="center"/>
    </xf>
    <xf numFmtId="165" fontId="197" fillId="86" borderId="214">
      <alignment horizontal="left" vertical="center"/>
    </xf>
    <xf numFmtId="165" fontId="197" fillId="86" borderId="214">
      <alignment horizontal="left" vertical="center"/>
    </xf>
    <xf numFmtId="165" fontId="197" fillId="86" borderId="214">
      <alignment horizontal="left" vertical="center"/>
    </xf>
    <xf numFmtId="169" fontId="197" fillId="86" borderId="214">
      <alignment horizontal="left" vertical="center"/>
    </xf>
    <xf numFmtId="165" fontId="197" fillId="86" borderId="214">
      <alignment horizontal="left" vertical="center"/>
    </xf>
    <xf numFmtId="169" fontId="197" fillId="86" borderId="214">
      <alignment horizontal="left" vertical="center"/>
    </xf>
    <xf numFmtId="0" fontId="197" fillId="86" borderId="214">
      <alignment horizontal="left" vertical="center"/>
    </xf>
    <xf numFmtId="0" fontId="197" fillId="86" borderId="214">
      <alignment horizontal="left" vertical="center"/>
    </xf>
    <xf numFmtId="169" fontId="197" fillId="86" borderId="214">
      <alignment horizontal="left" vertical="center"/>
    </xf>
    <xf numFmtId="169" fontId="197" fillId="86" borderId="214">
      <alignment horizontal="left" vertical="center"/>
    </xf>
    <xf numFmtId="169"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69" fontId="197" fillId="86" borderId="214">
      <alignment horizontal="left" vertical="center"/>
    </xf>
    <xf numFmtId="169" fontId="197" fillId="86" borderId="214">
      <alignment horizontal="left" vertical="center"/>
    </xf>
    <xf numFmtId="169" fontId="197" fillId="86" borderId="214">
      <alignment horizontal="left" vertical="center"/>
    </xf>
    <xf numFmtId="0" fontId="197" fillId="86" borderId="214">
      <alignment horizontal="left" vertical="center"/>
    </xf>
    <xf numFmtId="0" fontId="197" fillId="86" borderId="214">
      <alignment horizontal="left" vertical="center"/>
    </xf>
    <xf numFmtId="0" fontId="197" fillId="86" borderId="214">
      <alignment horizontal="left" vertical="center"/>
    </xf>
    <xf numFmtId="0" fontId="197" fillId="86" borderId="214">
      <alignment horizontal="left" vertical="center"/>
    </xf>
    <xf numFmtId="0" fontId="197" fillId="86" borderId="214">
      <alignment horizontal="left" vertical="center"/>
    </xf>
    <xf numFmtId="0" fontId="197" fillId="86" borderId="214">
      <alignment horizontal="left" vertical="center"/>
    </xf>
    <xf numFmtId="0" fontId="197" fillId="86" borderId="214">
      <alignment horizontal="left" vertical="center"/>
    </xf>
    <xf numFmtId="0" fontId="197" fillId="86" borderId="214">
      <alignment horizontal="left" vertical="center"/>
    </xf>
    <xf numFmtId="0" fontId="197" fillId="86" borderId="214">
      <alignment horizontal="left" vertical="center"/>
    </xf>
    <xf numFmtId="0" fontId="197" fillId="86" borderId="214">
      <alignment horizontal="left" vertical="center"/>
    </xf>
    <xf numFmtId="169" fontId="197" fillId="86" borderId="214">
      <alignment horizontal="left" vertical="center"/>
    </xf>
    <xf numFmtId="169" fontId="197" fillId="86" borderId="214">
      <alignment horizontal="left" vertical="center"/>
    </xf>
    <xf numFmtId="165" fontId="197" fillId="86" borderId="214">
      <alignment horizontal="left" vertical="center"/>
    </xf>
    <xf numFmtId="165" fontId="197" fillId="86" borderId="214">
      <alignment horizontal="left" vertical="center"/>
    </xf>
    <xf numFmtId="165" fontId="197" fillId="86" borderId="214">
      <alignment horizontal="left" vertical="center"/>
    </xf>
    <xf numFmtId="165" fontId="197" fillId="86" borderId="214">
      <alignment horizontal="left" vertical="center"/>
    </xf>
    <xf numFmtId="165" fontId="197" fillId="86" borderId="214">
      <alignment horizontal="left" vertical="center"/>
    </xf>
    <xf numFmtId="165" fontId="197" fillId="86" borderId="214">
      <alignment horizontal="left" vertical="center"/>
    </xf>
    <xf numFmtId="165" fontId="197" fillId="86" borderId="214">
      <alignment horizontal="left" vertical="center"/>
    </xf>
    <xf numFmtId="165" fontId="197" fillId="86" borderId="214">
      <alignment horizontal="left" vertical="center"/>
    </xf>
    <xf numFmtId="165" fontId="197" fillId="86" borderId="214">
      <alignment horizontal="left" vertical="center"/>
    </xf>
    <xf numFmtId="165" fontId="197" fillId="86" borderId="214">
      <alignment horizontal="left" vertical="center"/>
    </xf>
    <xf numFmtId="169" fontId="197" fillId="86" borderId="214">
      <alignment horizontal="left" vertical="center"/>
    </xf>
    <xf numFmtId="169" fontId="197" fillId="86" borderId="214">
      <alignment horizontal="left" vertical="center"/>
    </xf>
    <xf numFmtId="165" fontId="197" fillId="86" borderId="214">
      <alignment horizontal="left" vertical="center"/>
    </xf>
    <xf numFmtId="165" fontId="197" fillId="86" borderId="214">
      <alignment horizontal="left" vertical="center"/>
    </xf>
    <xf numFmtId="165" fontId="197" fillId="86" borderId="214">
      <alignment horizontal="left" vertical="center"/>
    </xf>
    <xf numFmtId="165" fontId="197" fillId="86" borderId="214">
      <alignment horizontal="left" vertical="center"/>
    </xf>
    <xf numFmtId="165" fontId="197" fillId="86" borderId="214">
      <alignment horizontal="left" vertical="center"/>
    </xf>
    <xf numFmtId="165" fontId="197" fillId="86" borderId="214">
      <alignment horizontal="left" vertical="center"/>
    </xf>
    <xf numFmtId="165" fontId="197" fillId="86" borderId="214">
      <alignment horizontal="left" vertical="center"/>
    </xf>
    <xf numFmtId="165" fontId="197" fillId="86" borderId="214">
      <alignment horizontal="left" vertical="center"/>
    </xf>
    <xf numFmtId="165" fontId="197" fillId="86" borderId="214">
      <alignment horizontal="left" vertical="center"/>
    </xf>
    <xf numFmtId="165" fontId="197" fillId="86" borderId="214">
      <alignment horizontal="left" vertical="center"/>
    </xf>
    <xf numFmtId="165" fontId="197" fillId="86" borderId="214">
      <alignment horizontal="left" vertical="center"/>
    </xf>
    <xf numFmtId="165" fontId="197" fillId="86" borderId="214">
      <alignment horizontal="left" vertical="center"/>
    </xf>
    <xf numFmtId="169" fontId="197" fillId="86" borderId="214">
      <alignment horizontal="left" vertical="center"/>
    </xf>
    <xf numFmtId="169" fontId="197" fillId="86" borderId="214">
      <alignment horizontal="left" vertical="center"/>
    </xf>
    <xf numFmtId="0" fontId="197" fillId="86" borderId="214">
      <alignment horizontal="left" vertical="center"/>
    </xf>
    <xf numFmtId="0" fontId="197" fillId="86" borderId="214">
      <alignment horizontal="left" vertical="center"/>
    </xf>
    <xf numFmtId="0" fontId="197" fillId="86" borderId="214">
      <alignment horizontal="left" vertical="center"/>
    </xf>
    <xf numFmtId="0" fontId="197" fillId="86" borderId="214">
      <alignment horizontal="left" vertical="center"/>
    </xf>
    <xf numFmtId="169" fontId="197" fillId="86" borderId="214">
      <alignment horizontal="left" vertical="center"/>
    </xf>
    <xf numFmtId="169" fontId="197" fillId="86" borderId="214">
      <alignment horizontal="left" vertical="center"/>
    </xf>
    <xf numFmtId="0" fontId="197" fillId="86" borderId="214">
      <alignment horizontal="left" vertical="center"/>
    </xf>
    <xf numFmtId="0" fontId="197" fillId="86" borderId="214">
      <alignment horizontal="left" vertical="center"/>
    </xf>
    <xf numFmtId="0" fontId="197" fillId="86" borderId="214">
      <alignment horizontal="left" vertical="center"/>
    </xf>
    <xf numFmtId="0" fontId="197" fillId="86" borderId="214">
      <alignment horizontal="left" vertical="center"/>
    </xf>
    <xf numFmtId="169" fontId="197" fillId="86" borderId="214">
      <alignment horizontal="left" vertical="center"/>
    </xf>
    <xf numFmtId="165" fontId="197" fillId="86" borderId="214">
      <alignment horizontal="left" vertical="center"/>
    </xf>
    <xf numFmtId="0" fontId="197" fillId="86" borderId="214">
      <alignment horizontal="left" vertical="center"/>
    </xf>
    <xf numFmtId="0" fontId="197" fillId="86" borderId="214">
      <alignment horizontal="left" vertical="center"/>
    </xf>
    <xf numFmtId="165" fontId="197" fillId="86" borderId="214">
      <alignment horizontal="left" vertical="center"/>
    </xf>
    <xf numFmtId="165"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70" fontId="197" fillId="86" borderId="214">
      <alignment horizontal="left" vertical="center"/>
    </xf>
    <xf numFmtId="165" fontId="197" fillId="86" borderId="214">
      <alignment horizontal="left" vertical="center"/>
    </xf>
    <xf numFmtId="165" fontId="197" fillId="86" borderId="214">
      <alignment horizontal="left" vertical="center"/>
    </xf>
    <xf numFmtId="165" fontId="197" fillId="86" borderId="214">
      <alignment horizontal="left" vertical="center"/>
    </xf>
    <xf numFmtId="0" fontId="197" fillId="86" borderId="214">
      <alignment horizontal="left" vertical="center"/>
    </xf>
    <xf numFmtId="0" fontId="197" fillId="86" borderId="214">
      <alignment horizontal="left" vertical="center"/>
    </xf>
    <xf numFmtId="0" fontId="197" fillId="86" borderId="214">
      <alignment horizontal="left" vertical="center"/>
    </xf>
    <xf numFmtId="0" fontId="197" fillId="86" borderId="214">
      <alignment horizontal="left" vertical="center"/>
    </xf>
    <xf numFmtId="0" fontId="197" fillId="86" borderId="214">
      <alignment horizontal="left" vertical="center"/>
    </xf>
    <xf numFmtId="0" fontId="197" fillId="86" borderId="214">
      <alignment horizontal="left" vertical="center"/>
    </xf>
    <xf numFmtId="0" fontId="197" fillId="86" borderId="214">
      <alignment horizontal="left" vertical="center"/>
    </xf>
    <xf numFmtId="0" fontId="197" fillId="86" borderId="214">
      <alignment horizontal="left" vertical="center"/>
    </xf>
    <xf numFmtId="0" fontId="197" fillId="86" borderId="214">
      <alignment horizontal="left" vertical="center"/>
    </xf>
    <xf numFmtId="0" fontId="197" fillId="86" borderId="214">
      <alignment horizontal="left" vertical="center"/>
    </xf>
    <xf numFmtId="165" fontId="197" fillId="86" borderId="214">
      <alignment horizontal="left" vertical="center"/>
    </xf>
    <xf numFmtId="165" fontId="197" fillId="86" borderId="214">
      <alignment horizontal="left" vertical="center"/>
    </xf>
    <xf numFmtId="169" fontId="197" fillId="86" borderId="214">
      <alignment horizontal="left" vertical="center"/>
    </xf>
    <xf numFmtId="169" fontId="197" fillId="86" borderId="214">
      <alignment horizontal="left" vertical="center"/>
    </xf>
    <xf numFmtId="169" fontId="197" fillId="86" borderId="214">
      <alignment horizontal="left" vertical="center"/>
    </xf>
    <xf numFmtId="169" fontId="197" fillId="86" borderId="214">
      <alignment horizontal="left" vertical="center"/>
    </xf>
    <xf numFmtId="169" fontId="197" fillId="86" borderId="214">
      <alignment horizontal="left" vertical="center"/>
    </xf>
    <xf numFmtId="169" fontId="197" fillId="86" borderId="214">
      <alignment horizontal="left" vertical="center"/>
    </xf>
    <xf numFmtId="169" fontId="197" fillId="86" borderId="214">
      <alignment horizontal="left" vertical="center"/>
    </xf>
    <xf numFmtId="169" fontId="197" fillId="86" borderId="214">
      <alignment horizontal="left" vertical="center"/>
    </xf>
    <xf numFmtId="169" fontId="197" fillId="86" borderId="214">
      <alignment horizontal="left" vertical="center"/>
    </xf>
    <xf numFmtId="169" fontId="197" fillId="86" borderId="214">
      <alignment horizontal="left" vertical="center"/>
    </xf>
    <xf numFmtId="165" fontId="197" fillId="86" borderId="214">
      <alignment horizontal="left" vertical="center"/>
    </xf>
    <xf numFmtId="165" fontId="197" fillId="86" borderId="214">
      <alignment horizontal="left" vertical="center"/>
    </xf>
    <xf numFmtId="169" fontId="197" fillId="86" borderId="214">
      <alignment horizontal="left" vertical="center"/>
    </xf>
    <xf numFmtId="169" fontId="197" fillId="86" borderId="214">
      <alignment horizontal="left" vertical="center"/>
    </xf>
    <xf numFmtId="169" fontId="197" fillId="86" borderId="214">
      <alignment horizontal="left" vertical="center"/>
    </xf>
    <xf numFmtId="169" fontId="197" fillId="86" borderId="214">
      <alignment horizontal="left" vertical="center"/>
    </xf>
    <xf numFmtId="169" fontId="197" fillId="86" borderId="214">
      <alignment horizontal="left" vertical="center"/>
    </xf>
    <xf numFmtId="169" fontId="197" fillId="86" borderId="214">
      <alignment horizontal="left" vertical="center"/>
    </xf>
    <xf numFmtId="169" fontId="197" fillId="86" borderId="214">
      <alignment horizontal="left" vertical="center"/>
    </xf>
    <xf numFmtId="169" fontId="197" fillId="86" borderId="214">
      <alignment horizontal="left" vertical="center"/>
    </xf>
    <xf numFmtId="169" fontId="197" fillId="86" borderId="214">
      <alignment horizontal="left" vertical="center"/>
    </xf>
    <xf numFmtId="169" fontId="197" fillId="86" borderId="214">
      <alignment horizontal="left" vertical="center"/>
    </xf>
    <xf numFmtId="169" fontId="197" fillId="86" borderId="214">
      <alignment horizontal="left" vertical="center"/>
    </xf>
    <xf numFmtId="169" fontId="197" fillId="86" borderId="214">
      <alignment horizontal="left" vertical="center"/>
    </xf>
    <xf numFmtId="165" fontId="197" fillId="86" borderId="214">
      <alignment horizontal="left" vertical="center"/>
    </xf>
    <xf numFmtId="0" fontId="197" fillId="86" borderId="214">
      <alignment horizontal="left" vertical="center"/>
    </xf>
    <xf numFmtId="0" fontId="197" fillId="86" borderId="214">
      <alignment horizontal="left" vertical="center"/>
    </xf>
    <xf numFmtId="0" fontId="197" fillId="86" borderId="214">
      <alignment horizontal="left" vertical="center"/>
    </xf>
    <xf numFmtId="0" fontId="197" fillId="86" borderId="214">
      <alignment horizontal="left" vertical="center"/>
    </xf>
    <xf numFmtId="0" fontId="197" fillId="86" borderId="214">
      <alignment horizontal="left" vertical="center"/>
    </xf>
    <xf numFmtId="0" fontId="197" fillId="86" borderId="214">
      <alignment horizontal="left" vertical="center"/>
    </xf>
    <xf numFmtId="0" fontId="197" fillId="86" borderId="214">
      <alignment horizontal="left" vertical="center"/>
    </xf>
    <xf numFmtId="0" fontId="197" fillId="86" borderId="214">
      <alignment horizontal="left" vertical="center"/>
    </xf>
    <xf numFmtId="0" fontId="197" fillId="86" borderId="214">
      <alignment horizontal="left" vertical="center"/>
    </xf>
    <xf numFmtId="0" fontId="197" fillId="86" borderId="214">
      <alignment horizontal="left" vertical="center"/>
    </xf>
    <xf numFmtId="0" fontId="197" fillId="86" borderId="214">
      <alignment horizontal="left" vertical="center"/>
    </xf>
    <xf numFmtId="169" fontId="197" fillId="86" borderId="214">
      <alignment horizontal="left" vertical="center"/>
    </xf>
    <xf numFmtId="169" fontId="197" fillId="86" borderId="214">
      <alignment horizontal="left" vertical="center"/>
    </xf>
    <xf numFmtId="37" fontId="203" fillId="0" borderId="0"/>
    <xf numFmtId="37" fontId="203" fillId="0" borderId="0"/>
    <xf numFmtId="37" fontId="203" fillId="0" borderId="0"/>
    <xf numFmtId="37" fontId="203" fillId="0" borderId="0"/>
    <xf numFmtId="37" fontId="203" fillId="0" borderId="0"/>
    <xf numFmtId="37" fontId="203" fillId="0" borderId="0"/>
    <xf numFmtId="37" fontId="203" fillId="0" borderId="0"/>
    <xf numFmtId="37" fontId="203" fillId="0" borderId="0"/>
    <xf numFmtId="199" fontId="26"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0" fontId="105" fillId="0" borderId="0" applyFont="0" applyFill="0" applyBorder="0" applyAlignment="0" applyProtection="0"/>
    <xf numFmtId="199" fontId="26" fillId="0" borderId="0" applyFont="0" applyFill="0" applyBorder="0" applyAlignment="0" applyProtection="0"/>
    <xf numFmtId="43" fontId="105" fillId="0" borderId="0" applyFont="0" applyFill="0" applyBorder="0" applyAlignment="0" applyProtection="0"/>
    <xf numFmtId="199" fontId="9" fillId="0" borderId="0" applyFont="0" applyFill="0" applyBorder="0" applyAlignment="0" applyProtection="0"/>
    <xf numFmtId="199" fontId="26" fillId="0" borderId="0" applyFont="0" applyFill="0" applyBorder="0" applyAlignment="0" applyProtection="0"/>
    <xf numFmtId="199" fontId="26" fillId="0" borderId="0" applyFont="0" applyFill="0" applyBorder="0" applyAlignment="0" applyProtection="0"/>
    <xf numFmtId="199" fontId="9" fillId="0" borderId="0" applyFont="0" applyFill="0" applyBorder="0" applyAlignment="0" applyProtection="0"/>
    <xf numFmtId="199" fontId="26" fillId="0" borderId="0" applyFont="0" applyFill="0" applyBorder="0" applyAlignment="0" applyProtection="0"/>
    <xf numFmtId="199" fontId="26" fillId="0" borderId="0" applyFont="0" applyFill="0" applyBorder="0" applyAlignment="0" applyProtection="0"/>
    <xf numFmtId="199" fontId="26" fillId="0" borderId="0" applyFont="0" applyFill="0" applyBorder="0" applyAlignment="0" applyProtection="0"/>
    <xf numFmtId="199" fontId="26" fillId="0" borderId="0" applyFont="0" applyFill="0" applyBorder="0" applyAlignment="0" applyProtection="0"/>
    <xf numFmtId="199" fontId="26" fillId="0" borderId="0" applyFont="0" applyFill="0" applyBorder="0" applyAlignment="0" applyProtection="0"/>
    <xf numFmtId="199" fontId="26" fillId="0" borderId="0" applyFont="0" applyFill="0" applyBorder="0" applyAlignment="0" applyProtection="0"/>
    <xf numFmtId="199" fontId="26" fillId="0" borderId="0" applyFont="0" applyFill="0" applyBorder="0" applyAlignment="0" applyProtection="0"/>
    <xf numFmtId="199" fontId="26" fillId="0" borderId="0" applyFont="0" applyFill="0" applyBorder="0" applyAlignment="0" applyProtection="0"/>
    <xf numFmtId="199" fontId="105" fillId="0" borderId="0" applyFont="0" applyFill="0" applyBorder="0" applyAlignment="0" applyProtection="0"/>
    <xf numFmtId="199" fontId="24" fillId="0" borderId="0" applyFont="0" applyFill="0" applyBorder="0" applyAlignment="0" applyProtection="0"/>
    <xf numFmtId="199" fontId="105" fillId="0" borderId="0" applyFont="0" applyFill="0" applyBorder="0" applyAlignment="0" applyProtection="0"/>
    <xf numFmtId="199" fontId="105" fillId="0" borderId="0" applyFont="0" applyFill="0" applyBorder="0" applyAlignment="0" applyProtection="0"/>
    <xf numFmtId="199" fontId="24" fillId="0" borderId="0" applyFont="0" applyFill="0" applyBorder="0" applyAlignment="0" applyProtection="0"/>
    <xf numFmtId="199" fontId="105" fillId="0" borderId="0" applyFont="0" applyFill="0" applyBorder="0" applyAlignment="0" applyProtection="0"/>
    <xf numFmtId="199" fontId="105" fillId="0" borderId="0" applyFont="0" applyFill="0" applyBorder="0" applyAlignment="0" applyProtection="0"/>
    <xf numFmtId="199" fontId="26" fillId="0" borderId="0" applyFont="0" applyFill="0" applyBorder="0" applyAlignment="0" applyProtection="0"/>
    <xf numFmtId="199" fontId="105"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43" fontId="14" fillId="0" borderId="0" applyFont="0" applyFill="0" applyBorder="0" applyAlignment="0" applyProtection="0"/>
    <xf numFmtId="199" fontId="105" fillId="0" borderId="0" applyFont="0" applyFill="0" applyBorder="0" applyAlignment="0" applyProtection="0"/>
    <xf numFmtId="199" fontId="26" fillId="0" borderId="0" applyFont="0" applyFill="0" applyBorder="0" applyAlignment="0" applyProtection="0"/>
    <xf numFmtId="199" fontId="26" fillId="0" borderId="0" applyFont="0" applyFill="0" applyBorder="0" applyAlignment="0" applyProtection="0"/>
    <xf numFmtId="199" fontId="26" fillId="0" borderId="0" applyFont="0" applyFill="0" applyBorder="0" applyAlignment="0" applyProtection="0"/>
    <xf numFmtId="199" fontId="26" fillId="0" borderId="0" applyFont="0" applyFill="0" applyBorder="0" applyAlignment="0" applyProtection="0"/>
    <xf numFmtId="199" fontId="26" fillId="0" borderId="0" applyFont="0" applyFill="0" applyBorder="0" applyAlignment="0" applyProtection="0"/>
    <xf numFmtId="199" fontId="26" fillId="0" borderId="0" applyFont="0" applyFill="0" applyBorder="0" applyAlignment="0" applyProtection="0"/>
    <xf numFmtId="199" fontId="26" fillId="0" borderId="0" applyFont="0" applyFill="0" applyBorder="0" applyAlignment="0" applyProtection="0"/>
    <xf numFmtId="199" fontId="26" fillId="0" borderId="0" applyFont="0" applyFill="0" applyBorder="0" applyAlignment="0" applyProtection="0"/>
    <xf numFmtId="199" fontId="26" fillId="0" borderId="0" applyFont="0" applyFill="0" applyBorder="0" applyAlignment="0" applyProtection="0"/>
    <xf numFmtId="199" fontId="26" fillId="0" borderId="0" applyFont="0" applyFill="0" applyBorder="0" applyAlignment="0" applyProtection="0"/>
    <xf numFmtId="199" fontId="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43" fontId="32"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26" fillId="0" borderId="0" applyFont="0" applyFill="0" applyBorder="0" applyAlignment="0" applyProtection="0"/>
    <xf numFmtId="199" fontId="26" fillId="0" borderId="0" applyFont="0" applyFill="0" applyBorder="0" applyAlignment="0" applyProtection="0"/>
    <xf numFmtId="43" fontId="32" fillId="0" borderId="0" applyBorder="0" applyAlignment="0" applyProtection="0"/>
    <xf numFmtId="43" fontId="32" fillId="0" borderId="0" applyFont="0" applyFill="0" applyBorder="0" applyAlignment="0" applyProtection="0"/>
    <xf numFmtId="43" fontId="105" fillId="0" borderId="0" applyFont="0" applyFill="0" applyBorder="0" applyAlignment="0" applyProtection="0"/>
    <xf numFmtId="200" fontId="25" fillId="0" borderId="0" applyFont="0" applyFill="0" applyBorder="0" applyAlignment="0" applyProtection="0"/>
    <xf numFmtId="200" fontId="25" fillId="0" borderId="0" applyFont="0" applyFill="0" applyBorder="0" applyAlignment="0" applyProtection="0"/>
    <xf numFmtId="200" fontId="25" fillId="0" borderId="0" applyFont="0" applyFill="0" applyBorder="0" applyAlignment="0" applyProtection="0"/>
    <xf numFmtId="200" fontId="25" fillId="0" borderId="0" applyFont="0" applyFill="0" applyBorder="0" applyAlignment="0" applyProtection="0"/>
    <xf numFmtId="200" fontId="25" fillId="0" borderId="0" applyFont="0" applyFill="0" applyBorder="0" applyAlignment="0" applyProtection="0"/>
    <xf numFmtId="200" fontId="25" fillId="0" borderId="0" applyFont="0" applyFill="0" applyBorder="0" applyAlignment="0" applyProtection="0"/>
    <xf numFmtId="200" fontId="25" fillId="0" borderId="0" applyFont="0" applyFill="0" applyBorder="0" applyAlignment="0" applyProtection="0"/>
    <xf numFmtId="200" fontId="25" fillId="0" borderId="0" applyFont="0" applyFill="0" applyBorder="0" applyAlignment="0" applyProtection="0"/>
    <xf numFmtId="200" fontId="25" fillId="0" borderId="0" applyFont="0" applyFill="0" applyBorder="0" applyAlignment="0" applyProtection="0"/>
    <xf numFmtId="200" fontId="25" fillId="0" borderId="0" applyFont="0" applyFill="0" applyBorder="0" applyAlignment="0" applyProtection="0"/>
    <xf numFmtId="200" fontId="25" fillId="0" borderId="0" applyFont="0" applyFill="0" applyBorder="0" applyAlignment="0" applyProtection="0"/>
    <xf numFmtId="200" fontId="25" fillId="0" borderId="0" applyFont="0" applyFill="0" applyBorder="0" applyAlignment="0" applyProtection="0"/>
    <xf numFmtId="200" fontId="25" fillId="0" borderId="0" applyFont="0" applyFill="0" applyBorder="0" applyAlignment="0" applyProtection="0"/>
    <xf numFmtId="200" fontId="25" fillId="0" borderId="0" applyFont="0" applyFill="0" applyBorder="0" applyAlignment="0" applyProtection="0"/>
    <xf numFmtId="200" fontId="25" fillId="0" borderId="0" applyFont="0" applyFill="0" applyBorder="0" applyAlignment="0" applyProtection="0"/>
    <xf numFmtId="200" fontId="25" fillId="0" borderId="0" applyFont="0" applyFill="0" applyBorder="0" applyAlignment="0" applyProtection="0"/>
    <xf numFmtId="200" fontId="25" fillId="0" borderId="0" applyFont="0" applyFill="0" applyBorder="0" applyAlignment="0" applyProtection="0"/>
    <xf numFmtId="200" fontId="25" fillId="0" borderId="0" applyFont="0" applyFill="0" applyBorder="0" applyAlignment="0" applyProtection="0"/>
    <xf numFmtId="200" fontId="25" fillId="0" borderId="0" applyFont="0" applyFill="0" applyBorder="0" applyAlignment="0" applyProtection="0"/>
    <xf numFmtId="200" fontId="25" fillId="0" borderId="0" applyFont="0" applyFill="0" applyBorder="0" applyAlignment="0" applyProtection="0"/>
    <xf numFmtId="200" fontId="25" fillId="0" borderId="0" applyFont="0" applyFill="0" applyBorder="0" applyAlignment="0" applyProtection="0"/>
    <xf numFmtId="200" fontId="25" fillId="0" borderId="0" applyFont="0" applyFill="0" applyBorder="0" applyAlignment="0" applyProtection="0"/>
    <xf numFmtId="200" fontId="25" fillId="0" borderId="0" applyFont="0" applyFill="0" applyBorder="0" applyAlignment="0" applyProtection="0"/>
    <xf numFmtId="200" fontId="25" fillId="0" borderId="0" applyFont="0" applyFill="0" applyBorder="0" applyAlignment="0" applyProtection="0"/>
    <xf numFmtId="200" fontId="25" fillId="0" borderId="0" applyFont="0" applyFill="0" applyBorder="0" applyAlignment="0" applyProtection="0"/>
    <xf numFmtId="200" fontId="25" fillId="0" borderId="0" applyFont="0" applyFill="0" applyBorder="0" applyAlignment="0" applyProtection="0"/>
    <xf numFmtId="200" fontId="26" fillId="0" borderId="0" applyFont="0" applyFill="0" applyBorder="0" applyAlignment="0" applyProtection="0"/>
    <xf numFmtId="200" fontId="26"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43" fontId="14"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3"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43" fontId="204" fillId="0" borderId="0" applyFont="0" applyFill="0" applyBorder="0" applyAlignment="0" applyProtection="0"/>
    <xf numFmtId="199" fontId="3"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3"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3"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26" fillId="0" borderId="0" applyFont="0" applyFill="0" applyBorder="0" applyAlignment="0" applyProtection="0"/>
    <xf numFmtId="199" fontId="26" fillId="0" borderId="0" applyFont="0" applyFill="0" applyBorder="0" applyAlignment="0" applyProtection="0"/>
    <xf numFmtId="199" fontId="168" fillId="0" borderId="0" applyFont="0" applyFill="0" applyBorder="0" applyAlignment="0" applyProtection="0"/>
    <xf numFmtId="0" fontId="105" fillId="0" borderId="0" applyFont="0" applyFill="0" applyBorder="0" applyAlignment="0" applyProtection="0"/>
    <xf numFmtId="0" fontId="105" fillId="0" borderId="0" applyFont="0" applyFill="0" applyBorder="0" applyAlignment="0" applyProtection="0"/>
    <xf numFmtId="43" fontId="105" fillId="0" borderId="0" applyFont="0" applyFill="0" applyBorder="0" applyAlignment="0" applyProtection="0"/>
    <xf numFmtId="0" fontId="105" fillId="0" borderId="0" applyFont="0" applyFill="0" applyBorder="0" applyAlignment="0" applyProtection="0"/>
    <xf numFmtId="199" fontId="25" fillId="0" borderId="0" applyFont="0" applyFill="0" applyBorder="0" applyAlignment="0" applyProtection="0"/>
    <xf numFmtId="43" fontId="105" fillId="0" borderId="0" applyFont="0" applyFill="0" applyBorder="0" applyAlignment="0" applyProtection="0"/>
    <xf numFmtId="199" fontId="3"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200" fontId="3"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200" fontId="3"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200" fontId="105"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26" fillId="0" borderId="0" applyFont="0" applyFill="0" applyBorder="0" applyAlignment="0" applyProtection="0"/>
    <xf numFmtId="199" fontId="26"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159" fillId="0" borderId="0" applyFont="0" applyFill="0" applyBorder="0" applyAlignment="0" applyProtection="0"/>
    <xf numFmtId="199" fontId="26" fillId="0" borderId="0" applyFont="0" applyFill="0" applyBorder="0" applyAlignment="0" applyProtection="0"/>
    <xf numFmtId="199" fontId="26" fillId="0" borderId="0" applyFont="0" applyFill="0" applyBorder="0" applyAlignment="0" applyProtection="0"/>
    <xf numFmtId="199" fontId="26"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199" fontId="159"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32" fillId="0" borderId="0" applyFont="0" applyFill="0" applyBorder="0" applyAlignment="0" applyProtection="0"/>
    <xf numFmtId="200" fontId="159" fillId="0" borderId="0" applyFont="0" applyFill="0" applyBorder="0" applyAlignment="0" applyProtection="0"/>
    <xf numFmtId="200" fontId="159" fillId="0" borderId="0" applyFont="0" applyFill="0" applyBorder="0" applyAlignment="0" applyProtection="0"/>
    <xf numFmtId="200" fontId="159" fillId="0" borderId="0" applyFont="0" applyFill="0" applyBorder="0" applyAlignment="0" applyProtection="0"/>
    <xf numFmtId="199" fontId="26" fillId="0" borderId="0" applyFont="0" applyFill="0" applyBorder="0" applyAlignment="0" applyProtection="0"/>
    <xf numFmtId="199" fontId="26" fillId="0" borderId="0" applyFont="0" applyFill="0" applyBorder="0" applyAlignment="0" applyProtection="0"/>
    <xf numFmtId="199" fontId="26"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199" fontId="26" fillId="0" borderId="0" applyFont="0" applyFill="0" applyBorder="0" applyAlignment="0" applyProtection="0"/>
    <xf numFmtId="199" fontId="26" fillId="0" borderId="0" applyFont="0" applyFill="0" applyBorder="0" applyAlignment="0" applyProtection="0"/>
    <xf numFmtId="43" fontId="105" fillId="0" borderId="0" applyFont="0" applyFill="0" applyBorder="0" applyAlignment="0" applyProtection="0"/>
    <xf numFmtId="199" fontId="26" fillId="0" borderId="0" applyFont="0" applyFill="0" applyBorder="0" applyAlignment="0" applyProtection="0"/>
    <xf numFmtId="199" fontId="26" fillId="0" borderId="0" applyFont="0" applyFill="0" applyBorder="0" applyAlignment="0" applyProtection="0"/>
    <xf numFmtId="43" fontId="105" fillId="0" borderId="0" applyFont="0" applyFill="0" applyBorder="0" applyAlignment="0" applyProtection="0"/>
    <xf numFmtId="197" fontId="205" fillId="0" borderId="0">
      <alignment horizontal="right" vertical="top"/>
    </xf>
    <xf numFmtId="201" fontId="26" fillId="0" borderId="0"/>
    <xf numFmtId="201" fontId="26" fillId="0" borderId="0"/>
    <xf numFmtId="3" fontId="105" fillId="0" borderId="0" applyFont="0" applyFill="0" applyBorder="0" applyAlignment="0" applyProtection="0"/>
    <xf numFmtId="169" fontId="167" fillId="0" borderId="0"/>
    <xf numFmtId="169" fontId="167" fillId="0" borderId="0"/>
    <xf numFmtId="170" fontId="167" fillId="0" borderId="0"/>
    <xf numFmtId="0" fontId="167" fillId="0" borderId="0"/>
    <xf numFmtId="165" fontId="167" fillId="0" borderId="0"/>
    <xf numFmtId="0" fontId="167" fillId="0" borderId="0"/>
    <xf numFmtId="170" fontId="167" fillId="0" borderId="0"/>
    <xf numFmtId="0" fontId="167" fillId="0" borderId="0"/>
    <xf numFmtId="169" fontId="167" fillId="0" borderId="0"/>
    <xf numFmtId="0" fontId="167" fillId="0" borderId="0"/>
    <xf numFmtId="165" fontId="167" fillId="0" borderId="0"/>
    <xf numFmtId="3" fontId="105" fillId="0" borderId="0" applyFont="0" applyFill="0" applyBorder="0" applyAlignment="0" applyProtection="0"/>
    <xf numFmtId="3" fontId="105" fillId="0" borderId="0" applyFont="0" applyFill="0" applyBorder="0" applyAlignment="0" applyProtection="0"/>
    <xf numFmtId="3" fontId="105" fillId="0" borderId="0" applyFont="0" applyFill="0" applyBorder="0" applyAlignment="0" applyProtection="0"/>
    <xf numFmtId="3" fontId="105" fillId="0" borderId="0" applyFont="0" applyFill="0" applyBorder="0" applyAlignment="0" applyProtection="0"/>
    <xf numFmtId="3" fontId="105" fillId="0" borderId="0" applyFont="0" applyFill="0" applyBorder="0" applyAlignment="0" applyProtection="0"/>
    <xf numFmtId="3" fontId="105" fillId="0" borderId="0" applyFont="0" applyFill="0" applyBorder="0" applyAlignment="0" applyProtection="0"/>
    <xf numFmtId="3" fontId="105" fillId="0" borderId="0" applyFont="0" applyFill="0" applyBorder="0" applyAlignment="0" applyProtection="0"/>
    <xf numFmtId="3" fontId="105" fillId="0" borderId="0" applyFont="0" applyFill="0" applyBorder="0" applyAlignment="0" applyProtection="0"/>
    <xf numFmtId="3" fontId="105" fillId="0" borderId="0" applyFont="0" applyFill="0" applyBorder="0" applyAlignment="0" applyProtection="0"/>
    <xf numFmtId="3" fontId="105" fillId="0" borderId="0" applyFont="0" applyFill="0" applyBorder="0" applyAlignment="0" applyProtection="0"/>
    <xf numFmtId="3" fontId="105" fillId="0" borderId="0" applyFont="0" applyFill="0" applyBorder="0" applyAlignment="0" applyProtection="0"/>
    <xf numFmtId="3" fontId="105" fillId="0" borderId="0" applyFont="0" applyFill="0" applyBorder="0" applyAlignment="0" applyProtection="0"/>
    <xf numFmtId="3" fontId="105" fillId="0" borderId="0" applyFont="0" applyFill="0" applyBorder="0" applyAlignment="0" applyProtection="0"/>
    <xf numFmtId="3" fontId="105" fillId="0" borderId="0" applyFont="0" applyFill="0" applyBorder="0" applyAlignment="0" applyProtection="0"/>
    <xf numFmtId="3" fontId="105" fillId="0" borderId="0" applyFont="0" applyFill="0" applyBorder="0" applyAlignment="0" applyProtection="0"/>
    <xf numFmtId="3" fontId="105" fillId="0" borderId="0" applyFont="0" applyFill="0" applyBorder="0" applyAlignment="0" applyProtection="0"/>
    <xf numFmtId="3" fontId="105" fillId="0" borderId="0" applyFont="0" applyFill="0" applyBorder="0" applyAlignment="0" applyProtection="0"/>
    <xf numFmtId="3" fontId="105" fillId="0" borderId="0" applyFont="0" applyFill="0" applyBorder="0" applyAlignment="0" applyProtection="0"/>
    <xf numFmtId="3" fontId="105" fillId="0" borderId="0" applyFont="0" applyFill="0" applyBorder="0" applyAlignment="0" applyProtection="0"/>
    <xf numFmtId="3" fontId="206" fillId="0" borderId="0" applyFont="0" applyFill="0" applyBorder="0" applyAlignment="0" applyProtection="0"/>
    <xf numFmtId="202" fontId="207" fillId="24" borderId="0"/>
    <xf numFmtId="169" fontId="203" fillId="0" borderId="0"/>
    <xf numFmtId="169" fontId="203" fillId="0" borderId="0"/>
    <xf numFmtId="169" fontId="203" fillId="0" borderId="0"/>
    <xf numFmtId="170" fontId="203" fillId="0" borderId="0"/>
    <xf numFmtId="0" fontId="203" fillId="0" borderId="0"/>
    <xf numFmtId="165" fontId="203" fillId="0" borderId="0"/>
    <xf numFmtId="0" fontId="203" fillId="0" borderId="0"/>
    <xf numFmtId="170" fontId="203" fillId="0" borderId="0"/>
    <xf numFmtId="165" fontId="203" fillId="0" borderId="0"/>
    <xf numFmtId="169" fontId="203" fillId="0" borderId="0"/>
    <xf numFmtId="169" fontId="203" fillId="0" borderId="0"/>
    <xf numFmtId="170" fontId="203" fillId="0" borderId="0"/>
    <xf numFmtId="0" fontId="203" fillId="0" borderId="0"/>
    <xf numFmtId="165" fontId="203" fillId="0" borderId="0"/>
    <xf numFmtId="0" fontId="203" fillId="0" borderId="0"/>
    <xf numFmtId="170" fontId="203" fillId="0" borderId="0"/>
    <xf numFmtId="0" fontId="203" fillId="0" borderId="0"/>
    <xf numFmtId="169" fontId="203" fillId="0" borderId="0"/>
    <xf numFmtId="0" fontId="203" fillId="0" borderId="0"/>
    <xf numFmtId="165" fontId="203" fillId="0" borderId="0"/>
    <xf numFmtId="169" fontId="203" fillId="0" borderId="0"/>
    <xf numFmtId="170" fontId="203" fillId="0" borderId="0"/>
    <xf numFmtId="0" fontId="203" fillId="0" borderId="0"/>
    <xf numFmtId="165" fontId="203" fillId="0" borderId="0"/>
    <xf numFmtId="0" fontId="203" fillId="0" borderId="0"/>
    <xf numFmtId="170" fontId="203" fillId="0" borderId="0"/>
    <xf numFmtId="169" fontId="203" fillId="0" borderId="0"/>
    <xf numFmtId="165" fontId="203" fillId="0" borderId="0"/>
    <xf numFmtId="169" fontId="203" fillId="0" borderId="0"/>
    <xf numFmtId="169" fontId="203" fillId="0" borderId="0"/>
    <xf numFmtId="169" fontId="203" fillId="0" borderId="0"/>
    <xf numFmtId="169" fontId="203" fillId="0" borderId="0"/>
    <xf numFmtId="170" fontId="203" fillId="0" borderId="0"/>
    <xf numFmtId="0" fontId="203" fillId="0" borderId="0"/>
    <xf numFmtId="165" fontId="203" fillId="0" borderId="0"/>
    <xf numFmtId="0" fontId="203" fillId="0" borderId="0"/>
    <xf numFmtId="170" fontId="203" fillId="0" borderId="0"/>
    <xf numFmtId="165" fontId="203" fillId="0" borderId="0"/>
    <xf numFmtId="169" fontId="203" fillId="0" borderId="0"/>
    <xf numFmtId="169" fontId="203" fillId="0" borderId="0"/>
    <xf numFmtId="170" fontId="203" fillId="0" borderId="0"/>
    <xf numFmtId="0" fontId="203" fillId="0" borderId="0"/>
    <xf numFmtId="165" fontId="203" fillId="0" borderId="0"/>
    <xf numFmtId="0" fontId="203" fillId="0" borderId="0"/>
    <xf numFmtId="170" fontId="203" fillId="0" borderId="0"/>
    <xf numFmtId="0" fontId="203" fillId="0" borderId="0"/>
    <xf numFmtId="169" fontId="203" fillId="0" borderId="0"/>
    <xf numFmtId="0" fontId="203" fillId="0" borderId="0"/>
    <xf numFmtId="165" fontId="203" fillId="0" borderId="0"/>
    <xf numFmtId="169" fontId="203" fillId="0" borderId="0"/>
    <xf numFmtId="170" fontId="203" fillId="0" borderId="0"/>
    <xf numFmtId="0" fontId="203" fillId="0" borderId="0"/>
    <xf numFmtId="165" fontId="203" fillId="0" borderId="0"/>
    <xf numFmtId="0" fontId="203" fillId="0" borderId="0"/>
    <xf numFmtId="170" fontId="203" fillId="0" borderId="0"/>
    <xf numFmtId="169" fontId="203" fillId="0" borderId="0"/>
    <xf numFmtId="165" fontId="203" fillId="0" borderId="0"/>
    <xf numFmtId="169" fontId="203" fillId="0" borderId="0"/>
    <xf numFmtId="203" fontId="105" fillId="0" borderId="0" applyFont="0" applyFill="0" applyBorder="0" applyAlignment="0" applyProtection="0"/>
    <xf numFmtId="203" fontId="105" fillId="0" borderId="0" applyFont="0" applyFill="0" applyBorder="0" applyAlignment="0" applyProtection="0"/>
    <xf numFmtId="203" fontId="105" fillId="0" borderId="0" applyFont="0" applyFill="0" applyBorder="0" applyAlignment="0" applyProtection="0"/>
    <xf numFmtId="203" fontId="105" fillId="0" borderId="0" applyFont="0" applyFill="0" applyBorder="0" applyAlignment="0" applyProtection="0"/>
    <xf numFmtId="203" fontId="105" fillId="0" borderId="0" applyFont="0" applyFill="0" applyBorder="0" applyAlignment="0" applyProtection="0"/>
    <xf numFmtId="204" fontId="164" fillId="0" borderId="0"/>
    <xf numFmtId="204" fontId="164" fillId="0" borderId="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7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169"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0" fontId="208" fillId="11" borderId="2"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7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169"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0" fontId="209" fillId="24" borderId="9" applyNumberFormat="0" applyAlignment="0" applyProtection="0"/>
    <xf numFmtId="2" fontId="189" fillId="0" borderId="0">
      <protection locked="0"/>
    </xf>
    <xf numFmtId="2" fontId="189" fillId="0" borderId="0">
      <protection locked="0"/>
    </xf>
    <xf numFmtId="0" fontId="164" fillId="70" borderId="15" applyNumberFormat="0" applyFont="0" applyBorder="0" applyAlignment="0" applyProtection="0"/>
    <xf numFmtId="0" fontId="164" fillId="70" borderId="15" applyNumberFormat="0" applyFont="0" applyBorder="0" applyAlignment="0" applyProtection="0"/>
    <xf numFmtId="0" fontId="164" fillId="70" borderId="15" applyNumberFormat="0" applyFont="0" applyBorder="0" applyAlignment="0" applyProtection="0"/>
    <xf numFmtId="0" fontId="164" fillId="70" borderId="15" applyNumberFormat="0" applyFont="0" applyBorder="0" applyAlignment="0" applyProtection="0"/>
    <xf numFmtId="0" fontId="164" fillId="70" borderId="15" applyNumberFormat="0" applyFont="0" applyBorder="0" applyAlignment="0" applyProtection="0"/>
    <xf numFmtId="0" fontId="164" fillId="70" borderId="15" applyNumberFormat="0" applyFont="0" applyBorder="0" applyAlignment="0" applyProtection="0"/>
    <xf numFmtId="0" fontId="164" fillId="70" borderId="15" applyNumberFormat="0" applyFont="0" applyBorder="0" applyAlignment="0" applyProtection="0"/>
    <xf numFmtId="0" fontId="164" fillId="70" borderId="15" applyNumberFormat="0" applyFont="0" applyBorder="0" applyAlignment="0" applyProtection="0"/>
    <xf numFmtId="0" fontId="164" fillId="70" borderId="15" applyNumberFormat="0" applyFont="0" applyBorder="0" applyAlignment="0" applyProtection="0"/>
    <xf numFmtId="0" fontId="164" fillId="70" borderId="15" applyNumberFormat="0" applyFont="0" applyBorder="0" applyAlignment="0" applyProtection="0"/>
    <xf numFmtId="0" fontId="164" fillId="70" borderId="15" applyNumberFormat="0" applyFont="0" applyBorder="0" applyAlignment="0" applyProtection="0"/>
    <xf numFmtId="0" fontId="164" fillId="70" borderId="15" applyNumberFormat="0" applyFont="0" applyBorder="0" applyAlignment="0" applyProtection="0"/>
    <xf numFmtId="0" fontId="164" fillId="70" borderId="15" applyNumberFormat="0" applyFont="0" applyBorder="0" applyAlignment="0" applyProtection="0"/>
    <xf numFmtId="0" fontId="164" fillId="70" borderId="15" applyNumberFormat="0" applyFont="0" applyBorder="0" applyAlignment="0" applyProtection="0"/>
    <xf numFmtId="0" fontId="164" fillId="70" borderId="15" applyNumberFormat="0" applyFont="0" applyBorder="0" applyAlignment="0" applyProtection="0"/>
    <xf numFmtId="0" fontId="164" fillId="70" borderId="15" applyNumberFormat="0" applyFont="0" applyBorder="0" applyAlignment="0" applyProtection="0"/>
    <xf numFmtId="0" fontId="164" fillId="70" borderId="15" applyNumberFormat="0" applyFont="0" applyBorder="0" applyAlignment="0" applyProtection="0"/>
    <xf numFmtId="0" fontId="164" fillId="70" borderId="15" applyNumberFormat="0" applyFont="0" applyBorder="0" applyAlignment="0" applyProtection="0"/>
    <xf numFmtId="0" fontId="164" fillId="70" borderId="15" applyNumberFormat="0" applyFont="0" applyBorder="0" applyAlignment="0" applyProtection="0"/>
    <xf numFmtId="0" fontId="164" fillId="70" borderId="15" applyNumberFormat="0" applyFont="0" applyBorder="0" applyAlignment="0" applyProtection="0"/>
    <xf numFmtId="0" fontId="164" fillId="70" borderId="15" applyNumberFormat="0" applyFont="0" applyBorder="0" applyAlignment="0" applyProtection="0"/>
    <xf numFmtId="0" fontId="164" fillId="70" borderId="15" applyNumberFormat="0" applyFont="0" applyBorder="0" applyAlignment="0" applyProtection="0"/>
    <xf numFmtId="0" fontId="164" fillId="70" borderId="15" applyNumberFormat="0" applyFont="0" applyBorder="0" applyAlignment="0" applyProtection="0"/>
    <xf numFmtId="0" fontId="164" fillId="70" borderId="15" applyNumberFormat="0" applyFont="0" applyBorder="0" applyAlignment="0" applyProtection="0"/>
    <xf numFmtId="0" fontId="164" fillId="70" borderId="15" applyNumberFormat="0" applyFont="0" applyBorder="0" applyAlignment="0" applyProtection="0"/>
    <xf numFmtId="0" fontId="164" fillId="70" borderId="15" applyNumberFormat="0" applyFont="0" applyBorder="0" applyAlignment="0" applyProtection="0"/>
    <xf numFmtId="0" fontId="164" fillId="70" borderId="15" applyNumberFormat="0" applyFont="0" applyBorder="0" applyAlignment="0" applyProtection="0"/>
    <xf numFmtId="0" fontId="164" fillId="70" borderId="15" applyNumberFormat="0" applyFont="0" applyBorder="0" applyAlignment="0" applyProtection="0"/>
    <xf numFmtId="169" fontId="210" fillId="87" borderId="0" applyNumberFormat="0" applyBorder="0" applyAlignment="0">
      <alignment horizontal="center"/>
    </xf>
    <xf numFmtId="170" fontId="210" fillId="87" borderId="0" applyNumberFormat="0" applyBorder="0" applyAlignment="0">
      <alignment horizontal="center"/>
    </xf>
    <xf numFmtId="169" fontId="211" fillId="88" borderId="218">
      <alignment horizontal="center"/>
      <protection locked="0"/>
    </xf>
    <xf numFmtId="169" fontId="211" fillId="88" borderId="218">
      <alignment horizontal="center"/>
      <protection locked="0"/>
    </xf>
    <xf numFmtId="169" fontId="211" fillId="88" borderId="218">
      <alignment horizontal="center"/>
      <protection locked="0"/>
    </xf>
    <xf numFmtId="170" fontId="211" fillId="88" borderId="218">
      <alignment horizontal="center"/>
      <protection locked="0"/>
    </xf>
    <xf numFmtId="170" fontId="211" fillId="88" borderId="218">
      <alignment horizontal="center"/>
      <protection locked="0"/>
    </xf>
    <xf numFmtId="170" fontId="211" fillId="88" borderId="218">
      <alignment horizontal="center"/>
      <protection locked="0"/>
    </xf>
    <xf numFmtId="170" fontId="211" fillId="88" borderId="218">
      <alignment horizontal="center"/>
      <protection locked="0"/>
    </xf>
    <xf numFmtId="170" fontId="211" fillId="88" borderId="218">
      <alignment horizontal="center"/>
      <protection locked="0"/>
    </xf>
    <xf numFmtId="170" fontId="211" fillId="88" borderId="218">
      <alignment horizontal="center"/>
      <protection locked="0"/>
    </xf>
    <xf numFmtId="170" fontId="211" fillId="88" borderId="218">
      <alignment horizontal="center"/>
      <protection locked="0"/>
    </xf>
    <xf numFmtId="170" fontId="211" fillId="88" borderId="218">
      <alignment horizontal="center"/>
      <protection locked="0"/>
    </xf>
    <xf numFmtId="170" fontId="211" fillId="88" borderId="218">
      <alignment horizontal="center"/>
      <protection locked="0"/>
    </xf>
    <xf numFmtId="170" fontId="211" fillId="88" borderId="218">
      <alignment horizontal="center"/>
      <protection locked="0"/>
    </xf>
    <xf numFmtId="170" fontId="211" fillId="88" borderId="218">
      <alignment horizontal="center"/>
      <protection locked="0"/>
    </xf>
    <xf numFmtId="169" fontId="211" fillId="88" borderId="218">
      <alignment horizontal="center"/>
      <protection locked="0"/>
    </xf>
    <xf numFmtId="169" fontId="211" fillId="88" borderId="218">
      <alignment horizontal="center"/>
      <protection locked="0"/>
    </xf>
    <xf numFmtId="169" fontId="211" fillId="88" borderId="218">
      <alignment horizontal="center"/>
      <protection locked="0"/>
    </xf>
    <xf numFmtId="0" fontId="211" fillId="88" borderId="218">
      <alignment horizontal="center"/>
      <protection locked="0"/>
    </xf>
    <xf numFmtId="0" fontId="211" fillId="88" borderId="218">
      <alignment horizontal="center"/>
      <protection locked="0"/>
    </xf>
    <xf numFmtId="0" fontId="211" fillId="88" borderId="218">
      <alignment horizontal="center"/>
      <protection locked="0"/>
    </xf>
    <xf numFmtId="0" fontId="211" fillId="88" borderId="218">
      <alignment horizontal="center"/>
      <protection locked="0"/>
    </xf>
    <xf numFmtId="169" fontId="211" fillId="88" borderId="218">
      <alignment horizontal="center"/>
      <protection locked="0"/>
    </xf>
    <xf numFmtId="169" fontId="211" fillId="88" borderId="218">
      <alignment horizontal="center"/>
      <protection locked="0"/>
    </xf>
    <xf numFmtId="169" fontId="211" fillId="88" borderId="218">
      <alignment horizontal="center"/>
      <protection locked="0"/>
    </xf>
    <xf numFmtId="169" fontId="211" fillId="88" borderId="218">
      <alignment horizontal="center"/>
      <protection locked="0"/>
    </xf>
    <xf numFmtId="169" fontId="211" fillId="88" borderId="218">
      <alignment horizontal="center"/>
      <protection locked="0"/>
    </xf>
    <xf numFmtId="169" fontId="211" fillId="88" borderId="218">
      <alignment horizontal="center"/>
      <protection locked="0"/>
    </xf>
    <xf numFmtId="169" fontId="211" fillId="88" borderId="218">
      <alignment horizontal="center"/>
      <protection locked="0"/>
    </xf>
    <xf numFmtId="202" fontId="212" fillId="26" borderId="0"/>
    <xf numFmtId="15" fontId="26" fillId="0" borderId="0" applyFont="0" applyFill="0" applyBorder="0" applyProtection="0">
      <alignment horizontal="left"/>
    </xf>
    <xf numFmtId="15" fontId="26" fillId="0" borderId="0" applyFont="0" applyFill="0" applyBorder="0" applyProtection="0">
      <alignment horizontal="left"/>
    </xf>
    <xf numFmtId="169" fontId="193" fillId="0" borderId="0" applyFont="0" applyFill="0" applyBorder="0" applyAlignment="0" applyProtection="0"/>
    <xf numFmtId="169" fontId="193" fillId="0" borderId="0" applyFont="0" applyFill="0" applyBorder="0" applyAlignment="0" applyProtection="0"/>
    <xf numFmtId="170" fontId="193" fillId="0" borderId="0" applyFont="0" applyFill="0" applyBorder="0" applyAlignment="0" applyProtection="0"/>
    <xf numFmtId="0" fontId="193" fillId="0" borderId="0" applyFont="0" applyFill="0" applyBorder="0" applyAlignment="0" applyProtection="0"/>
    <xf numFmtId="165" fontId="193" fillId="0" borderId="0" applyFont="0" applyFill="0" applyBorder="0" applyAlignment="0" applyProtection="0"/>
    <xf numFmtId="0" fontId="193" fillId="0" borderId="0" applyFont="0" applyFill="0" applyBorder="0" applyAlignment="0" applyProtection="0"/>
    <xf numFmtId="170" fontId="193" fillId="0" borderId="0" applyFont="0" applyFill="0" applyBorder="0" applyAlignment="0" applyProtection="0"/>
    <xf numFmtId="0" fontId="193" fillId="0" borderId="0" applyFont="0" applyFill="0" applyBorder="0" applyAlignment="0" applyProtection="0"/>
    <xf numFmtId="169" fontId="193" fillId="0" borderId="0" applyFont="0" applyFill="0" applyBorder="0" applyAlignment="0" applyProtection="0"/>
    <xf numFmtId="0" fontId="193" fillId="0" borderId="0" applyFont="0" applyFill="0" applyBorder="0" applyAlignment="0" applyProtection="0"/>
    <xf numFmtId="165" fontId="193" fillId="0" borderId="0" applyFont="0" applyFill="0" applyBorder="0" applyAlignment="0" applyProtection="0"/>
    <xf numFmtId="15" fontId="213" fillId="0" borderId="0"/>
    <xf numFmtId="169" fontId="26" fillId="0" borderId="0"/>
    <xf numFmtId="169" fontId="26" fillId="0" borderId="0"/>
    <xf numFmtId="170" fontId="26" fillId="0" borderId="0"/>
    <xf numFmtId="0" fontId="26" fillId="0" borderId="0"/>
    <xf numFmtId="165" fontId="26" fillId="0" borderId="0"/>
    <xf numFmtId="0" fontId="26" fillId="0" borderId="0"/>
    <xf numFmtId="170" fontId="26" fillId="0" borderId="0"/>
    <xf numFmtId="0" fontId="26" fillId="0" borderId="0"/>
    <xf numFmtId="169" fontId="26" fillId="0" borderId="0"/>
    <xf numFmtId="0" fontId="26" fillId="0" borderId="0"/>
    <xf numFmtId="165" fontId="26" fillId="0" borderId="0"/>
    <xf numFmtId="169" fontId="26" fillId="0" borderId="0"/>
    <xf numFmtId="205" fontId="214" fillId="0" borderId="0" applyFont="0" applyFill="0" applyBorder="0" applyAlignment="0" applyProtection="0"/>
    <xf numFmtId="206" fontId="105" fillId="0" borderId="0" applyBorder="0" applyProtection="0"/>
    <xf numFmtId="206" fontId="105" fillId="0" borderId="0" applyBorder="0" applyProtection="0"/>
    <xf numFmtId="206" fontId="105" fillId="0" borderId="0" applyBorder="0" applyProtection="0"/>
    <xf numFmtId="206" fontId="105" fillId="0" borderId="0" applyBorder="0" applyProtection="0"/>
    <xf numFmtId="206" fontId="32" fillId="0" borderId="0" applyBorder="0" applyProtection="0"/>
    <xf numFmtId="206" fontId="32" fillId="0" borderId="0" applyBorder="0" applyProtection="0"/>
    <xf numFmtId="206" fontId="105" fillId="0" borderId="0" applyBorder="0" applyProtection="0"/>
    <xf numFmtId="207" fontId="214" fillId="0" borderId="0" applyFont="0" applyFill="0" applyBorder="0" applyAlignment="0" applyProtection="0"/>
    <xf numFmtId="208" fontId="215" fillId="0" borderId="0"/>
    <xf numFmtId="169" fontId="216" fillId="8" borderId="0" applyNumberFormat="0" applyBorder="0" applyAlignment="0" applyProtection="0"/>
    <xf numFmtId="170" fontId="216" fillId="8" borderId="0" applyNumberFormat="0" applyBorder="0" applyAlignment="0" applyProtection="0"/>
    <xf numFmtId="0" fontId="178" fillId="0" borderId="0"/>
    <xf numFmtId="0" fontId="178" fillId="0" borderId="207"/>
    <xf numFmtId="0" fontId="217" fillId="43" borderId="214" applyNumberFormat="0" applyProtection="0">
      <alignment horizontal="left" vertical="center" wrapText="1"/>
    </xf>
    <xf numFmtId="209" fontId="218" fillId="0" borderId="0" applyFont="0" applyFill="0" applyBorder="0" applyAlignment="0" applyProtection="0"/>
    <xf numFmtId="169" fontId="219" fillId="89" borderId="0" applyNumberFormat="0" applyBorder="0" applyAlignment="0" applyProtection="0"/>
    <xf numFmtId="169" fontId="219" fillId="89" borderId="0" applyNumberFormat="0" applyBorder="0" applyAlignment="0" applyProtection="0"/>
    <xf numFmtId="170" fontId="219" fillId="89" borderId="0" applyNumberFormat="0" applyBorder="0" applyAlignment="0" applyProtection="0"/>
    <xf numFmtId="0" fontId="219" fillId="89" borderId="0" applyNumberFormat="0" applyBorder="0" applyAlignment="0" applyProtection="0"/>
    <xf numFmtId="165" fontId="219" fillId="89" borderId="0" applyNumberFormat="0" applyBorder="0" applyAlignment="0" applyProtection="0"/>
    <xf numFmtId="0" fontId="219" fillId="89" borderId="0" applyNumberFormat="0" applyBorder="0" applyAlignment="0" applyProtection="0"/>
    <xf numFmtId="170" fontId="219" fillId="89" borderId="0" applyNumberFormat="0" applyBorder="0" applyAlignment="0" applyProtection="0"/>
    <xf numFmtId="0" fontId="219" fillId="89" borderId="0" applyNumberFormat="0" applyBorder="0" applyAlignment="0" applyProtection="0"/>
    <xf numFmtId="169" fontId="219" fillId="89" borderId="0" applyNumberFormat="0" applyBorder="0" applyAlignment="0" applyProtection="0"/>
    <xf numFmtId="0" fontId="219" fillId="89" borderId="0" applyNumberFormat="0" applyBorder="0" applyAlignment="0" applyProtection="0"/>
    <xf numFmtId="165" fontId="219" fillId="89" borderId="0" applyNumberFormat="0" applyBorder="0" applyAlignment="0" applyProtection="0"/>
    <xf numFmtId="169" fontId="219" fillId="90" borderId="0" applyNumberFormat="0" applyBorder="0" applyAlignment="0" applyProtection="0"/>
    <xf numFmtId="169" fontId="219" fillId="90" borderId="0" applyNumberFormat="0" applyBorder="0" applyAlignment="0" applyProtection="0"/>
    <xf numFmtId="170" fontId="219" fillId="90" borderId="0" applyNumberFormat="0" applyBorder="0" applyAlignment="0" applyProtection="0"/>
    <xf numFmtId="0" fontId="219" fillId="90" borderId="0" applyNumberFormat="0" applyBorder="0" applyAlignment="0" applyProtection="0"/>
    <xf numFmtId="165" fontId="219" fillId="90" borderId="0" applyNumberFormat="0" applyBorder="0" applyAlignment="0" applyProtection="0"/>
    <xf numFmtId="0" fontId="219" fillId="90" borderId="0" applyNumberFormat="0" applyBorder="0" applyAlignment="0" applyProtection="0"/>
    <xf numFmtId="170" fontId="219" fillId="90" borderId="0" applyNumberFormat="0" applyBorder="0" applyAlignment="0" applyProtection="0"/>
    <xf numFmtId="0" fontId="219" fillId="90" borderId="0" applyNumberFormat="0" applyBorder="0" applyAlignment="0" applyProtection="0"/>
    <xf numFmtId="169" fontId="219" fillId="90" borderId="0" applyNumberFormat="0" applyBorder="0" applyAlignment="0" applyProtection="0"/>
    <xf numFmtId="0" fontId="219" fillId="90" borderId="0" applyNumberFormat="0" applyBorder="0" applyAlignment="0" applyProtection="0"/>
    <xf numFmtId="165" fontId="219" fillId="90" borderId="0" applyNumberFormat="0" applyBorder="0" applyAlignment="0" applyProtection="0"/>
    <xf numFmtId="169" fontId="219" fillId="90" borderId="0" applyNumberFormat="0" applyBorder="0" applyAlignment="0" applyProtection="0"/>
    <xf numFmtId="169" fontId="219" fillId="90" borderId="0" applyNumberFormat="0" applyBorder="0" applyAlignment="0" applyProtection="0"/>
    <xf numFmtId="170" fontId="219" fillId="90" borderId="0" applyNumberFormat="0" applyBorder="0" applyAlignment="0" applyProtection="0"/>
    <xf numFmtId="0" fontId="219" fillId="90" borderId="0" applyNumberFormat="0" applyBorder="0" applyAlignment="0" applyProtection="0"/>
    <xf numFmtId="165" fontId="219" fillId="90" borderId="0" applyNumberFormat="0" applyBorder="0" applyAlignment="0" applyProtection="0"/>
    <xf numFmtId="0" fontId="219" fillId="90" borderId="0" applyNumberFormat="0" applyBorder="0" applyAlignment="0" applyProtection="0"/>
    <xf numFmtId="170" fontId="219" fillId="90" borderId="0" applyNumberFormat="0" applyBorder="0" applyAlignment="0" applyProtection="0"/>
    <xf numFmtId="0" fontId="219" fillId="90" borderId="0" applyNumberFormat="0" applyBorder="0" applyAlignment="0" applyProtection="0"/>
    <xf numFmtId="169" fontId="219" fillId="90" borderId="0" applyNumberFormat="0" applyBorder="0" applyAlignment="0" applyProtection="0"/>
    <xf numFmtId="0" fontId="219" fillId="90" borderId="0" applyNumberFormat="0" applyBorder="0" applyAlignment="0" applyProtection="0"/>
    <xf numFmtId="165" fontId="219" fillId="90" borderId="0" applyNumberFormat="0" applyBorder="0" applyAlignment="0" applyProtection="0"/>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210" fontId="164" fillId="0" borderId="135">
      <alignment horizontal="center"/>
    </xf>
    <xf numFmtId="169" fontId="105" fillId="0" borderId="0" applyFont="0" applyFill="0" applyBorder="0" applyAlignment="0" applyProtection="0"/>
    <xf numFmtId="169" fontId="105" fillId="0" borderId="0" applyFont="0" applyFill="0" applyBorder="0" applyAlignment="0" applyProtection="0"/>
    <xf numFmtId="169" fontId="105" fillId="0" borderId="0" applyFont="0" applyFill="0" applyBorder="0" applyAlignment="0" applyProtection="0"/>
    <xf numFmtId="0" fontId="105" fillId="0" borderId="0" applyFont="0" applyFill="0" applyBorder="0" applyAlignment="0" applyProtection="0"/>
    <xf numFmtId="165" fontId="105" fillId="0" borderId="0" applyFont="0" applyFill="0" applyBorder="0" applyAlignment="0" applyProtection="0"/>
    <xf numFmtId="0" fontId="105" fillId="0" borderId="0" applyFont="0" applyFill="0" applyBorder="0" applyAlignment="0" applyProtection="0"/>
    <xf numFmtId="165" fontId="105" fillId="0" borderId="0" applyFont="0" applyFill="0" applyBorder="0" applyAlignment="0" applyProtection="0"/>
    <xf numFmtId="0" fontId="105" fillId="0" borderId="0" applyFont="0" applyFill="0" applyBorder="0" applyAlignment="0" applyProtection="0"/>
    <xf numFmtId="169" fontId="105" fillId="0" borderId="0" applyFont="0" applyFill="0" applyBorder="0" applyAlignment="0" applyProtection="0"/>
    <xf numFmtId="0" fontId="105" fillId="0" borderId="0" applyFont="0" applyFill="0" applyBorder="0" applyAlignment="0" applyProtection="0"/>
    <xf numFmtId="165" fontId="105" fillId="0" borderId="0" applyFont="0" applyFill="0" applyBorder="0" applyAlignment="0" applyProtection="0"/>
    <xf numFmtId="169" fontId="105" fillId="0" borderId="0" applyFont="0" applyFill="0" applyBorder="0" applyAlignment="0" applyProtection="0"/>
    <xf numFmtId="169" fontId="105" fillId="0" borderId="0" applyFont="0" applyFill="0" applyBorder="0" applyAlignment="0" applyProtection="0"/>
    <xf numFmtId="0" fontId="105" fillId="0" borderId="0" applyFont="0" applyFill="0" applyBorder="0" applyAlignment="0" applyProtection="0"/>
    <xf numFmtId="165" fontId="105" fillId="0" borderId="0" applyFont="0" applyFill="0" applyBorder="0" applyAlignment="0" applyProtection="0"/>
    <xf numFmtId="0" fontId="105" fillId="0" borderId="0" applyFont="0" applyFill="0" applyBorder="0" applyAlignment="0" applyProtection="0"/>
    <xf numFmtId="165" fontId="105" fillId="0" borderId="0" applyFont="0" applyFill="0" applyBorder="0" applyAlignment="0" applyProtection="0"/>
    <xf numFmtId="165" fontId="105" fillId="0" borderId="0" applyFont="0" applyFill="0" applyBorder="0" applyAlignment="0" applyProtection="0"/>
    <xf numFmtId="164" fontId="15" fillId="0" borderId="0" applyFont="0" applyFill="0" applyBorder="0" applyAlignment="0" applyProtection="0"/>
    <xf numFmtId="0" fontId="105" fillId="0" borderId="0" applyFont="0" applyFill="0" applyBorder="0" applyAlignment="0" applyProtection="0"/>
    <xf numFmtId="165" fontId="105" fillId="0" borderId="0" applyFont="0" applyFill="0" applyBorder="0" applyAlignment="0" applyProtection="0"/>
    <xf numFmtId="211" fontId="9" fillId="0" borderId="0" applyFont="0" applyFill="0" applyBorder="0" applyAlignment="0" applyProtection="0"/>
    <xf numFmtId="164" fontId="15" fillId="0" borderId="0" applyFont="0" applyFill="0" applyBorder="0" applyAlignment="0" applyProtection="0"/>
    <xf numFmtId="212" fontId="150" fillId="0" borderId="0"/>
    <xf numFmtId="0" fontId="14" fillId="0" borderId="0"/>
    <xf numFmtId="194" fontId="220" fillId="0" borderId="0"/>
    <xf numFmtId="213" fontId="212" fillId="91" borderId="0">
      <protection locked="0"/>
    </xf>
    <xf numFmtId="202" fontId="212" fillId="91" borderId="0">
      <protection locked="0"/>
    </xf>
    <xf numFmtId="0" fontId="221" fillId="0" borderId="0" applyNumberFormat="0" applyFill="0" applyBorder="0" applyAlignment="0" applyProtection="0"/>
    <xf numFmtId="169" fontId="16" fillId="0" borderId="0" applyNumberFormat="0" applyFill="0" applyBorder="0" applyAlignment="0" applyProtection="0"/>
    <xf numFmtId="169" fontId="16" fillId="0" borderId="0" applyNumberFormat="0" applyFill="0" applyBorder="0" applyAlignment="0" applyProtection="0"/>
    <xf numFmtId="0" fontId="221" fillId="0" borderId="0" applyNumberFormat="0" applyFill="0" applyBorder="0" applyAlignment="0" applyProtection="0"/>
    <xf numFmtId="0" fontId="16" fillId="0" borderId="0" applyNumberFormat="0" applyFill="0" applyBorder="0" applyAlignment="0" applyProtection="0"/>
    <xf numFmtId="170" fontId="16" fillId="0" borderId="0" applyNumberFormat="0" applyFill="0" applyBorder="0" applyAlignment="0" applyProtection="0"/>
    <xf numFmtId="0" fontId="16" fillId="0" borderId="0" applyNumberFormat="0" applyFill="0" applyBorder="0" applyAlignment="0" applyProtection="0"/>
    <xf numFmtId="165" fontId="221" fillId="0" borderId="0" applyNumberFormat="0" applyFill="0" applyBorder="0" applyAlignment="0" applyProtection="0"/>
    <xf numFmtId="214" fontId="164" fillId="0" borderId="0" applyFont="0" applyFill="0" applyBorder="0" applyAlignment="0" applyProtection="0"/>
    <xf numFmtId="215" fontId="164" fillId="0" borderId="0" applyFont="0" applyFill="0" applyBorder="0" applyAlignment="0" applyProtection="0"/>
    <xf numFmtId="169" fontId="165" fillId="0" borderId="0">
      <alignment vertical="center"/>
    </xf>
    <xf numFmtId="169" fontId="165" fillId="0" borderId="0">
      <alignment vertical="center"/>
    </xf>
    <xf numFmtId="170" fontId="165" fillId="0" borderId="0">
      <alignment vertical="center"/>
    </xf>
    <xf numFmtId="0" fontId="165" fillId="0" borderId="0">
      <alignment vertical="center"/>
    </xf>
    <xf numFmtId="165" fontId="165" fillId="0" borderId="0">
      <alignment vertical="center"/>
    </xf>
    <xf numFmtId="0" fontId="165" fillId="0" borderId="0">
      <alignment vertical="center"/>
    </xf>
    <xf numFmtId="170" fontId="165" fillId="0" borderId="0">
      <alignment vertical="center"/>
    </xf>
    <xf numFmtId="0" fontId="165" fillId="0" borderId="0">
      <alignment vertical="center"/>
    </xf>
    <xf numFmtId="169" fontId="165" fillId="0" borderId="0">
      <alignment vertical="center"/>
    </xf>
    <xf numFmtId="0" fontId="165" fillId="0" borderId="0">
      <alignment vertical="center"/>
    </xf>
    <xf numFmtId="165" fontId="165" fillId="0" borderId="0">
      <alignment vertical="center"/>
    </xf>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69" fontId="222" fillId="0" borderId="0"/>
    <xf numFmtId="170" fontId="222" fillId="0" borderId="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69" fontId="223" fillId="0" borderId="0"/>
    <xf numFmtId="170" fontId="223" fillId="0" borderId="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216" fontId="224" fillId="0" borderId="0">
      <protection locked="0"/>
    </xf>
    <xf numFmtId="196" fontId="105" fillId="0" borderId="0" applyFont="0" applyFill="0" applyBorder="0" applyAlignment="0" applyProtection="0"/>
    <xf numFmtId="169" fontId="223" fillId="0" borderId="0"/>
    <xf numFmtId="170" fontId="223" fillId="0" borderId="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69" fontId="223" fillId="0" borderId="0"/>
    <xf numFmtId="170" fontId="223" fillId="0" borderId="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96" fontId="105" fillId="0" borderId="0" applyFont="0" applyFill="0" applyBorder="0" applyAlignment="0" applyProtection="0"/>
    <xf numFmtId="169" fontId="164" fillId="0" borderId="0"/>
    <xf numFmtId="169" fontId="164" fillId="0" borderId="0"/>
    <xf numFmtId="170" fontId="164" fillId="0" borderId="0"/>
    <xf numFmtId="0" fontId="164" fillId="0" borderId="0"/>
    <xf numFmtId="165" fontId="164" fillId="0" borderId="0"/>
    <xf numFmtId="0" fontId="164" fillId="0" borderId="0"/>
    <xf numFmtId="170" fontId="164" fillId="0" borderId="0"/>
    <xf numFmtId="0" fontId="164" fillId="0" borderId="0"/>
    <xf numFmtId="169" fontId="164" fillId="0" borderId="0"/>
    <xf numFmtId="0" fontId="164" fillId="0" borderId="0"/>
    <xf numFmtId="165" fontId="164" fillId="0" borderId="0"/>
    <xf numFmtId="169" fontId="189" fillId="0" borderId="0">
      <protection locked="0"/>
    </xf>
    <xf numFmtId="169" fontId="189" fillId="0" borderId="0">
      <protection locked="0"/>
    </xf>
    <xf numFmtId="170" fontId="189" fillId="0" borderId="0">
      <protection locked="0"/>
    </xf>
    <xf numFmtId="0" fontId="189" fillId="0" borderId="0">
      <protection locked="0"/>
    </xf>
    <xf numFmtId="165" fontId="189" fillId="0" borderId="0">
      <protection locked="0"/>
    </xf>
    <xf numFmtId="0" fontId="189" fillId="0" borderId="0">
      <protection locked="0"/>
    </xf>
    <xf numFmtId="170" fontId="189" fillId="0" borderId="0">
      <protection locked="0"/>
    </xf>
    <xf numFmtId="0" fontId="189" fillId="0" borderId="0">
      <protection locked="0"/>
    </xf>
    <xf numFmtId="169" fontId="189" fillId="0" borderId="0">
      <protection locked="0"/>
    </xf>
    <xf numFmtId="0" fontId="189" fillId="0" borderId="0">
      <protection locked="0"/>
    </xf>
    <xf numFmtId="165" fontId="189" fillId="0" borderId="0">
      <protection locked="0"/>
    </xf>
    <xf numFmtId="0" fontId="225" fillId="0" borderId="0"/>
    <xf numFmtId="217" fontId="189" fillId="0" borderId="0">
      <protection locked="0"/>
    </xf>
    <xf numFmtId="3" fontId="193" fillId="0" borderId="0" applyFont="0" applyFill="0" applyBorder="0" applyAlignment="0" applyProtection="0"/>
    <xf numFmtId="3" fontId="26" fillId="0" borderId="0" applyFont="0" applyFill="0" applyBorder="0" applyAlignment="0" applyProtection="0">
      <alignment vertical="top"/>
    </xf>
    <xf numFmtId="3" fontId="193" fillId="0" borderId="0" applyFont="0" applyFill="0" applyBorder="0" applyAlignment="0" applyProtection="0"/>
    <xf numFmtId="3" fontId="26" fillId="0" borderId="0" applyFont="0" applyFill="0" applyBorder="0" applyAlignment="0" applyProtection="0">
      <alignment vertical="top"/>
    </xf>
    <xf numFmtId="2" fontId="105" fillId="0" borderId="0" applyFont="0" applyFill="0" applyBorder="0" applyAlignment="0" applyProtection="0"/>
    <xf numFmtId="1" fontId="226" fillId="0" borderId="0" applyFont="0" applyFill="0" applyBorder="0" applyAlignment="0" applyProtection="0"/>
    <xf numFmtId="208" fontId="226" fillId="0" borderId="0" applyFont="0" applyFill="0" applyBorder="0" applyAlignment="0" applyProtection="0"/>
    <xf numFmtId="2" fontId="226" fillId="0" borderId="0" applyFont="0" applyFill="0" applyBorder="0" applyAlignment="0" applyProtection="0"/>
    <xf numFmtId="2" fontId="105" fillId="0" borderId="0" applyFont="0" applyFill="0" applyBorder="0" applyAlignment="0" applyProtection="0"/>
    <xf numFmtId="2" fontId="105" fillId="0" borderId="0" applyFont="0" applyFill="0" applyBorder="0" applyAlignment="0" applyProtection="0"/>
    <xf numFmtId="2" fontId="105" fillId="0" borderId="0" applyFont="0" applyFill="0" applyBorder="0" applyAlignment="0" applyProtection="0"/>
    <xf numFmtId="2" fontId="105" fillId="0" borderId="0" applyFont="0" applyFill="0" applyBorder="0" applyAlignment="0" applyProtection="0"/>
    <xf numFmtId="2" fontId="105" fillId="0" borderId="0" applyFont="0" applyFill="0" applyBorder="0" applyAlignment="0" applyProtection="0"/>
    <xf numFmtId="2" fontId="105" fillId="0" borderId="0" applyFont="0" applyFill="0" applyBorder="0" applyAlignment="0" applyProtection="0"/>
    <xf numFmtId="2" fontId="105" fillId="0" borderId="0" applyFont="0" applyFill="0" applyBorder="0" applyAlignment="0" applyProtection="0"/>
    <xf numFmtId="2" fontId="105" fillId="0" borderId="0" applyFont="0" applyFill="0" applyBorder="0" applyAlignment="0" applyProtection="0"/>
    <xf numFmtId="2" fontId="105" fillId="0" borderId="0" applyFont="0" applyFill="0" applyBorder="0" applyAlignment="0" applyProtection="0"/>
    <xf numFmtId="2" fontId="105" fillId="0" borderId="0" applyFont="0" applyFill="0" applyBorder="0" applyAlignment="0" applyProtection="0"/>
    <xf numFmtId="2" fontId="105" fillId="0" borderId="0" applyFont="0" applyFill="0" applyBorder="0" applyAlignment="0" applyProtection="0"/>
    <xf numFmtId="2" fontId="105" fillId="0" borderId="0" applyFont="0" applyFill="0" applyBorder="0" applyAlignment="0" applyProtection="0"/>
    <xf numFmtId="2" fontId="105" fillId="0" borderId="0" applyFont="0" applyFill="0" applyBorder="0" applyAlignment="0" applyProtection="0"/>
    <xf numFmtId="2" fontId="105" fillId="0" borderId="0" applyFont="0" applyFill="0" applyBorder="0" applyAlignment="0" applyProtection="0"/>
    <xf numFmtId="169" fontId="223" fillId="0" borderId="0"/>
    <xf numFmtId="169" fontId="223" fillId="0" borderId="0"/>
    <xf numFmtId="170" fontId="223" fillId="0" borderId="0"/>
    <xf numFmtId="0" fontId="223" fillId="0" borderId="0"/>
    <xf numFmtId="165" fontId="223" fillId="0" borderId="0"/>
    <xf numFmtId="0" fontId="223" fillId="0" borderId="0"/>
    <xf numFmtId="170" fontId="223" fillId="0" borderId="0"/>
    <xf numFmtId="0" fontId="223" fillId="0" borderId="0"/>
    <xf numFmtId="169" fontId="223" fillId="0" borderId="0"/>
    <xf numFmtId="0" fontId="223" fillId="0" borderId="0"/>
    <xf numFmtId="165" fontId="223" fillId="0" borderId="0"/>
    <xf numFmtId="169" fontId="220" fillId="0" borderId="0"/>
    <xf numFmtId="170" fontId="220" fillId="0" borderId="0"/>
    <xf numFmtId="169" fontId="223" fillId="0" borderId="0"/>
    <xf numFmtId="170" fontId="223" fillId="0" borderId="0"/>
    <xf numFmtId="169" fontId="167" fillId="0" borderId="0"/>
    <xf numFmtId="169" fontId="167" fillId="0" borderId="0"/>
    <xf numFmtId="170" fontId="167" fillId="0" borderId="0"/>
    <xf numFmtId="0" fontId="167" fillId="0" borderId="0"/>
    <xf numFmtId="165" fontId="167" fillId="0" borderId="0"/>
    <xf numFmtId="0" fontId="167" fillId="0" borderId="0"/>
    <xf numFmtId="170" fontId="167" fillId="0" borderId="0"/>
    <xf numFmtId="0" fontId="167" fillId="0" borderId="0"/>
    <xf numFmtId="169" fontId="167" fillId="0" borderId="0"/>
    <xf numFmtId="0" fontId="167" fillId="0" borderId="0"/>
    <xf numFmtId="165" fontId="167" fillId="0" borderId="0"/>
    <xf numFmtId="217" fontId="189" fillId="0" borderId="0">
      <protection locked="0"/>
    </xf>
    <xf numFmtId="0" fontId="227" fillId="0" borderId="0" applyNumberFormat="0" applyFill="0" applyBorder="0" applyAlignment="0" applyProtection="0">
      <alignment vertical="top"/>
      <protection locked="0"/>
    </xf>
    <xf numFmtId="1" fontId="228" fillId="0" borderId="0" applyNumberFormat="0" applyFill="0" applyBorder="0" applyAlignment="0" applyProtection="0">
      <alignment horizontal="center" vertical="top"/>
    </xf>
    <xf numFmtId="196" fontId="229" fillId="0" borderId="0" applyProtection="0"/>
    <xf numFmtId="196" fontId="230" fillId="0" borderId="0" applyProtection="0"/>
    <xf numFmtId="196" fontId="231" fillId="0" borderId="0" applyProtection="0"/>
    <xf numFmtId="169" fontId="169" fillId="0" borderId="219"/>
    <xf numFmtId="169" fontId="169" fillId="0" borderId="219"/>
    <xf numFmtId="169" fontId="169" fillId="0" borderId="219"/>
    <xf numFmtId="169" fontId="169" fillId="0" borderId="219"/>
    <xf numFmtId="169" fontId="169" fillId="0" borderId="219"/>
    <xf numFmtId="169" fontId="169" fillId="0" borderId="219"/>
    <xf numFmtId="169" fontId="169" fillId="0" borderId="219"/>
    <xf numFmtId="0" fontId="169" fillId="0" borderId="219"/>
    <xf numFmtId="169" fontId="169" fillId="0" borderId="219"/>
    <xf numFmtId="0" fontId="169" fillId="0" borderId="219"/>
    <xf numFmtId="0" fontId="169" fillId="0" borderId="219"/>
    <xf numFmtId="0" fontId="169" fillId="0" borderId="219"/>
    <xf numFmtId="169"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170" fontId="169" fillId="0" borderId="219"/>
    <xf numFmtId="169"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0" fontId="169" fillId="0" borderId="219"/>
    <xf numFmtId="169" fontId="169" fillId="0" borderId="219"/>
    <xf numFmtId="169" fontId="169" fillId="0" borderId="219"/>
    <xf numFmtId="169" fontId="169" fillId="0" borderId="219"/>
    <xf numFmtId="169" fontId="169" fillId="0" borderId="219"/>
    <xf numFmtId="169" fontId="169" fillId="0" borderId="219"/>
    <xf numFmtId="169" fontId="169" fillId="0" borderId="219"/>
    <xf numFmtId="0" fontId="169" fillId="0" borderId="219"/>
    <xf numFmtId="169" fontId="169" fillId="0" borderId="219"/>
    <xf numFmtId="0" fontId="169" fillId="0" borderId="219"/>
    <xf numFmtId="0" fontId="169" fillId="0" borderId="219"/>
    <xf numFmtId="0" fontId="169" fillId="0" borderId="219"/>
    <xf numFmtId="169"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170" fontId="169" fillId="0" borderId="219"/>
    <xf numFmtId="169"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0" fontId="169" fillId="0" borderId="219"/>
    <xf numFmtId="169" fontId="169" fillId="0" borderId="219"/>
    <xf numFmtId="169" fontId="169" fillId="0" borderId="219"/>
    <xf numFmtId="169" fontId="169" fillId="0" borderId="219"/>
    <xf numFmtId="169" fontId="169" fillId="0" borderId="219"/>
    <xf numFmtId="169" fontId="169" fillId="0" borderId="219"/>
    <xf numFmtId="169" fontId="169" fillId="0" borderId="219"/>
    <xf numFmtId="0" fontId="169" fillId="0" borderId="219"/>
    <xf numFmtId="169" fontId="169" fillId="0" borderId="219"/>
    <xf numFmtId="0" fontId="169" fillId="0" borderId="219"/>
    <xf numFmtId="0" fontId="169" fillId="0" borderId="219"/>
    <xf numFmtId="0" fontId="169" fillId="0" borderId="219"/>
    <xf numFmtId="169"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170" fontId="169" fillId="0" borderId="219"/>
    <xf numFmtId="169"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0" fontId="169" fillId="0" borderId="219"/>
    <xf numFmtId="169" fontId="169" fillId="0" borderId="219"/>
    <xf numFmtId="169" fontId="169" fillId="0" borderId="219"/>
    <xf numFmtId="169" fontId="169" fillId="0" borderId="219"/>
    <xf numFmtId="169" fontId="169" fillId="0" borderId="219"/>
    <xf numFmtId="169" fontId="169" fillId="0" borderId="219"/>
    <xf numFmtId="169" fontId="169" fillId="0" borderId="219"/>
    <xf numFmtId="0" fontId="169" fillId="0" borderId="219"/>
    <xf numFmtId="169" fontId="169" fillId="0" borderId="219"/>
    <xf numFmtId="0" fontId="169" fillId="0" borderId="219"/>
    <xf numFmtId="0" fontId="169" fillId="0" borderId="219"/>
    <xf numFmtId="0" fontId="169" fillId="0" borderId="219"/>
    <xf numFmtId="169"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170" fontId="169" fillId="0" borderId="219"/>
    <xf numFmtId="169"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0" fontId="169" fillId="0" borderId="219"/>
    <xf numFmtId="169" fontId="169" fillId="0" borderId="219"/>
    <xf numFmtId="169" fontId="169" fillId="0" borderId="219"/>
    <xf numFmtId="169" fontId="169" fillId="0" borderId="219"/>
    <xf numFmtId="169" fontId="169" fillId="0" borderId="219"/>
    <xf numFmtId="169" fontId="169" fillId="0" borderId="219"/>
    <xf numFmtId="169" fontId="169" fillId="0" borderId="219"/>
    <xf numFmtId="0" fontId="169" fillId="0" borderId="219"/>
    <xf numFmtId="169" fontId="169" fillId="0" borderId="219"/>
    <xf numFmtId="0" fontId="169" fillId="0" borderId="219"/>
    <xf numFmtId="0" fontId="169" fillId="0" borderId="219"/>
    <xf numFmtId="0" fontId="169" fillId="0" borderId="219"/>
    <xf numFmtId="169"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170" fontId="169" fillId="0" borderId="219"/>
    <xf numFmtId="169"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0" fontId="169" fillId="0" borderId="219"/>
    <xf numFmtId="169" fontId="169" fillId="0" borderId="219"/>
    <xf numFmtId="169" fontId="169" fillId="0" borderId="219"/>
    <xf numFmtId="169" fontId="169" fillId="0" borderId="219"/>
    <xf numFmtId="169" fontId="169" fillId="0" borderId="219"/>
    <xf numFmtId="169" fontId="169" fillId="0" borderId="219"/>
    <xf numFmtId="169" fontId="169" fillId="0" borderId="219"/>
    <xf numFmtId="0" fontId="169" fillId="0" borderId="219"/>
    <xf numFmtId="169" fontId="169" fillId="0" borderId="219"/>
    <xf numFmtId="0" fontId="169" fillId="0" borderId="219"/>
    <xf numFmtId="0" fontId="169" fillId="0" borderId="219"/>
    <xf numFmtId="0" fontId="169" fillId="0" borderId="219"/>
    <xf numFmtId="169"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170" fontId="169" fillId="0" borderId="219"/>
    <xf numFmtId="169"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0" fontId="169" fillId="0" borderId="219"/>
    <xf numFmtId="169" fontId="169" fillId="0" borderId="219"/>
    <xf numFmtId="169" fontId="169" fillId="0" borderId="219"/>
    <xf numFmtId="169" fontId="169" fillId="0" borderId="219"/>
    <xf numFmtId="169" fontId="169" fillId="0" borderId="219"/>
    <xf numFmtId="169" fontId="169" fillId="0" borderId="219"/>
    <xf numFmtId="169" fontId="169" fillId="0" borderId="219"/>
    <xf numFmtId="0" fontId="169" fillId="0" borderId="219"/>
    <xf numFmtId="169" fontId="169" fillId="0" borderId="219"/>
    <xf numFmtId="0" fontId="169" fillId="0" borderId="219"/>
    <xf numFmtId="0" fontId="169" fillId="0" borderId="219"/>
    <xf numFmtId="0" fontId="169" fillId="0" borderId="219"/>
    <xf numFmtId="169"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170" fontId="169" fillId="0" borderId="219"/>
    <xf numFmtId="169"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0" fontId="169" fillId="0" borderId="219"/>
    <xf numFmtId="169" fontId="169" fillId="0" borderId="219"/>
    <xf numFmtId="169" fontId="169" fillId="0" borderId="219"/>
    <xf numFmtId="169" fontId="169" fillId="0" borderId="219"/>
    <xf numFmtId="169" fontId="169" fillId="0" borderId="219"/>
    <xf numFmtId="169" fontId="169" fillId="0" borderId="219"/>
    <xf numFmtId="169" fontId="169" fillId="0" borderId="219"/>
    <xf numFmtId="0" fontId="169" fillId="0" borderId="219"/>
    <xf numFmtId="169" fontId="169" fillId="0" borderId="219"/>
    <xf numFmtId="0" fontId="169" fillId="0" borderId="219"/>
    <xf numFmtId="0" fontId="169" fillId="0" borderId="219"/>
    <xf numFmtId="0" fontId="169" fillId="0" borderId="219"/>
    <xf numFmtId="169"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170" fontId="169" fillId="0" borderId="219"/>
    <xf numFmtId="169"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0" fontId="169" fillId="0" borderId="219"/>
    <xf numFmtId="169" fontId="169" fillId="0" borderId="219"/>
    <xf numFmtId="169" fontId="169" fillId="0" borderId="219"/>
    <xf numFmtId="169" fontId="169" fillId="0" borderId="219"/>
    <xf numFmtId="169" fontId="169" fillId="0" borderId="219"/>
    <xf numFmtId="169" fontId="169" fillId="0" borderId="219"/>
    <xf numFmtId="169" fontId="169" fillId="0" borderId="219"/>
    <xf numFmtId="0" fontId="169" fillId="0" borderId="219"/>
    <xf numFmtId="169" fontId="169" fillId="0" borderId="219"/>
    <xf numFmtId="0" fontId="169" fillId="0" borderId="219"/>
    <xf numFmtId="0" fontId="169" fillId="0" borderId="219"/>
    <xf numFmtId="0" fontId="169" fillId="0" borderId="219"/>
    <xf numFmtId="169"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170" fontId="169" fillId="0" borderId="219"/>
    <xf numFmtId="169"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0" fontId="169" fillId="0" borderId="219"/>
    <xf numFmtId="169" fontId="169" fillId="0" borderId="219"/>
    <xf numFmtId="169" fontId="169" fillId="0" borderId="219"/>
    <xf numFmtId="169" fontId="169" fillId="0" borderId="219"/>
    <xf numFmtId="169" fontId="169" fillId="0" borderId="219"/>
    <xf numFmtId="169" fontId="169" fillId="0" borderId="219"/>
    <xf numFmtId="169" fontId="169" fillId="0" borderId="219"/>
    <xf numFmtId="0" fontId="169" fillId="0" borderId="219"/>
    <xf numFmtId="169" fontId="169" fillId="0" borderId="219"/>
    <xf numFmtId="0" fontId="169" fillId="0" borderId="219"/>
    <xf numFmtId="0" fontId="169" fillId="0" borderId="219"/>
    <xf numFmtId="0" fontId="169" fillId="0" borderId="219"/>
    <xf numFmtId="169"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170" fontId="169" fillId="0" borderId="219"/>
    <xf numFmtId="169"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0" fontId="169" fillId="0" borderId="219"/>
    <xf numFmtId="169" fontId="169" fillId="0" borderId="219"/>
    <xf numFmtId="169" fontId="169" fillId="0" borderId="219"/>
    <xf numFmtId="169" fontId="169" fillId="0" borderId="219"/>
    <xf numFmtId="169" fontId="169" fillId="0" borderId="219"/>
    <xf numFmtId="169" fontId="169" fillId="0" borderId="219"/>
    <xf numFmtId="169" fontId="169" fillId="0" borderId="219"/>
    <xf numFmtId="0" fontId="169" fillId="0" borderId="219"/>
    <xf numFmtId="169" fontId="169" fillId="0" borderId="219"/>
    <xf numFmtId="0" fontId="169" fillId="0" borderId="219"/>
    <xf numFmtId="0" fontId="169" fillId="0" borderId="219"/>
    <xf numFmtId="0" fontId="169" fillId="0" borderId="219"/>
    <xf numFmtId="169"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170" fontId="169" fillId="0" borderId="219"/>
    <xf numFmtId="169"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0" fontId="169" fillId="0" borderId="219"/>
    <xf numFmtId="169" fontId="169" fillId="0" borderId="219"/>
    <xf numFmtId="169" fontId="169" fillId="0" borderId="219"/>
    <xf numFmtId="169" fontId="169" fillId="0" borderId="219"/>
    <xf numFmtId="169" fontId="169" fillId="0" borderId="219"/>
    <xf numFmtId="169" fontId="169" fillId="0" borderId="219"/>
    <xf numFmtId="169" fontId="169" fillId="0" borderId="219"/>
    <xf numFmtId="0" fontId="169" fillId="0" borderId="219"/>
    <xf numFmtId="169" fontId="169" fillId="0" borderId="219"/>
    <xf numFmtId="0" fontId="169" fillId="0" borderId="219"/>
    <xf numFmtId="0" fontId="169" fillId="0" borderId="219"/>
    <xf numFmtId="0" fontId="169" fillId="0" borderId="219"/>
    <xf numFmtId="169"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170" fontId="169" fillId="0" borderId="219"/>
    <xf numFmtId="169"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0" fontId="169" fillId="0" borderId="219"/>
    <xf numFmtId="169" fontId="169" fillId="0" borderId="219"/>
    <xf numFmtId="169" fontId="169" fillId="0" borderId="219"/>
    <xf numFmtId="169" fontId="169" fillId="0" borderId="219"/>
    <xf numFmtId="169" fontId="169" fillId="0" borderId="219"/>
    <xf numFmtId="169" fontId="169" fillId="0" borderId="219"/>
    <xf numFmtId="169" fontId="169" fillId="0" borderId="219"/>
    <xf numFmtId="0" fontId="169" fillId="0" borderId="219"/>
    <xf numFmtId="169" fontId="169" fillId="0" borderId="219"/>
    <xf numFmtId="0" fontId="169" fillId="0" borderId="219"/>
    <xf numFmtId="0" fontId="169" fillId="0" borderId="219"/>
    <xf numFmtId="0" fontId="169" fillId="0" borderId="219"/>
    <xf numFmtId="169"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170" fontId="169" fillId="0" borderId="219"/>
    <xf numFmtId="169"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0" fontId="169" fillId="0" borderId="219"/>
    <xf numFmtId="169" fontId="169" fillId="0" borderId="219"/>
    <xf numFmtId="169" fontId="169" fillId="0" borderId="219"/>
    <xf numFmtId="169" fontId="169" fillId="0" borderId="219"/>
    <xf numFmtId="169" fontId="169" fillId="0" borderId="219"/>
    <xf numFmtId="169" fontId="169" fillId="0" borderId="219"/>
    <xf numFmtId="169" fontId="169" fillId="0" borderId="219"/>
    <xf numFmtId="0" fontId="169" fillId="0" borderId="219"/>
    <xf numFmtId="169" fontId="169" fillId="0" borderId="219"/>
    <xf numFmtId="0" fontId="169" fillId="0" borderId="219"/>
    <xf numFmtId="0" fontId="169" fillId="0" borderId="219"/>
    <xf numFmtId="0" fontId="169" fillId="0" borderId="219"/>
    <xf numFmtId="169"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170" fontId="169" fillId="0" borderId="219"/>
    <xf numFmtId="169"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0" fontId="169" fillId="0" borderId="219"/>
    <xf numFmtId="169" fontId="169" fillId="0" borderId="219"/>
    <xf numFmtId="169" fontId="169" fillId="0" borderId="219"/>
    <xf numFmtId="169" fontId="169" fillId="0" borderId="219"/>
    <xf numFmtId="169" fontId="169" fillId="0" borderId="219"/>
    <xf numFmtId="169" fontId="169" fillId="0" borderId="219"/>
    <xf numFmtId="169" fontId="169" fillId="0" borderId="219"/>
    <xf numFmtId="0" fontId="169" fillId="0" borderId="219"/>
    <xf numFmtId="169" fontId="169" fillId="0" borderId="219"/>
    <xf numFmtId="0" fontId="169" fillId="0" borderId="219"/>
    <xf numFmtId="0" fontId="169" fillId="0" borderId="219"/>
    <xf numFmtId="0" fontId="169" fillId="0" borderId="219"/>
    <xf numFmtId="169"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170" fontId="169" fillId="0" borderId="219"/>
    <xf numFmtId="169"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0" fontId="169" fillId="0" borderId="219"/>
    <xf numFmtId="169" fontId="169" fillId="0" borderId="219"/>
    <xf numFmtId="169" fontId="169" fillId="0" borderId="219"/>
    <xf numFmtId="17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170" fontId="169" fillId="0" borderId="219"/>
    <xf numFmtId="169" fontId="169" fillId="0" borderId="219"/>
    <xf numFmtId="0" fontId="169" fillId="0" borderId="219"/>
    <xf numFmtId="0" fontId="169" fillId="0" borderId="219"/>
    <xf numFmtId="0" fontId="169" fillId="0" borderId="219"/>
    <xf numFmtId="0" fontId="169" fillId="0" borderId="219"/>
    <xf numFmtId="0" fontId="169" fillId="0" borderId="219"/>
    <xf numFmtId="169" fontId="169" fillId="0" borderId="219"/>
    <xf numFmtId="0" fontId="169" fillId="0" borderId="219"/>
    <xf numFmtId="169" fontId="169" fillId="0" borderId="219"/>
    <xf numFmtId="0" fontId="169" fillId="0" borderId="219"/>
    <xf numFmtId="0" fontId="169" fillId="0" borderId="219"/>
    <xf numFmtId="0" fontId="169" fillId="0" borderId="219"/>
    <xf numFmtId="0" fontId="169" fillId="0" borderId="219"/>
    <xf numFmtId="0" fontId="169" fillId="0" borderId="219"/>
    <xf numFmtId="0" fontId="169" fillId="0" borderId="219"/>
    <xf numFmtId="0" fontId="169" fillId="0" borderId="219"/>
    <xf numFmtId="169" fontId="169" fillId="0" borderId="219"/>
    <xf numFmtId="0" fontId="169" fillId="0" borderId="219"/>
    <xf numFmtId="0" fontId="169" fillId="0" borderId="219"/>
    <xf numFmtId="0" fontId="169" fillId="0" borderId="219"/>
    <xf numFmtId="169" fontId="169" fillId="0" borderId="219"/>
    <xf numFmtId="0" fontId="169" fillId="0" borderId="219"/>
    <xf numFmtId="0" fontId="169" fillId="0" borderId="219"/>
    <xf numFmtId="0" fontId="169" fillId="0" borderId="219"/>
    <xf numFmtId="169" fontId="169" fillId="0" borderId="219"/>
    <xf numFmtId="0" fontId="169" fillId="0" borderId="219"/>
    <xf numFmtId="0" fontId="169" fillId="0" borderId="219"/>
    <xf numFmtId="0" fontId="169" fillId="0" borderId="219"/>
    <xf numFmtId="0" fontId="169" fillId="0" borderId="219"/>
    <xf numFmtId="0" fontId="169" fillId="0" borderId="219"/>
    <xf numFmtId="0" fontId="169" fillId="0" borderId="219"/>
    <xf numFmtId="169" fontId="169" fillId="0" borderId="219"/>
    <xf numFmtId="169" fontId="169" fillId="0" borderId="219"/>
    <xf numFmtId="169" fontId="169" fillId="0" borderId="219"/>
    <xf numFmtId="169" fontId="169" fillId="0" borderId="219"/>
    <xf numFmtId="169" fontId="169" fillId="0" borderId="219"/>
    <xf numFmtId="169" fontId="169" fillId="0" borderId="219"/>
    <xf numFmtId="0" fontId="169" fillId="0" borderId="219"/>
    <xf numFmtId="169" fontId="169" fillId="0" borderId="219"/>
    <xf numFmtId="0" fontId="169" fillId="0" borderId="219"/>
    <xf numFmtId="0" fontId="169" fillId="0" borderId="219"/>
    <xf numFmtId="0" fontId="169" fillId="0" borderId="219"/>
    <xf numFmtId="169"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170" fontId="169" fillId="0" borderId="219"/>
    <xf numFmtId="169"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0" fontId="169" fillId="0" borderId="219"/>
    <xf numFmtId="169" fontId="169" fillId="0" borderId="219"/>
    <xf numFmtId="169" fontId="169" fillId="0" borderId="219"/>
    <xf numFmtId="169" fontId="169" fillId="0" borderId="219"/>
    <xf numFmtId="169" fontId="169" fillId="0" borderId="219"/>
    <xf numFmtId="169" fontId="169" fillId="0" borderId="219"/>
    <xf numFmtId="169" fontId="169" fillId="0" borderId="219"/>
    <xf numFmtId="169" fontId="169" fillId="0" borderId="219"/>
    <xf numFmtId="169" fontId="169" fillId="0" borderId="219"/>
    <xf numFmtId="169" fontId="169" fillId="0" borderId="219"/>
    <xf numFmtId="0" fontId="169" fillId="0" borderId="219"/>
    <xf numFmtId="169" fontId="169" fillId="0" borderId="219"/>
    <xf numFmtId="0" fontId="169" fillId="0" borderId="219"/>
    <xf numFmtId="0" fontId="169" fillId="0" borderId="219"/>
    <xf numFmtId="0" fontId="169" fillId="0" borderId="219"/>
    <xf numFmtId="169"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170" fontId="169" fillId="0" borderId="219"/>
    <xf numFmtId="169"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0" fontId="169" fillId="0" borderId="219"/>
    <xf numFmtId="169" fontId="169" fillId="0" borderId="219"/>
    <xf numFmtId="169" fontId="169" fillId="0" borderId="219"/>
    <xf numFmtId="169" fontId="169" fillId="0" borderId="219"/>
    <xf numFmtId="169" fontId="169" fillId="0" borderId="219"/>
    <xf numFmtId="169" fontId="169" fillId="0" borderId="219"/>
    <xf numFmtId="169" fontId="169" fillId="0" borderId="219"/>
    <xf numFmtId="0" fontId="169" fillId="0" borderId="219"/>
    <xf numFmtId="169" fontId="169" fillId="0" borderId="219"/>
    <xf numFmtId="0" fontId="169" fillId="0" borderId="219"/>
    <xf numFmtId="0" fontId="169" fillId="0" borderId="219"/>
    <xf numFmtId="0" fontId="169" fillId="0" borderId="219"/>
    <xf numFmtId="169"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170" fontId="169" fillId="0" borderId="219"/>
    <xf numFmtId="169"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0" fontId="169" fillId="0" borderId="219"/>
    <xf numFmtId="169" fontId="169" fillId="0" borderId="219"/>
    <xf numFmtId="169" fontId="169" fillId="0" borderId="219"/>
    <xf numFmtId="169" fontId="169" fillId="0" borderId="219"/>
    <xf numFmtId="169" fontId="169" fillId="0" borderId="219"/>
    <xf numFmtId="169" fontId="169" fillId="0" borderId="219"/>
    <xf numFmtId="169" fontId="169" fillId="0" borderId="219"/>
    <xf numFmtId="0" fontId="169" fillId="0" borderId="219"/>
    <xf numFmtId="169" fontId="169" fillId="0" borderId="219"/>
    <xf numFmtId="0" fontId="169" fillId="0" borderId="219"/>
    <xf numFmtId="0" fontId="169" fillId="0" borderId="219"/>
    <xf numFmtId="0" fontId="169" fillId="0" borderId="219"/>
    <xf numFmtId="169"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170" fontId="169" fillId="0" borderId="219"/>
    <xf numFmtId="169"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0" fontId="169" fillId="0" borderId="219"/>
    <xf numFmtId="169" fontId="169" fillId="0" borderId="219"/>
    <xf numFmtId="169" fontId="169" fillId="0" borderId="219"/>
    <xf numFmtId="169" fontId="169" fillId="0" borderId="219"/>
    <xf numFmtId="169" fontId="169" fillId="0" borderId="219"/>
    <xf numFmtId="169" fontId="169" fillId="0" borderId="219"/>
    <xf numFmtId="169" fontId="169" fillId="0" borderId="219"/>
    <xf numFmtId="0" fontId="169" fillId="0" borderId="219"/>
    <xf numFmtId="169" fontId="169" fillId="0" borderId="219"/>
    <xf numFmtId="0" fontId="169" fillId="0" borderId="219"/>
    <xf numFmtId="0" fontId="169" fillId="0" borderId="219"/>
    <xf numFmtId="0" fontId="169" fillId="0" borderId="219"/>
    <xf numFmtId="169"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170" fontId="169" fillId="0" borderId="219"/>
    <xf numFmtId="169"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0" fontId="169" fillId="0" borderId="219"/>
    <xf numFmtId="169" fontId="169" fillId="0" borderId="219"/>
    <xf numFmtId="169" fontId="169" fillId="0" borderId="219"/>
    <xf numFmtId="169" fontId="169" fillId="0" borderId="219"/>
    <xf numFmtId="169" fontId="169" fillId="0" borderId="219"/>
    <xf numFmtId="169" fontId="169" fillId="0" borderId="219"/>
    <xf numFmtId="169" fontId="169" fillId="0" borderId="219"/>
    <xf numFmtId="0" fontId="169" fillId="0" borderId="219"/>
    <xf numFmtId="169" fontId="169" fillId="0" borderId="219"/>
    <xf numFmtId="0" fontId="169" fillId="0" borderId="219"/>
    <xf numFmtId="0" fontId="169" fillId="0" borderId="219"/>
    <xf numFmtId="0" fontId="169" fillId="0" borderId="219"/>
    <xf numFmtId="169"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170" fontId="169" fillId="0" borderId="219"/>
    <xf numFmtId="169"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0" fontId="169" fillId="0" borderId="219"/>
    <xf numFmtId="169" fontId="169" fillId="0" borderId="219"/>
    <xf numFmtId="169" fontId="169" fillId="0" borderId="219"/>
    <xf numFmtId="169" fontId="169" fillId="0" borderId="219"/>
    <xf numFmtId="169" fontId="169" fillId="0" borderId="219"/>
    <xf numFmtId="169" fontId="169" fillId="0" borderId="219"/>
    <xf numFmtId="169" fontId="169" fillId="0" borderId="219"/>
    <xf numFmtId="0" fontId="169" fillId="0" borderId="219"/>
    <xf numFmtId="169" fontId="169" fillId="0" borderId="219"/>
    <xf numFmtId="0" fontId="169" fillId="0" borderId="219"/>
    <xf numFmtId="0" fontId="169" fillId="0" borderId="219"/>
    <xf numFmtId="0" fontId="169" fillId="0" borderId="219"/>
    <xf numFmtId="169"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170" fontId="169" fillId="0" borderId="219"/>
    <xf numFmtId="169"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169" fontId="169" fillId="0" borderId="219"/>
    <xf numFmtId="170" fontId="169" fillId="0" borderId="219"/>
    <xf numFmtId="170" fontId="169" fillId="0" borderId="219"/>
    <xf numFmtId="170" fontId="169" fillId="0" borderId="219"/>
    <xf numFmtId="170" fontId="169" fillId="0" borderId="219"/>
    <xf numFmtId="170" fontId="169" fillId="0" borderId="219"/>
    <xf numFmtId="170" fontId="169" fillId="0" borderId="219"/>
    <xf numFmtId="169" fontId="169" fillId="0" borderId="219"/>
    <xf numFmtId="0" fontId="169" fillId="0" borderId="219"/>
    <xf numFmtId="0" fontId="169" fillId="0" borderId="219"/>
    <xf numFmtId="0" fontId="169" fillId="0" borderId="219"/>
    <xf numFmtId="0" fontId="169" fillId="0" borderId="219"/>
    <xf numFmtId="169" fontId="232" fillId="0" borderId="0">
      <alignment horizontal="centerContinuous"/>
    </xf>
    <xf numFmtId="169" fontId="232" fillId="0" borderId="0">
      <alignment horizontal="centerContinuous"/>
    </xf>
    <xf numFmtId="169" fontId="232" fillId="0" borderId="0">
      <alignment horizontal="centerContinuous"/>
    </xf>
    <xf numFmtId="169" fontId="232" fillId="0" borderId="0">
      <alignment horizontal="centerContinuous"/>
    </xf>
    <xf numFmtId="0" fontId="233" fillId="8" borderId="0" applyNumberFormat="0" applyBorder="0" applyAlignment="0" applyProtection="0"/>
    <xf numFmtId="169" fontId="17" fillId="8" borderId="0" applyNumberFormat="0" applyBorder="0" applyAlignment="0" applyProtection="0"/>
    <xf numFmtId="169" fontId="17" fillId="8" borderId="0" applyNumberFormat="0" applyBorder="0" applyAlignment="0" applyProtection="0"/>
    <xf numFmtId="0" fontId="233" fillId="8" borderId="0" applyNumberFormat="0" applyBorder="0" applyAlignment="0" applyProtection="0"/>
    <xf numFmtId="0" fontId="17" fillId="8" borderId="0" applyNumberFormat="0" applyBorder="0" applyAlignment="0" applyProtection="0"/>
    <xf numFmtId="170" fontId="17" fillId="8" borderId="0" applyNumberFormat="0" applyBorder="0" applyAlignment="0" applyProtection="0"/>
    <xf numFmtId="0" fontId="17" fillId="8" borderId="0" applyNumberFormat="0" applyBorder="0" applyAlignment="0" applyProtection="0"/>
    <xf numFmtId="165" fontId="233" fillId="10" borderId="0" applyNumberFormat="0" applyBorder="0" applyAlignment="0" applyProtection="0"/>
    <xf numFmtId="37" fontId="26" fillId="0" borderId="0" applyNumberFormat="0" applyFont="0" applyFill="0"/>
    <xf numFmtId="37" fontId="26" fillId="0" borderId="0" applyNumberFormat="0" applyFont="0" applyFill="0"/>
    <xf numFmtId="38" fontId="169" fillId="86" borderId="0" applyNumberFormat="0" applyBorder="0" applyAlignment="0" applyProtection="0"/>
    <xf numFmtId="0" fontId="167" fillId="92" borderId="0" applyNumberFormat="0" applyFont="0" applyBorder="0" applyAlignment="0" applyProtection="0"/>
    <xf numFmtId="196" fontId="105" fillId="0" borderId="0" applyProtection="0"/>
    <xf numFmtId="169" fontId="234" fillId="0" borderId="0"/>
    <xf numFmtId="169" fontId="234" fillId="0" borderId="0"/>
    <xf numFmtId="170" fontId="234" fillId="0" borderId="0"/>
    <xf numFmtId="0" fontId="234" fillId="0" borderId="0"/>
    <xf numFmtId="165" fontId="234" fillId="0" borderId="0"/>
    <xf numFmtId="0" fontId="234" fillId="0" borderId="0"/>
    <xf numFmtId="170" fontId="234" fillId="0" borderId="0"/>
    <xf numFmtId="0" fontId="234" fillId="0" borderId="0"/>
    <xf numFmtId="169" fontId="234" fillId="0" borderId="0"/>
    <xf numFmtId="0" fontId="234" fillId="0" borderId="0"/>
    <xf numFmtId="165" fontId="234" fillId="0" borderId="0"/>
    <xf numFmtId="0" fontId="234" fillId="0" borderId="220" applyNumberFormat="0" applyAlignment="0" applyProtection="0">
      <alignment horizontal="left" vertical="center"/>
    </xf>
    <xf numFmtId="0" fontId="234" fillId="0" borderId="135">
      <alignment horizontal="left" vertical="center"/>
    </xf>
    <xf numFmtId="0" fontId="234" fillId="0" borderId="135">
      <alignment horizontal="left" vertical="center"/>
    </xf>
    <xf numFmtId="169" fontId="235" fillId="32" borderId="0">
      <alignment horizontal="left"/>
    </xf>
    <xf numFmtId="170" fontId="235" fillId="32" borderId="0">
      <alignment horizontal="left"/>
    </xf>
    <xf numFmtId="0" fontId="236" fillId="0" borderId="0">
      <alignment horizontal="center"/>
    </xf>
    <xf numFmtId="169" fontId="237" fillId="93" borderId="0" applyNumberFormat="0" applyFont="0" applyFill="0" applyAlignment="0" applyProtection="0"/>
    <xf numFmtId="169" fontId="237" fillId="93" borderId="0" applyNumberFormat="0" applyFont="0" applyFill="0" applyAlignment="0" applyProtection="0"/>
    <xf numFmtId="170" fontId="237" fillId="93" borderId="0" applyNumberFormat="0" applyFont="0" applyFill="0" applyAlignment="0" applyProtection="0"/>
    <xf numFmtId="169" fontId="237" fillId="93" borderId="0" applyNumberFormat="0" applyFont="0" applyFill="0" applyAlignment="0" applyProtection="0"/>
    <xf numFmtId="0" fontId="18" fillId="0" borderId="4" applyNumberFormat="0" applyFill="0" applyAlignment="0" applyProtection="0"/>
    <xf numFmtId="0" fontId="161" fillId="0" borderId="211" applyNumberFormat="0" applyFill="0" applyAlignment="0" applyProtection="0"/>
    <xf numFmtId="218" fontId="238" fillId="0" borderId="4" applyNumberFormat="0" applyFill="0" applyAlignment="0" applyProtection="0"/>
    <xf numFmtId="0" fontId="161" fillId="0" borderId="211" applyNumberFormat="0" applyFill="0" applyAlignment="0" applyProtection="0"/>
    <xf numFmtId="0" fontId="18" fillId="0" borderId="4" applyNumberFormat="0" applyFill="0" applyAlignment="0" applyProtection="0"/>
    <xf numFmtId="170" fontId="18" fillId="0" borderId="4" applyNumberFormat="0" applyFill="0" applyAlignment="0" applyProtection="0"/>
    <xf numFmtId="0" fontId="18" fillId="0" borderId="4" applyNumberFormat="0" applyFill="0" applyAlignment="0" applyProtection="0"/>
    <xf numFmtId="0" fontId="238" fillId="0" borderId="4" applyNumberFormat="0" applyFill="0" applyAlignment="0" applyProtection="0"/>
    <xf numFmtId="0" fontId="238" fillId="0" borderId="4" applyNumberFormat="0" applyFill="0" applyAlignment="0" applyProtection="0"/>
    <xf numFmtId="165" fontId="239" fillId="0" borderId="221" applyNumberFormat="0" applyFill="0" applyAlignment="0" applyProtection="0"/>
    <xf numFmtId="0" fontId="238" fillId="0" borderId="4" applyNumberFormat="0" applyFill="0" applyAlignment="0" applyProtection="0"/>
    <xf numFmtId="0" fontId="239" fillId="0" borderId="222" applyNumberFormat="0" applyFill="0" applyAlignment="0" applyProtection="0"/>
    <xf numFmtId="0" fontId="239" fillId="0" borderId="222" applyNumberFormat="0" applyFill="0" applyAlignment="0" applyProtection="0"/>
    <xf numFmtId="0" fontId="239" fillId="0" borderId="222" applyNumberFormat="0" applyFill="0" applyAlignment="0" applyProtection="0"/>
    <xf numFmtId="0" fontId="239" fillId="0" borderId="222" applyNumberFormat="0" applyFill="0" applyAlignment="0" applyProtection="0"/>
    <xf numFmtId="169" fontId="234" fillId="93" borderId="0" applyNumberFormat="0" applyFont="0" applyFill="0" applyAlignment="0" applyProtection="0"/>
    <xf numFmtId="169" fontId="234" fillId="93" borderId="0" applyNumberFormat="0" applyFont="0" applyFill="0" applyAlignment="0" applyProtection="0"/>
    <xf numFmtId="170" fontId="234" fillId="93" borderId="0" applyNumberFormat="0" applyFont="0" applyFill="0" applyAlignment="0" applyProtection="0"/>
    <xf numFmtId="169" fontId="234" fillId="93" borderId="0" applyNumberFormat="0" applyFont="0" applyFill="0" applyAlignment="0" applyProtection="0"/>
    <xf numFmtId="0" fontId="19" fillId="0" borderId="5" applyNumberFormat="0" applyFill="0" applyAlignment="0" applyProtection="0"/>
    <xf numFmtId="0" fontId="240" fillId="0" borderId="5" applyNumberFormat="0" applyFill="0" applyAlignment="0" applyProtection="0"/>
    <xf numFmtId="218" fontId="240" fillId="0" borderId="5" applyNumberFormat="0" applyFill="0" applyAlignment="0" applyProtection="0"/>
    <xf numFmtId="0" fontId="240" fillId="0" borderId="5" applyNumberFormat="0" applyFill="0" applyAlignment="0" applyProtection="0"/>
    <xf numFmtId="0" fontId="19" fillId="0" borderId="5" applyNumberFormat="0" applyFill="0" applyAlignment="0" applyProtection="0"/>
    <xf numFmtId="170" fontId="19" fillId="0" borderId="5" applyNumberFormat="0" applyFill="0" applyAlignment="0" applyProtection="0"/>
    <xf numFmtId="0" fontId="19" fillId="0" borderId="5" applyNumberFormat="0" applyFill="0" applyAlignment="0" applyProtection="0"/>
    <xf numFmtId="165" fontId="241" fillId="0" borderId="223" applyNumberFormat="0" applyFill="0" applyAlignment="0" applyProtection="0"/>
    <xf numFmtId="0" fontId="240" fillId="0" borderId="5" applyNumberFormat="0" applyFill="0" applyAlignment="0" applyProtection="0"/>
    <xf numFmtId="0" fontId="241" fillId="0" borderId="5" applyNumberFormat="0" applyFill="0" applyAlignment="0" applyProtection="0"/>
    <xf numFmtId="0" fontId="241" fillId="0" borderId="5" applyNumberFormat="0" applyFill="0" applyAlignment="0" applyProtection="0"/>
    <xf numFmtId="0" fontId="241" fillId="0" borderId="5" applyNumberFormat="0" applyFill="0" applyAlignment="0" applyProtection="0"/>
    <xf numFmtId="0" fontId="241" fillId="0" borderId="5" applyNumberFormat="0" applyFill="0" applyAlignment="0" applyProtection="0"/>
    <xf numFmtId="0" fontId="242" fillId="0" borderId="224" applyNumberFormat="0" applyFill="0" applyAlignment="0" applyProtection="0"/>
    <xf numFmtId="169" fontId="20" fillId="0" borderId="224" applyNumberFormat="0" applyFill="0" applyAlignment="0" applyProtection="0"/>
    <xf numFmtId="169" fontId="20" fillId="0" borderId="224" applyNumberFormat="0" applyFill="0" applyAlignment="0" applyProtection="0"/>
    <xf numFmtId="0" fontId="242" fillId="0" borderId="224" applyNumberFormat="0" applyFill="0" applyAlignment="0" applyProtection="0"/>
    <xf numFmtId="0" fontId="20" fillId="0" borderId="224" applyNumberFormat="0" applyFill="0" applyAlignment="0" applyProtection="0"/>
    <xf numFmtId="170" fontId="20" fillId="0" borderId="224" applyNumberFormat="0" applyFill="0" applyAlignment="0" applyProtection="0"/>
    <xf numFmtId="0" fontId="20" fillId="0" borderId="224" applyNumberFormat="0" applyFill="0" applyAlignment="0" applyProtection="0"/>
    <xf numFmtId="165" fontId="243" fillId="0" borderId="225" applyNumberFormat="0" applyFill="0" applyAlignment="0" applyProtection="0"/>
    <xf numFmtId="0" fontId="243" fillId="0" borderId="226" applyNumberFormat="0" applyFill="0" applyAlignment="0" applyProtection="0"/>
    <xf numFmtId="0" fontId="242" fillId="0" borderId="0" applyNumberFormat="0" applyFill="0" applyBorder="0" applyAlignment="0" applyProtection="0"/>
    <xf numFmtId="169" fontId="20" fillId="0" borderId="0" applyNumberFormat="0" applyFill="0" applyBorder="0" applyAlignment="0" applyProtection="0"/>
    <xf numFmtId="169" fontId="20" fillId="0" borderId="0" applyNumberFormat="0" applyFill="0" applyBorder="0" applyAlignment="0" applyProtection="0"/>
    <xf numFmtId="0" fontId="242" fillId="0" borderId="0" applyNumberFormat="0" applyFill="0" applyBorder="0" applyAlignment="0" applyProtection="0"/>
    <xf numFmtId="0" fontId="20" fillId="0" borderId="0" applyNumberFormat="0" applyFill="0" applyBorder="0" applyAlignment="0" applyProtection="0"/>
    <xf numFmtId="170" fontId="20" fillId="0" borderId="0" applyNumberFormat="0" applyFill="0" applyBorder="0" applyAlignment="0" applyProtection="0"/>
    <xf numFmtId="0" fontId="20" fillId="0" borderId="0" applyNumberFormat="0" applyFill="0" applyBorder="0" applyAlignment="0" applyProtection="0"/>
    <xf numFmtId="165" fontId="243" fillId="0" borderId="0" applyNumberFormat="0" applyFill="0" applyBorder="0" applyAlignment="0" applyProtection="0"/>
    <xf numFmtId="0" fontId="243" fillId="0" borderId="0" applyNumberFormat="0" applyFill="0" applyBorder="0" applyAlignment="0" applyProtection="0"/>
    <xf numFmtId="219" fontId="244" fillId="0" borderId="0">
      <protection locked="0"/>
    </xf>
    <xf numFmtId="219" fontId="244" fillId="0" borderId="0">
      <protection locked="0"/>
    </xf>
    <xf numFmtId="208" fontId="245" fillId="0" borderId="0"/>
    <xf numFmtId="169" fontId="246" fillId="0" borderId="0" applyNumberFormat="0" applyFill="0" applyBorder="0" applyAlignment="0" applyProtection="0">
      <alignment vertical="top"/>
      <protection locked="0"/>
    </xf>
    <xf numFmtId="169" fontId="246" fillId="0" borderId="0" applyNumberFormat="0" applyFill="0" applyBorder="0" applyAlignment="0" applyProtection="0">
      <alignment vertical="top"/>
      <protection locked="0"/>
    </xf>
    <xf numFmtId="170" fontId="246" fillId="0" borderId="0" applyNumberFormat="0" applyFill="0" applyBorder="0" applyAlignment="0" applyProtection="0">
      <alignment vertical="top"/>
      <protection locked="0"/>
    </xf>
    <xf numFmtId="0" fontId="246" fillId="0" borderId="0" applyNumberFormat="0" applyFill="0" applyBorder="0" applyAlignment="0" applyProtection="0">
      <alignment vertical="top"/>
      <protection locked="0"/>
    </xf>
    <xf numFmtId="165" fontId="246" fillId="0" borderId="0" applyNumberFormat="0" applyFill="0" applyBorder="0" applyAlignment="0" applyProtection="0">
      <alignment vertical="top"/>
      <protection locked="0"/>
    </xf>
    <xf numFmtId="0" fontId="246" fillId="0" borderId="0" applyNumberFormat="0" applyFill="0" applyBorder="0" applyAlignment="0" applyProtection="0">
      <alignment vertical="top"/>
      <protection locked="0"/>
    </xf>
    <xf numFmtId="170" fontId="246" fillId="0" borderId="0" applyNumberFormat="0" applyFill="0" applyBorder="0" applyAlignment="0" applyProtection="0">
      <alignment vertical="top"/>
      <protection locked="0"/>
    </xf>
    <xf numFmtId="0" fontId="246" fillId="0" borderId="0" applyNumberFormat="0" applyFill="0" applyBorder="0" applyAlignment="0" applyProtection="0">
      <alignment vertical="top"/>
      <protection locked="0"/>
    </xf>
    <xf numFmtId="169" fontId="246" fillId="0" borderId="0" applyNumberFormat="0" applyFill="0" applyBorder="0" applyAlignment="0" applyProtection="0">
      <alignment vertical="top"/>
      <protection locked="0"/>
    </xf>
    <xf numFmtId="0" fontId="246" fillId="0" borderId="0" applyNumberFormat="0" applyFill="0" applyBorder="0" applyAlignment="0" applyProtection="0">
      <alignment vertical="top"/>
      <protection locked="0"/>
    </xf>
    <xf numFmtId="165" fontId="246" fillId="0" borderId="0" applyNumberFormat="0" applyFill="0" applyBorder="0" applyAlignment="0" applyProtection="0">
      <alignment vertical="top"/>
      <protection locked="0"/>
    </xf>
    <xf numFmtId="169" fontId="247" fillId="0" borderId="0" applyNumberFormat="0" applyFill="0" applyBorder="0" applyAlignment="0" applyProtection="0">
      <alignment vertical="top"/>
      <protection locked="0"/>
    </xf>
    <xf numFmtId="169" fontId="247" fillId="0" borderId="0" applyNumberFormat="0" applyFill="0" applyBorder="0" applyAlignment="0" applyProtection="0">
      <alignment vertical="top"/>
      <protection locked="0"/>
    </xf>
    <xf numFmtId="170" fontId="247" fillId="0" borderId="0" applyNumberFormat="0" applyFill="0" applyBorder="0" applyAlignment="0" applyProtection="0">
      <alignment vertical="top"/>
      <protection locked="0"/>
    </xf>
    <xf numFmtId="0" fontId="247" fillId="0" borderId="0" applyNumberFormat="0" applyFill="0" applyBorder="0" applyAlignment="0" applyProtection="0">
      <alignment vertical="top"/>
      <protection locked="0"/>
    </xf>
    <xf numFmtId="165" fontId="247" fillId="0" borderId="0" applyNumberFormat="0" applyFill="0" applyBorder="0" applyAlignment="0" applyProtection="0">
      <alignment vertical="top"/>
      <protection locked="0"/>
    </xf>
    <xf numFmtId="0" fontId="247" fillId="0" borderId="0" applyNumberFormat="0" applyFill="0" applyBorder="0" applyAlignment="0" applyProtection="0">
      <alignment vertical="top"/>
      <protection locked="0"/>
    </xf>
    <xf numFmtId="170" fontId="247" fillId="0" borderId="0" applyNumberFormat="0" applyFill="0" applyBorder="0" applyAlignment="0" applyProtection="0">
      <alignment vertical="top"/>
      <protection locked="0"/>
    </xf>
    <xf numFmtId="0" fontId="247" fillId="0" borderId="0" applyNumberFormat="0" applyFill="0" applyBorder="0" applyAlignment="0" applyProtection="0">
      <alignment vertical="top"/>
      <protection locked="0"/>
    </xf>
    <xf numFmtId="169" fontId="247" fillId="0" borderId="0" applyNumberFormat="0" applyFill="0" applyBorder="0" applyAlignment="0" applyProtection="0">
      <alignment vertical="top"/>
      <protection locked="0"/>
    </xf>
    <xf numFmtId="0" fontId="247" fillId="0" borderId="0" applyNumberFormat="0" applyFill="0" applyBorder="0" applyAlignment="0" applyProtection="0">
      <alignment vertical="top"/>
      <protection locked="0"/>
    </xf>
    <xf numFmtId="165" fontId="247" fillId="0" borderId="0" applyNumberFormat="0" applyFill="0" applyBorder="0" applyAlignment="0" applyProtection="0">
      <alignment vertical="top"/>
      <protection locked="0"/>
    </xf>
    <xf numFmtId="169" fontId="248" fillId="0" borderId="0" applyNumberFormat="0" applyFill="0" applyBorder="0" applyAlignment="0" applyProtection="0">
      <alignment vertical="top"/>
      <protection locked="0"/>
    </xf>
    <xf numFmtId="169" fontId="248" fillId="0" borderId="0" applyNumberFormat="0" applyFill="0" applyBorder="0" applyAlignment="0" applyProtection="0">
      <alignment vertical="top"/>
      <protection locked="0"/>
    </xf>
    <xf numFmtId="170" fontId="248" fillId="0" borderId="0" applyNumberFormat="0" applyFill="0" applyBorder="0" applyAlignment="0" applyProtection="0">
      <alignment vertical="top"/>
      <protection locked="0"/>
    </xf>
    <xf numFmtId="0" fontId="248" fillId="0" borderId="0" applyNumberFormat="0" applyFill="0" applyBorder="0" applyAlignment="0" applyProtection="0">
      <alignment vertical="top"/>
      <protection locked="0"/>
    </xf>
    <xf numFmtId="165" fontId="248" fillId="0" borderId="0" applyNumberFormat="0" applyFill="0" applyBorder="0" applyAlignment="0" applyProtection="0">
      <alignment vertical="top"/>
      <protection locked="0"/>
    </xf>
    <xf numFmtId="0" fontId="248" fillId="0" borderId="0" applyNumberFormat="0" applyFill="0" applyBorder="0" applyAlignment="0" applyProtection="0">
      <alignment vertical="top"/>
      <protection locked="0"/>
    </xf>
    <xf numFmtId="170" fontId="248" fillId="0" borderId="0" applyNumberFormat="0" applyFill="0" applyBorder="0" applyAlignment="0" applyProtection="0">
      <alignment vertical="top"/>
      <protection locked="0"/>
    </xf>
    <xf numFmtId="0" fontId="248" fillId="0" borderId="0" applyNumberFormat="0" applyFill="0" applyBorder="0" applyAlignment="0" applyProtection="0">
      <alignment vertical="top"/>
      <protection locked="0"/>
    </xf>
    <xf numFmtId="169" fontId="248" fillId="0" borderId="0" applyNumberFormat="0" applyFill="0" applyBorder="0" applyAlignment="0" applyProtection="0">
      <alignment vertical="top"/>
      <protection locked="0"/>
    </xf>
    <xf numFmtId="0" fontId="248" fillId="0" borderId="0" applyNumberFormat="0" applyFill="0" applyBorder="0" applyAlignment="0" applyProtection="0">
      <alignment vertical="top"/>
      <protection locked="0"/>
    </xf>
    <xf numFmtId="165" fontId="248" fillId="0" borderId="0" applyNumberFormat="0" applyFill="0" applyBorder="0" applyAlignment="0" applyProtection="0">
      <alignment vertical="top"/>
      <protection locked="0"/>
    </xf>
    <xf numFmtId="169" fontId="249" fillId="0" borderId="0" applyNumberFormat="0" applyFill="0" applyBorder="0" applyAlignment="0" applyProtection="0">
      <alignment vertical="top"/>
      <protection locked="0"/>
    </xf>
    <xf numFmtId="0" fontId="250" fillId="0" borderId="0" applyNumberFormat="0" applyFill="0" applyBorder="0" applyAlignment="0" applyProtection="0">
      <alignment vertical="top"/>
      <protection locked="0"/>
    </xf>
    <xf numFmtId="169" fontId="251" fillId="0" borderId="0" applyNumberFormat="0" applyFill="0" applyBorder="0" applyAlignment="0" applyProtection="0">
      <alignment vertical="top"/>
      <protection locked="0"/>
    </xf>
    <xf numFmtId="169" fontId="251" fillId="0" borderId="0" applyNumberFormat="0" applyFill="0" applyBorder="0" applyAlignment="0" applyProtection="0">
      <alignment vertical="top"/>
      <protection locked="0"/>
    </xf>
    <xf numFmtId="170" fontId="251" fillId="0" borderId="0" applyNumberFormat="0" applyFill="0" applyBorder="0" applyAlignment="0" applyProtection="0">
      <alignment vertical="top"/>
      <protection locked="0"/>
    </xf>
    <xf numFmtId="0" fontId="251" fillId="0" borderId="0" applyNumberFormat="0" applyFill="0" applyBorder="0" applyAlignment="0" applyProtection="0">
      <alignment vertical="top"/>
      <protection locked="0"/>
    </xf>
    <xf numFmtId="165" fontId="251" fillId="0" borderId="0" applyNumberFormat="0" applyFill="0" applyBorder="0" applyAlignment="0" applyProtection="0">
      <alignment vertical="top"/>
      <protection locked="0"/>
    </xf>
    <xf numFmtId="0" fontId="251" fillId="0" borderId="0" applyNumberFormat="0" applyFill="0" applyBorder="0" applyAlignment="0" applyProtection="0">
      <alignment vertical="top"/>
      <protection locked="0"/>
    </xf>
    <xf numFmtId="169" fontId="252" fillId="0" borderId="0" applyNumberFormat="0" applyFill="0" applyBorder="0" applyAlignment="0" applyProtection="0">
      <alignment vertical="top"/>
      <protection locked="0"/>
    </xf>
    <xf numFmtId="165" fontId="253" fillId="0" borderId="0" applyNumberFormat="0" applyFill="0" applyBorder="0" applyAlignment="0" applyProtection="0">
      <alignment vertical="top"/>
      <protection locked="0"/>
    </xf>
    <xf numFmtId="170" fontId="253" fillId="0" borderId="0" applyNumberFormat="0" applyFill="0" applyBorder="0" applyAlignment="0" applyProtection="0">
      <alignment vertical="top"/>
      <protection locked="0"/>
    </xf>
    <xf numFmtId="0" fontId="253" fillId="0" borderId="0" applyNumberFormat="0" applyFill="0" applyBorder="0" applyAlignment="0" applyProtection="0">
      <alignment vertical="top"/>
      <protection locked="0"/>
    </xf>
    <xf numFmtId="169" fontId="251" fillId="0" borderId="0" applyNumberFormat="0" applyFill="0" applyBorder="0" applyAlignment="0" applyProtection="0">
      <alignment vertical="top"/>
      <protection locked="0"/>
    </xf>
    <xf numFmtId="0" fontId="253" fillId="0" borderId="0" applyNumberFormat="0" applyFill="0" applyBorder="0" applyAlignment="0" applyProtection="0">
      <alignment vertical="top"/>
      <protection locked="0"/>
    </xf>
    <xf numFmtId="165" fontId="251" fillId="0" borderId="0" applyNumberFormat="0" applyFill="0" applyBorder="0" applyAlignment="0" applyProtection="0">
      <alignment vertical="top"/>
      <protection locked="0"/>
    </xf>
    <xf numFmtId="0" fontId="253" fillId="0" borderId="0" applyNumberFormat="0" applyFill="0" applyBorder="0" applyAlignment="0" applyProtection="0">
      <alignment vertical="top"/>
      <protection locked="0"/>
    </xf>
    <xf numFmtId="218" fontId="254" fillId="0" borderId="0" applyNumberFormat="0" applyFill="0" applyBorder="0" applyAlignment="0" applyProtection="0">
      <alignment vertical="top"/>
      <protection locked="0"/>
    </xf>
    <xf numFmtId="0" fontId="255" fillId="0" borderId="0" applyNumberFormat="0" applyFill="0" applyBorder="0" applyAlignment="0" applyProtection="0">
      <alignment vertical="top"/>
      <protection locked="0"/>
    </xf>
    <xf numFmtId="0" fontId="254" fillId="0" borderId="0" applyNumberFormat="0" applyFill="0" applyBorder="0" applyAlignment="0" applyProtection="0">
      <alignment vertical="top"/>
      <protection locked="0"/>
    </xf>
    <xf numFmtId="0" fontId="254" fillId="0" borderId="0" applyNumberFormat="0" applyFill="0" applyBorder="0" applyAlignment="0" applyProtection="0">
      <alignment vertical="top"/>
      <protection locked="0"/>
    </xf>
    <xf numFmtId="170" fontId="254" fillId="0" borderId="0" applyNumberFormat="0" applyFill="0" applyBorder="0" applyAlignment="0" applyProtection="0">
      <alignment vertical="top"/>
      <protection locked="0"/>
    </xf>
    <xf numFmtId="0" fontId="254" fillId="0" borderId="0" applyNumberFormat="0" applyFill="0" applyBorder="0" applyAlignment="0" applyProtection="0">
      <alignment vertical="top"/>
      <protection locked="0"/>
    </xf>
    <xf numFmtId="170" fontId="254" fillId="0" borderId="0" applyNumberFormat="0" applyFill="0" applyBorder="0" applyAlignment="0" applyProtection="0">
      <alignment vertical="top"/>
      <protection locked="0"/>
    </xf>
    <xf numFmtId="169" fontId="254" fillId="0" borderId="0" applyNumberFormat="0" applyFill="0" applyBorder="0" applyAlignment="0" applyProtection="0">
      <alignment vertical="top"/>
      <protection locked="0"/>
    </xf>
    <xf numFmtId="0" fontId="256" fillId="0" borderId="0" applyNumberFormat="0" applyFill="0" applyBorder="0" applyAlignment="0" applyProtection="0">
      <alignment vertical="top"/>
      <protection locked="0"/>
    </xf>
    <xf numFmtId="170" fontId="254" fillId="0" borderId="0" applyNumberFormat="0" applyFill="0" applyBorder="0" applyAlignment="0" applyProtection="0">
      <alignment vertical="top"/>
      <protection locked="0"/>
    </xf>
    <xf numFmtId="169" fontId="254" fillId="0" borderId="0" applyNumberFormat="0" applyFill="0" applyBorder="0" applyAlignment="0" applyProtection="0">
      <alignment vertical="top"/>
      <protection locked="0"/>
    </xf>
    <xf numFmtId="0" fontId="257" fillId="0" borderId="0" applyNumberFormat="0" applyFill="0" applyBorder="0" applyAlignment="0" applyProtection="0"/>
    <xf numFmtId="0" fontId="258" fillId="0" borderId="0" applyNumberFormat="0" applyFill="0" applyBorder="0" applyAlignment="0" applyProtection="0">
      <alignment vertical="top"/>
      <protection locked="0"/>
    </xf>
    <xf numFmtId="169" fontId="259" fillId="0" borderId="0" applyNumberFormat="0" applyFill="0" applyBorder="0" applyAlignment="0" applyProtection="0">
      <alignment vertical="top"/>
      <protection locked="0"/>
    </xf>
    <xf numFmtId="169" fontId="254" fillId="0" borderId="0" applyNumberFormat="0" applyFill="0" applyBorder="0" applyAlignment="0" applyProtection="0">
      <alignment vertical="top"/>
      <protection locked="0"/>
    </xf>
    <xf numFmtId="169" fontId="254" fillId="0" borderId="0" applyNumberFormat="0" applyFill="0" applyBorder="0" applyAlignment="0" applyProtection="0">
      <alignment vertical="top"/>
      <protection locked="0"/>
    </xf>
    <xf numFmtId="170" fontId="254" fillId="0" borderId="0" applyNumberFormat="0" applyFill="0" applyBorder="0" applyAlignment="0" applyProtection="0">
      <alignment vertical="top"/>
      <protection locked="0"/>
    </xf>
    <xf numFmtId="0" fontId="254" fillId="0" borderId="0" applyNumberFormat="0" applyFill="0" applyBorder="0" applyAlignment="0" applyProtection="0">
      <alignment vertical="top"/>
      <protection locked="0"/>
    </xf>
    <xf numFmtId="165" fontId="254" fillId="0" borderId="0" applyNumberFormat="0" applyFill="0" applyBorder="0" applyAlignment="0" applyProtection="0">
      <alignment vertical="top"/>
      <protection locked="0"/>
    </xf>
    <xf numFmtId="0" fontId="254" fillId="0" borderId="0" applyNumberFormat="0" applyFill="0" applyBorder="0" applyAlignment="0" applyProtection="0">
      <alignment vertical="top"/>
      <protection locked="0"/>
    </xf>
    <xf numFmtId="170" fontId="254" fillId="0" borderId="0" applyNumberFormat="0" applyFill="0" applyBorder="0" applyAlignment="0" applyProtection="0">
      <alignment vertical="top"/>
      <protection locked="0"/>
    </xf>
    <xf numFmtId="0" fontId="254" fillId="0" borderId="0" applyNumberFormat="0" applyFill="0" applyBorder="0" applyAlignment="0" applyProtection="0">
      <alignment vertical="top"/>
      <protection locked="0"/>
    </xf>
    <xf numFmtId="169" fontId="254" fillId="0" borderId="0" applyNumberFormat="0" applyFill="0" applyBorder="0" applyAlignment="0" applyProtection="0">
      <alignment vertical="top"/>
      <protection locked="0"/>
    </xf>
    <xf numFmtId="0" fontId="254" fillId="0" borderId="0" applyNumberFormat="0" applyFill="0" applyBorder="0" applyAlignment="0" applyProtection="0">
      <alignment vertical="top"/>
      <protection locked="0"/>
    </xf>
    <xf numFmtId="165" fontId="254" fillId="0" borderId="0" applyNumberFormat="0" applyFill="0" applyBorder="0" applyAlignment="0" applyProtection="0">
      <alignment vertical="top"/>
      <protection locked="0"/>
    </xf>
    <xf numFmtId="169" fontId="254" fillId="0" borderId="0" applyNumberFormat="0" applyFill="0" applyBorder="0" applyAlignment="0" applyProtection="0">
      <alignment vertical="top"/>
      <protection locked="0"/>
    </xf>
    <xf numFmtId="169" fontId="168" fillId="0" borderId="0"/>
    <xf numFmtId="169" fontId="260" fillId="0" borderId="0"/>
    <xf numFmtId="196" fontId="26" fillId="0" borderId="0" applyFont="0" applyFill="0" applyBorder="0" applyAlignment="0" applyProtection="0"/>
    <xf numFmtId="196" fontId="26" fillId="0" borderId="0" applyFont="0" applyFill="0" applyBorder="0" applyAlignment="0" applyProtection="0"/>
    <xf numFmtId="196" fontId="170"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170" fillId="0" borderId="0" applyFont="0" applyFill="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40"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10" fontId="169" fillId="32" borderId="214" applyNumberFormat="0" applyBorder="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165" fontId="261" fillId="26" borderId="2" applyNumberFormat="0" applyAlignment="0" applyProtection="0"/>
    <xf numFmtId="0" fontId="261" fillId="11" borderId="2" applyNumberFormat="0" applyAlignment="0" applyProtection="0"/>
    <xf numFmtId="0" fontId="261" fillId="11" borderId="2" applyNumberFormat="0" applyAlignment="0" applyProtection="0"/>
    <xf numFmtId="169" fontId="21" fillId="11" borderId="2" applyNumberFormat="0" applyAlignment="0" applyProtection="0"/>
    <xf numFmtId="169" fontId="21" fillId="11" borderId="2" applyNumberFormat="0" applyAlignment="0" applyProtection="0"/>
    <xf numFmtId="170" fontId="261" fillId="11" borderId="2" applyNumberFormat="0" applyAlignment="0" applyProtection="0"/>
    <xf numFmtId="170" fontId="261" fillId="11" borderId="2" applyNumberFormat="0" applyAlignment="0" applyProtection="0"/>
    <xf numFmtId="170" fontId="261" fillId="11" borderId="2" applyNumberFormat="0" applyAlignment="0" applyProtection="0"/>
    <xf numFmtId="170" fontId="261" fillId="11" borderId="2" applyNumberFormat="0" applyAlignment="0" applyProtection="0"/>
    <xf numFmtId="170" fontId="21" fillId="11" borderId="2" applyNumberFormat="0" applyAlignment="0" applyProtection="0"/>
    <xf numFmtId="170" fontId="261" fillId="11" borderId="2" applyNumberFormat="0" applyAlignment="0" applyProtection="0"/>
    <xf numFmtId="170" fontId="261" fillId="11" borderId="2" applyNumberFormat="0" applyAlignment="0" applyProtection="0"/>
    <xf numFmtId="170" fontId="261" fillId="11" borderId="2" applyNumberFormat="0" applyAlignment="0" applyProtection="0"/>
    <xf numFmtId="170" fontId="261" fillId="11" borderId="2" applyNumberFormat="0" applyAlignment="0" applyProtection="0"/>
    <xf numFmtId="170" fontId="261" fillId="11" borderId="2" applyNumberFormat="0" applyAlignment="0" applyProtection="0"/>
    <xf numFmtId="170" fontId="261" fillId="11" borderId="2" applyNumberFormat="0" applyAlignment="0" applyProtection="0"/>
    <xf numFmtId="169" fontId="261" fillId="11" borderId="2" applyNumberFormat="0" applyAlignment="0" applyProtection="0"/>
    <xf numFmtId="169" fontId="21" fillId="11" borderId="2" applyNumberFormat="0" applyAlignment="0" applyProtection="0"/>
    <xf numFmtId="169" fontId="2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1" fillId="11" borderId="2" applyNumberFormat="0" applyAlignment="0" applyProtection="0"/>
    <xf numFmtId="169" fontId="21" fillId="11" borderId="2" applyNumberFormat="0" applyAlignment="0" applyProtection="0"/>
    <xf numFmtId="169" fontId="2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1" fillId="11" borderId="2" applyNumberFormat="0" applyAlignment="0" applyProtection="0"/>
    <xf numFmtId="169" fontId="21" fillId="11" borderId="2" applyNumberFormat="0" applyAlignment="0" applyProtection="0"/>
    <xf numFmtId="169" fontId="21" fillId="11" borderId="2" applyNumberFormat="0" applyAlignment="0" applyProtection="0"/>
    <xf numFmtId="169" fontId="21" fillId="11" borderId="2" applyNumberFormat="0" applyAlignment="0" applyProtection="0"/>
    <xf numFmtId="169" fontId="21" fillId="11" borderId="2" applyNumberFormat="0" applyAlignment="0" applyProtection="0"/>
    <xf numFmtId="169" fontId="21" fillId="11" borderId="2" applyNumberFormat="0" applyAlignment="0" applyProtection="0"/>
    <xf numFmtId="0" fontId="261" fillId="11" borderId="2" applyNumberFormat="0" applyAlignment="0" applyProtection="0"/>
    <xf numFmtId="169" fontId="21" fillId="11" borderId="2" applyNumberFormat="0" applyAlignment="0" applyProtection="0"/>
    <xf numFmtId="169" fontId="2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1" fillId="11" borderId="2" applyNumberFormat="0" applyAlignment="0" applyProtection="0"/>
    <xf numFmtId="170" fontId="21" fillId="11" borderId="2" applyNumberFormat="0" applyAlignment="0" applyProtection="0"/>
    <xf numFmtId="170" fontId="21" fillId="11" borderId="2" applyNumberFormat="0" applyAlignment="0" applyProtection="0"/>
    <xf numFmtId="170" fontId="261" fillId="11" borderId="2" applyNumberFormat="0" applyAlignment="0" applyProtection="0"/>
    <xf numFmtId="170" fontId="261" fillId="11" borderId="2" applyNumberFormat="0" applyAlignment="0" applyProtection="0"/>
    <xf numFmtId="170" fontId="261" fillId="11" borderId="2" applyNumberFormat="0" applyAlignment="0" applyProtection="0"/>
    <xf numFmtId="170" fontId="261" fillId="11" borderId="2" applyNumberFormat="0" applyAlignment="0" applyProtection="0"/>
    <xf numFmtId="170" fontId="21" fillId="11" borderId="2" applyNumberFormat="0" applyAlignment="0" applyProtection="0"/>
    <xf numFmtId="170" fontId="261" fillId="11" borderId="2" applyNumberFormat="0" applyAlignment="0" applyProtection="0"/>
    <xf numFmtId="170" fontId="261" fillId="11" borderId="2" applyNumberFormat="0" applyAlignment="0" applyProtection="0"/>
    <xf numFmtId="170" fontId="261" fillId="11" borderId="2" applyNumberFormat="0" applyAlignment="0" applyProtection="0"/>
    <xf numFmtId="170" fontId="261" fillId="11" borderId="2" applyNumberFormat="0" applyAlignment="0" applyProtection="0"/>
    <xf numFmtId="170" fontId="261" fillId="11" borderId="2" applyNumberFormat="0" applyAlignment="0" applyProtection="0"/>
    <xf numFmtId="170" fontId="261" fillId="11" borderId="2" applyNumberFormat="0" applyAlignment="0" applyProtection="0"/>
    <xf numFmtId="170" fontId="21" fillId="11" borderId="2" applyNumberFormat="0" applyAlignment="0" applyProtection="0"/>
    <xf numFmtId="170" fontId="21" fillId="11" borderId="2" applyNumberFormat="0" applyAlignment="0" applyProtection="0"/>
    <xf numFmtId="170" fontId="261" fillId="11" borderId="2" applyNumberFormat="0" applyAlignment="0" applyProtection="0"/>
    <xf numFmtId="170" fontId="261" fillId="11" borderId="2" applyNumberFormat="0" applyAlignment="0" applyProtection="0"/>
    <xf numFmtId="170" fontId="261" fillId="11" borderId="2" applyNumberFormat="0" applyAlignment="0" applyProtection="0"/>
    <xf numFmtId="170" fontId="261" fillId="11" borderId="2" applyNumberFormat="0" applyAlignment="0" applyProtection="0"/>
    <xf numFmtId="170" fontId="21" fillId="11" borderId="2" applyNumberFormat="0" applyAlignment="0" applyProtection="0"/>
    <xf numFmtId="0" fontId="2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1" fillId="11" borderId="2" applyNumberFormat="0" applyAlignment="0" applyProtection="0"/>
    <xf numFmtId="0" fontId="2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1" fillId="11" borderId="2" applyNumberFormat="0" applyAlignment="0" applyProtection="0"/>
    <xf numFmtId="169" fontId="262" fillId="0" borderId="0" applyNumberFormat="0" applyFill="0" applyBorder="0" applyAlignment="0" applyProtection="0">
      <alignment vertical="top"/>
      <protection locked="0"/>
    </xf>
    <xf numFmtId="170" fontId="262" fillId="0" borderId="0" applyNumberFormat="0" applyFill="0" applyBorder="0" applyAlignment="0" applyProtection="0">
      <alignment vertical="top"/>
      <protection locked="0"/>
    </xf>
    <xf numFmtId="169" fontId="262" fillId="0" borderId="0" applyNumberFormat="0" applyFill="0" applyBorder="0" applyAlignment="0" applyProtection="0">
      <alignment vertical="top"/>
      <protection locked="0"/>
    </xf>
    <xf numFmtId="170" fontId="262" fillId="0" borderId="0" applyNumberFormat="0" applyFill="0" applyBorder="0" applyAlignment="0" applyProtection="0">
      <alignment vertical="top"/>
      <protection locked="0"/>
    </xf>
    <xf numFmtId="169" fontId="263" fillId="0" borderId="0" applyNumberFormat="0" applyFill="0" applyBorder="0" applyAlignment="0" applyProtection="0">
      <alignment vertical="top"/>
      <protection locked="0"/>
    </xf>
    <xf numFmtId="169" fontId="263" fillId="0" borderId="0" applyNumberFormat="0" applyFill="0" applyBorder="0" applyAlignment="0" applyProtection="0">
      <alignment vertical="top"/>
      <protection locked="0"/>
    </xf>
    <xf numFmtId="170" fontId="263" fillId="0" borderId="0" applyNumberFormat="0" applyFill="0" applyBorder="0" applyAlignment="0" applyProtection="0">
      <alignment vertical="top"/>
      <protection locked="0"/>
    </xf>
    <xf numFmtId="0" fontId="263" fillId="0" borderId="0" applyNumberFormat="0" applyFill="0" applyBorder="0" applyAlignment="0" applyProtection="0">
      <alignment vertical="top"/>
      <protection locked="0"/>
    </xf>
    <xf numFmtId="165" fontId="263" fillId="0" borderId="0" applyNumberFormat="0" applyFill="0" applyBorder="0" applyAlignment="0" applyProtection="0">
      <alignment vertical="top"/>
      <protection locked="0"/>
    </xf>
    <xf numFmtId="0" fontId="263" fillId="0" borderId="0" applyNumberFormat="0" applyFill="0" applyBorder="0" applyAlignment="0" applyProtection="0">
      <alignment vertical="top"/>
      <protection locked="0"/>
    </xf>
    <xf numFmtId="170" fontId="263" fillId="0" borderId="0" applyNumberFormat="0" applyFill="0" applyBorder="0" applyAlignment="0" applyProtection="0">
      <alignment vertical="top"/>
      <protection locked="0"/>
    </xf>
    <xf numFmtId="0" fontId="263" fillId="0" borderId="0" applyNumberFormat="0" applyFill="0" applyBorder="0" applyAlignment="0" applyProtection="0">
      <alignment vertical="top"/>
      <protection locked="0"/>
    </xf>
    <xf numFmtId="169" fontId="263" fillId="0" borderId="0" applyNumberFormat="0" applyFill="0" applyBorder="0" applyAlignment="0" applyProtection="0">
      <alignment vertical="top"/>
      <protection locked="0"/>
    </xf>
    <xf numFmtId="0" fontId="263" fillId="0" borderId="0" applyNumberFormat="0" applyFill="0" applyBorder="0" applyAlignment="0" applyProtection="0">
      <alignment vertical="top"/>
      <protection locked="0"/>
    </xf>
    <xf numFmtId="165" fontId="263" fillId="0" borderId="0" applyNumberFormat="0" applyFill="0" applyBorder="0" applyAlignment="0" applyProtection="0">
      <alignment vertical="top"/>
      <protection locked="0"/>
    </xf>
    <xf numFmtId="15" fontId="105" fillId="0" borderId="0"/>
    <xf numFmtId="15" fontId="105" fillId="0" borderId="0"/>
    <xf numFmtId="15" fontId="105" fillId="0" borderId="0"/>
    <xf numFmtId="15" fontId="105" fillId="0" borderId="0"/>
    <xf numFmtId="15" fontId="105" fillId="0" borderId="0"/>
    <xf numFmtId="169" fontId="179" fillId="0" borderId="0"/>
    <xf numFmtId="169" fontId="179" fillId="0" borderId="0"/>
    <xf numFmtId="170" fontId="179" fillId="0" borderId="0"/>
    <xf numFmtId="0" fontId="179" fillId="0" borderId="0"/>
    <xf numFmtId="165" fontId="179" fillId="0" borderId="0"/>
    <xf numFmtId="0" fontId="179" fillId="0" borderId="0"/>
    <xf numFmtId="170" fontId="179" fillId="0" borderId="0"/>
    <xf numFmtId="0" fontId="179" fillId="0" borderId="0"/>
    <xf numFmtId="169" fontId="179" fillId="0" borderId="0"/>
    <xf numFmtId="0" fontId="179" fillId="0" borderId="0"/>
    <xf numFmtId="165" fontId="179" fillId="0" borderId="0"/>
    <xf numFmtId="169" fontId="105" fillId="8" borderId="0" applyNumberFormat="0" applyBorder="0" applyProtection="0">
      <alignment horizontal="center"/>
    </xf>
    <xf numFmtId="169" fontId="105" fillId="8" borderId="0" applyNumberFormat="0" applyBorder="0" applyProtection="0">
      <alignment horizontal="center"/>
    </xf>
    <xf numFmtId="169" fontId="105" fillId="12" borderId="0" applyNumberFormat="0" applyBorder="0" applyProtection="0">
      <alignment horizontal="center"/>
    </xf>
    <xf numFmtId="169" fontId="105" fillId="12" borderId="0" applyNumberFormat="0" applyBorder="0" applyProtection="0">
      <alignment horizontal="center"/>
    </xf>
    <xf numFmtId="169" fontId="105" fillId="27" borderId="0" applyNumberFormat="0" applyBorder="0" applyProtection="0">
      <alignment horizontal="center"/>
    </xf>
    <xf numFmtId="169" fontId="105" fillId="27" borderId="0" applyNumberFormat="0" applyBorder="0" applyProtection="0">
      <alignment horizontal="center"/>
    </xf>
    <xf numFmtId="169" fontId="264" fillId="0" borderId="7" applyNumberFormat="0" applyFill="0" applyAlignment="0" applyProtection="0"/>
    <xf numFmtId="170" fontId="264" fillId="0" borderId="7" applyNumberFormat="0" applyFill="0" applyAlignment="0" applyProtection="0"/>
    <xf numFmtId="169" fontId="265" fillId="25" borderId="3" applyNumberFormat="0" applyAlignment="0" applyProtection="0"/>
    <xf numFmtId="170" fontId="265" fillId="25" borderId="3" applyNumberFormat="0" applyAlignment="0" applyProtection="0"/>
    <xf numFmtId="169" fontId="266" fillId="0" borderId="0" applyNumberFormat="0" applyFill="0" applyBorder="0" applyAlignment="0" applyProtection="0">
      <alignment vertical="top"/>
      <protection locked="0"/>
    </xf>
    <xf numFmtId="169" fontId="266" fillId="0" borderId="0" applyNumberFormat="0" applyFill="0" applyBorder="0" applyAlignment="0" applyProtection="0">
      <alignment vertical="top"/>
      <protection locked="0"/>
    </xf>
    <xf numFmtId="170" fontId="266" fillId="0" borderId="0" applyNumberFormat="0" applyFill="0" applyBorder="0" applyAlignment="0" applyProtection="0">
      <alignment vertical="top"/>
      <protection locked="0"/>
    </xf>
    <xf numFmtId="0" fontId="266" fillId="0" borderId="0" applyNumberFormat="0" applyFill="0" applyBorder="0" applyAlignment="0" applyProtection="0">
      <alignment vertical="top"/>
      <protection locked="0"/>
    </xf>
    <xf numFmtId="165" fontId="266" fillId="0" borderId="0" applyNumberFormat="0" applyFill="0" applyBorder="0" applyAlignment="0" applyProtection="0">
      <alignment vertical="top"/>
      <protection locked="0"/>
    </xf>
    <xf numFmtId="0" fontId="266" fillId="0" borderId="0" applyNumberFormat="0" applyFill="0" applyBorder="0" applyAlignment="0" applyProtection="0">
      <alignment vertical="top"/>
      <protection locked="0"/>
    </xf>
    <xf numFmtId="170" fontId="266" fillId="0" borderId="0" applyNumberFormat="0" applyFill="0" applyBorder="0" applyAlignment="0" applyProtection="0">
      <alignment vertical="top"/>
      <protection locked="0"/>
    </xf>
    <xf numFmtId="0" fontId="266" fillId="0" borderId="0" applyNumberFormat="0" applyFill="0" applyBorder="0" applyAlignment="0" applyProtection="0">
      <alignment vertical="top"/>
      <protection locked="0"/>
    </xf>
    <xf numFmtId="169" fontId="266" fillId="0" borderId="0" applyNumberFormat="0" applyFill="0" applyBorder="0" applyAlignment="0" applyProtection="0">
      <alignment vertical="top"/>
      <protection locked="0"/>
    </xf>
    <xf numFmtId="0" fontId="266" fillId="0" borderId="0" applyNumberFormat="0" applyFill="0" applyBorder="0" applyAlignment="0" applyProtection="0">
      <alignment vertical="top"/>
      <protection locked="0"/>
    </xf>
    <xf numFmtId="165" fontId="266" fillId="0" borderId="0" applyNumberFormat="0" applyFill="0" applyBorder="0" applyAlignment="0" applyProtection="0">
      <alignment vertical="top"/>
      <protection locked="0"/>
    </xf>
    <xf numFmtId="196" fontId="267" fillId="0" borderId="0"/>
    <xf numFmtId="169" fontId="223" fillId="0" borderId="227"/>
    <xf numFmtId="169" fontId="223" fillId="0" borderId="227"/>
    <xf numFmtId="170" fontId="223" fillId="0" borderId="227"/>
    <xf numFmtId="169" fontId="223" fillId="0" borderId="227"/>
    <xf numFmtId="169" fontId="223" fillId="0" borderId="227"/>
    <xf numFmtId="169" fontId="223" fillId="0" borderId="227"/>
    <xf numFmtId="0" fontId="223" fillId="0" borderId="227"/>
    <xf numFmtId="169" fontId="223" fillId="0" borderId="227"/>
    <xf numFmtId="169" fontId="268" fillId="0" borderId="0" applyNumberFormat="0" applyFill="0" applyBorder="0" applyAlignment="0" applyProtection="0">
      <alignment vertical="top"/>
      <protection locked="0"/>
    </xf>
    <xf numFmtId="169" fontId="268" fillId="0" borderId="0" applyNumberFormat="0" applyFill="0" applyBorder="0" applyAlignment="0" applyProtection="0">
      <alignment vertical="top"/>
      <protection locked="0"/>
    </xf>
    <xf numFmtId="170" fontId="268" fillId="0" borderId="0" applyNumberFormat="0" applyFill="0" applyBorder="0" applyAlignment="0" applyProtection="0">
      <alignment vertical="top"/>
      <protection locked="0"/>
    </xf>
    <xf numFmtId="0" fontId="268" fillId="0" borderId="0" applyNumberFormat="0" applyFill="0" applyBorder="0" applyAlignment="0" applyProtection="0">
      <alignment vertical="top"/>
      <protection locked="0"/>
    </xf>
    <xf numFmtId="165" fontId="268" fillId="0" borderId="0" applyNumberFormat="0" applyFill="0" applyBorder="0" applyAlignment="0" applyProtection="0">
      <alignment vertical="top"/>
      <protection locked="0"/>
    </xf>
    <xf numFmtId="0" fontId="268" fillId="0" borderId="0" applyNumberFormat="0" applyFill="0" applyBorder="0" applyAlignment="0" applyProtection="0">
      <alignment vertical="top"/>
      <protection locked="0"/>
    </xf>
    <xf numFmtId="170" fontId="268" fillId="0" borderId="0" applyNumberFormat="0" applyFill="0" applyBorder="0" applyAlignment="0" applyProtection="0">
      <alignment vertical="top"/>
      <protection locked="0"/>
    </xf>
    <xf numFmtId="0" fontId="268" fillId="0" borderId="0" applyNumberFormat="0" applyFill="0" applyBorder="0" applyAlignment="0" applyProtection="0">
      <alignment vertical="top"/>
      <protection locked="0"/>
    </xf>
    <xf numFmtId="169" fontId="268" fillId="0" borderId="0" applyNumberFormat="0" applyFill="0" applyBorder="0" applyAlignment="0" applyProtection="0">
      <alignment vertical="top"/>
      <protection locked="0"/>
    </xf>
    <xf numFmtId="0" fontId="268" fillId="0" borderId="0" applyNumberFormat="0" applyFill="0" applyBorder="0" applyAlignment="0" applyProtection="0">
      <alignment vertical="top"/>
      <protection locked="0"/>
    </xf>
    <xf numFmtId="165" fontId="268" fillId="0" borderId="0" applyNumberFormat="0" applyFill="0" applyBorder="0" applyAlignment="0" applyProtection="0">
      <alignment vertical="top"/>
      <protection locked="0"/>
    </xf>
    <xf numFmtId="169" fontId="269" fillId="0" borderId="0" applyNumberFormat="0" applyFill="0" applyBorder="0" applyAlignment="0" applyProtection="0">
      <alignment vertical="top"/>
      <protection locked="0"/>
    </xf>
    <xf numFmtId="169" fontId="269" fillId="0" borderId="0" applyNumberFormat="0" applyFill="0" applyBorder="0" applyAlignment="0" applyProtection="0">
      <alignment vertical="top"/>
      <protection locked="0"/>
    </xf>
    <xf numFmtId="170" fontId="269" fillId="0" borderId="0" applyNumberFormat="0" applyFill="0" applyBorder="0" applyAlignment="0" applyProtection="0">
      <alignment vertical="top"/>
      <protection locked="0"/>
    </xf>
    <xf numFmtId="0" fontId="269" fillId="0" borderId="0" applyNumberFormat="0" applyFill="0" applyBorder="0" applyAlignment="0" applyProtection="0">
      <alignment vertical="top"/>
      <protection locked="0"/>
    </xf>
    <xf numFmtId="165" fontId="269" fillId="0" borderId="0" applyNumberFormat="0" applyFill="0" applyBorder="0" applyAlignment="0" applyProtection="0">
      <alignment vertical="top"/>
      <protection locked="0"/>
    </xf>
    <xf numFmtId="0" fontId="269" fillId="0" borderId="0" applyNumberFormat="0" applyFill="0" applyBorder="0" applyAlignment="0" applyProtection="0">
      <alignment vertical="top"/>
      <protection locked="0"/>
    </xf>
    <xf numFmtId="170" fontId="269" fillId="0" borderId="0" applyNumberFormat="0" applyFill="0" applyBorder="0" applyAlignment="0" applyProtection="0">
      <alignment vertical="top"/>
      <protection locked="0"/>
    </xf>
    <xf numFmtId="0" fontId="269" fillId="0" borderId="0" applyNumberFormat="0" applyFill="0" applyBorder="0" applyAlignment="0" applyProtection="0">
      <alignment vertical="top"/>
      <protection locked="0"/>
    </xf>
    <xf numFmtId="169" fontId="269" fillId="0" borderId="0" applyNumberFormat="0" applyFill="0" applyBorder="0" applyAlignment="0" applyProtection="0">
      <alignment vertical="top"/>
      <protection locked="0"/>
    </xf>
    <xf numFmtId="0" fontId="269" fillId="0" borderId="0" applyNumberFormat="0" applyFill="0" applyBorder="0" applyAlignment="0" applyProtection="0">
      <alignment vertical="top"/>
      <protection locked="0"/>
    </xf>
    <xf numFmtId="165" fontId="269" fillId="0" borderId="0" applyNumberFormat="0" applyFill="0" applyBorder="0" applyAlignment="0" applyProtection="0">
      <alignment vertical="top"/>
      <protection locked="0"/>
    </xf>
    <xf numFmtId="169" fontId="270" fillId="0" borderId="0" applyNumberFormat="0" applyFill="0" applyBorder="0" applyAlignment="0" applyProtection="0">
      <alignment vertical="top"/>
      <protection locked="0"/>
    </xf>
    <xf numFmtId="196" fontId="245" fillId="0" borderId="0" applyProtection="0"/>
    <xf numFmtId="0" fontId="271" fillId="0" borderId="7" applyNumberFormat="0" applyFill="0" applyAlignment="0" applyProtection="0"/>
    <xf numFmtId="169" fontId="22" fillId="0" borderId="7" applyNumberFormat="0" applyFill="0" applyAlignment="0" applyProtection="0"/>
    <xf numFmtId="169" fontId="22" fillId="0" borderId="7" applyNumberFormat="0" applyFill="0" applyAlignment="0" applyProtection="0"/>
    <xf numFmtId="0" fontId="271" fillId="0" borderId="7" applyNumberFormat="0" applyFill="0" applyAlignment="0" applyProtection="0"/>
    <xf numFmtId="0" fontId="22" fillId="0" borderId="7" applyNumberFormat="0" applyFill="0" applyAlignment="0" applyProtection="0"/>
    <xf numFmtId="170" fontId="22" fillId="0" borderId="7" applyNumberFormat="0" applyFill="0" applyAlignment="0" applyProtection="0"/>
    <xf numFmtId="0" fontId="22" fillId="0" borderId="7" applyNumberFormat="0" applyFill="0" applyAlignment="0" applyProtection="0"/>
    <xf numFmtId="165" fontId="272" fillId="0" borderId="228" applyNumberFormat="0" applyFill="0" applyAlignment="0" applyProtection="0"/>
    <xf numFmtId="0" fontId="271" fillId="0" borderId="7" applyNumberFormat="0" applyFill="0" applyAlignment="0" applyProtection="0"/>
    <xf numFmtId="0" fontId="273" fillId="0" borderId="0"/>
    <xf numFmtId="169" fontId="274" fillId="0" borderId="24">
      <alignment horizontal="left"/>
      <protection locked="0"/>
    </xf>
    <xf numFmtId="165" fontId="274" fillId="0" borderId="24">
      <alignment horizontal="left"/>
      <protection locked="0"/>
    </xf>
    <xf numFmtId="165" fontId="274" fillId="0" borderId="24">
      <alignment horizontal="left"/>
      <protection locked="0"/>
    </xf>
    <xf numFmtId="165" fontId="274" fillId="0" borderId="24">
      <alignment horizontal="left"/>
      <protection locked="0"/>
    </xf>
    <xf numFmtId="169" fontId="274" fillId="0" borderId="24">
      <alignment horizontal="left"/>
      <protection locked="0"/>
    </xf>
    <xf numFmtId="169" fontId="274" fillId="0" borderId="24">
      <alignment horizontal="left"/>
      <protection locked="0"/>
    </xf>
    <xf numFmtId="169" fontId="274" fillId="0" borderId="24">
      <alignment horizontal="left"/>
      <protection locked="0"/>
    </xf>
    <xf numFmtId="170" fontId="274" fillId="0" borderId="24">
      <alignment horizontal="left"/>
      <protection locked="0"/>
    </xf>
    <xf numFmtId="170" fontId="274" fillId="0" borderId="24">
      <alignment horizontal="left"/>
      <protection locked="0"/>
    </xf>
    <xf numFmtId="170" fontId="274" fillId="0" borderId="24">
      <alignment horizontal="left"/>
      <protection locked="0"/>
    </xf>
    <xf numFmtId="169" fontId="274" fillId="0" borderId="24">
      <alignment horizontal="left"/>
      <protection locked="0"/>
    </xf>
    <xf numFmtId="170" fontId="274" fillId="0" borderId="24">
      <alignment horizontal="left"/>
      <protection locked="0"/>
    </xf>
    <xf numFmtId="170" fontId="274" fillId="0" borderId="24">
      <alignment horizontal="left"/>
      <protection locked="0"/>
    </xf>
    <xf numFmtId="169" fontId="274" fillId="0" borderId="24">
      <alignment horizontal="left"/>
      <protection locked="0"/>
    </xf>
    <xf numFmtId="169" fontId="274" fillId="0" borderId="24">
      <alignment horizontal="left"/>
      <protection locked="0"/>
    </xf>
    <xf numFmtId="169" fontId="274" fillId="0" borderId="24">
      <alignment horizontal="left"/>
      <protection locked="0"/>
    </xf>
    <xf numFmtId="0" fontId="274" fillId="0" borderId="24">
      <alignment horizontal="left"/>
      <protection locked="0"/>
    </xf>
    <xf numFmtId="169" fontId="274" fillId="0" borderId="24">
      <alignment horizontal="left"/>
      <protection locked="0"/>
    </xf>
    <xf numFmtId="0" fontId="274" fillId="0" borderId="24">
      <alignment horizontal="left"/>
      <protection locked="0"/>
    </xf>
    <xf numFmtId="0" fontId="274" fillId="0" borderId="24">
      <alignment horizontal="left"/>
      <protection locked="0"/>
    </xf>
    <xf numFmtId="169" fontId="274" fillId="0" borderId="24">
      <alignment horizontal="left"/>
      <protection locked="0"/>
    </xf>
    <xf numFmtId="169" fontId="274" fillId="0" borderId="24">
      <alignment horizontal="left"/>
      <protection locked="0"/>
    </xf>
    <xf numFmtId="165" fontId="274" fillId="0" borderId="24">
      <alignment horizontal="left"/>
      <protection locked="0"/>
    </xf>
    <xf numFmtId="165" fontId="274" fillId="0" borderId="24">
      <alignment horizontal="left"/>
      <protection locked="0"/>
    </xf>
    <xf numFmtId="165" fontId="274" fillId="0" borderId="24">
      <alignment horizontal="left"/>
      <protection locked="0"/>
    </xf>
    <xf numFmtId="165" fontId="274" fillId="0" borderId="24">
      <alignment horizontal="left"/>
      <protection locked="0"/>
    </xf>
    <xf numFmtId="165" fontId="274" fillId="0" borderId="24">
      <alignment horizontal="left"/>
      <protection locked="0"/>
    </xf>
    <xf numFmtId="165" fontId="274" fillId="0" borderId="24">
      <alignment horizontal="left"/>
      <protection locked="0"/>
    </xf>
    <xf numFmtId="165" fontId="274" fillId="0" borderId="24">
      <alignment horizontal="left"/>
      <protection locked="0"/>
    </xf>
    <xf numFmtId="165" fontId="274" fillId="0" borderId="24">
      <alignment horizontal="left"/>
      <protection locked="0"/>
    </xf>
    <xf numFmtId="0" fontId="274" fillId="0" borderId="24">
      <alignment horizontal="left"/>
      <protection locked="0"/>
    </xf>
    <xf numFmtId="0" fontId="274" fillId="0" borderId="24">
      <alignment horizontal="left"/>
      <protection locked="0"/>
    </xf>
    <xf numFmtId="0" fontId="274" fillId="0" borderId="24">
      <alignment horizontal="left"/>
      <protection locked="0"/>
    </xf>
    <xf numFmtId="0" fontId="274" fillId="0" borderId="24">
      <alignment horizontal="left"/>
      <protection locked="0"/>
    </xf>
    <xf numFmtId="0" fontId="274" fillId="0" borderId="24">
      <alignment horizontal="left"/>
      <protection locked="0"/>
    </xf>
    <xf numFmtId="0" fontId="274" fillId="0" borderId="24">
      <alignment horizontal="left"/>
      <protection locked="0"/>
    </xf>
    <xf numFmtId="0" fontId="274" fillId="0" borderId="24">
      <alignment horizontal="left"/>
      <protection locked="0"/>
    </xf>
    <xf numFmtId="0" fontId="274" fillId="0" borderId="24">
      <alignment horizontal="left"/>
      <protection locked="0"/>
    </xf>
    <xf numFmtId="165" fontId="274" fillId="0" borderId="24">
      <alignment horizontal="left"/>
      <protection locked="0"/>
    </xf>
    <xf numFmtId="165" fontId="274" fillId="0" borderId="24">
      <alignment horizontal="left"/>
      <protection locked="0"/>
    </xf>
    <xf numFmtId="165" fontId="274" fillId="0" borderId="24">
      <alignment horizontal="left"/>
      <protection locked="0"/>
    </xf>
    <xf numFmtId="170" fontId="274" fillId="0" borderId="24">
      <alignment horizontal="left"/>
      <protection locked="0"/>
    </xf>
    <xf numFmtId="170" fontId="274" fillId="0" borderId="24">
      <alignment horizontal="left"/>
      <protection locked="0"/>
    </xf>
    <xf numFmtId="170" fontId="274" fillId="0" borderId="24">
      <alignment horizontal="left"/>
      <protection locked="0"/>
    </xf>
    <xf numFmtId="170" fontId="274" fillId="0" borderId="24">
      <alignment horizontal="left"/>
      <protection locked="0"/>
    </xf>
    <xf numFmtId="170" fontId="274" fillId="0" borderId="24">
      <alignment horizontal="left"/>
      <protection locked="0"/>
    </xf>
    <xf numFmtId="170" fontId="274" fillId="0" borderId="24">
      <alignment horizontal="left"/>
      <protection locked="0"/>
    </xf>
    <xf numFmtId="165" fontId="274" fillId="0" borderId="24">
      <alignment horizontal="left"/>
      <protection locked="0"/>
    </xf>
    <xf numFmtId="165" fontId="274" fillId="0" borderId="24">
      <alignment horizontal="left"/>
      <protection locked="0"/>
    </xf>
    <xf numFmtId="165" fontId="274" fillId="0" borderId="24">
      <alignment horizontal="left"/>
      <protection locked="0"/>
    </xf>
    <xf numFmtId="0" fontId="274" fillId="0" borderId="24">
      <alignment horizontal="left"/>
      <protection locked="0"/>
    </xf>
    <xf numFmtId="165" fontId="274" fillId="0" borderId="24">
      <alignment horizontal="left"/>
      <protection locked="0"/>
    </xf>
    <xf numFmtId="0" fontId="274" fillId="0" borderId="24">
      <alignment horizontal="left"/>
      <protection locked="0"/>
    </xf>
    <xf numFmtId="0" fontId="274" fillId="0" borderId="24">
      <alignment horizontal="left"/>
      <protection locked="0"/>
    </xf>
    <xf numFmtId="165" fontId="274" fillId="0" borderId="24">
      <alignment horizontal="left"/>
      <protection locked="0"/>
    </xf>
    <xf numFmtId="169" fontId="274" fillId="0" borderId="24">
      <alignment horizontal="left"/>
      <protection locked="0"/>
    </xf>
    <xf numFmtId="169" fontId="274" fillId="0" borderId="24">
      <alignment horizontal="left"/>
      <protection locked="0"/>
    </xf>
    <xf numFmtId="169" fontId="274" fillId="0" borderId="24">
      <alignment horizontal="left"/>
      <protection locked="0"/>
    </xf>
    <xf numFmtId="169" fontId="274" fillId="0" borderId="24">
      <alignment horizontal="left"/>
      <protection locked="0"/>
    </xf>
    <xf numFmtId="169" fontId="274" fillId="0" borderId="24">
      <alignment horizontal="left"/>
      <protection locked="0"/>
    </xf>
    <xf numFmtId="169" fontId="274" fillId="0" borderId="24">
      <alignment horizontal="left"/>
      <protection locked="0"/>
    </xf>
    <xf numFmtId="169" fontId="274" fillId="0" borderId="24">
      <alignment horizontal="left"/>
      <protection locked="0"/>
    </xf>
    <xf numFmtId="169" fontId="274" fillId="0" borderId="24">
      <alignment horizontal="left"/>
      <protection locked="0"/>
    </xf>
    <xf numFmtId="169" fontId="274" fillId="0" borderId="24">
      <alignment horizontal="left"/>
      <protection locked="0"/>
    </xf>
    <xf numFmtId="0" fontId="274" fillId="0" borderId="24">
      <alignment horizontal="left"/>
      <protection locked="0"/>
    </xf>
    <xf numFmtId="0" fontId="274" fillId="0" borderId="24">
      <alignment horizontal="left"/>
      <protection locked="0"/>
    </xf>
    <xf numFmtId="0" fontId="274" fillId="0" borderId="24">
      <alignment horizontal="left"/>
      <protection locked="0"/>
    </xf>
    <xf numFmtId="0" fontId="274" fillId="0" borderId="24">
      <alignment horizontal="left"/>
      <protection locked="0"/>
    </xf>
    <xf numFmtId="0" fontId="274" fillId="0" borderId="24">
      <alignment horizontal="left"/>
      <protection locked="0"/>
    </xf>
    <xf numFmtId="0" fontId="274" fillId="0" borderId="24">
      <alignment horizontal="left"/>
      <protection locked="0"/>
    </xf>
    <xf numFmtId="0" fontId="274" fillId="0" borderId="24">
      <alignment horizontal="left"/>
      <protection locked="0"/>
    </xf>
    <xf numFmtId="0" fontId="274" fillId="0" borderId="24">
      <alignment horizontal="left"/>
      <protection locked="0"/>
    </xf>
    <xf numFmtId="169" fontId="274" fillId="0" borderId="24">
      <alignment horizontal="left"/>
      <protection locked="0"/>
    </xf>
    <xf numFmtId="169" fontId="274" fillId="0" borderId="24">
      <alignment horizontal="left"/>
      <protection locked="0"/>
    </xf>
    <xf numFmtId="2" fontId="275" fillId="0" borderId="0">
      <alignment horizontal="centerContinuous" wrapText="1"/>
    </xf>
    <xf numFmtId="2" fontId="275" fillId="0" borderId="0">
      <alignment horizontal="centerContinuous" wrapText="1"/>
    </xf>
    <xf numFmtId="169" fontId="276" fillId="0" borderId="0" applyNumberFormat="0" applyFill="0" applyBorder="0" applyAlignment="0" applyProtection="0">
      <alignment vertical="top"/>
      <protection locked="0"/>
    </xf>
    <xf numFmtId="169" fontId="276" fillId="0" borderId="0" applyNumberFormat="0" applyFill="0" applyBorder="0" applyAlignment="0" applyProtection="0">
      <alignment vertical="top"/>
      <protection locked="0"/>
    </xf>
    <xf numFmtId="170" fontId="276" fillId="0" borderId="0" applyNumberFormat="0" applyFill="0" applyBorder="0" applyAlignment="0" applyProtection="0">
      <alignment vertical="top"/>
      <protection locked="0"/>
    </xf>
    <xf numFmtId="0" fontId="276" fillId="0" borderId="0" applyNumberFormat="0" applyFill="0" applyBorder="0" applyAlignment="0" applyProtection="0">
      <alignment vertical="top"/>
      <protection locked="0"/>
    </xf>
    <xf numFmtId="165" fontId="276" fillId="0" borderId="0" applyNumberFormat="0" applyFill="0" applyBorder="0" applyAlignment="0" applyProtection="0">
      <alignment vertical="top"/>
      <protection locked="0"/>
    </xf>
    <xf numFmtId="0" fontId="276" fillId="0" borderId="0" applyNumberFormat="0" applyFill="0" applyBorder="0" applyAlignment="0" applyProtection="0">
      <alignment vertical="top"/>
      <protection locked="0"/>
    </xf>
    <xf numFmtId="170" fontId="276" fillId="0" borderId="0" applyNumberFormat="0" applyFill="0" applyBorder="0" applyAlignment="0" applyProtection="0">
      <alignment vertical="top"/>
      <protection locked="0"/>
    </xf>
    <xf numFmtId="0" fontId="276" fillId="0" borderId="0" applyNumberFormat="0" applyFill="0" applyBorder="0" applyAlignment="0" applyProtection="0">
      <alignment vertical="top"/>
      <protection locked="0"/>
    </xf>
    <xf numFmtId="169" fontId="276" fillId="0" borderId="0" applyNumberFormat="0" applyFill="0" applyBorder="0" applyAlignment="0" applyProtection="0">
      <alignment vertical="top"/>
      <protection locked="0"/>
    </xf>
    <xf numFmtId="0" fontId="276" fillId="0" borderId="0" applyNumberFormat="0" applyFill="0" applyBorder="0" applyAlignment="0" applyProtection="0">
      <alignment vertical="top"/>
      <protection locked="0"/>
    </xf>
    <xf numFmtId="165" fontId="276" fillId="0" borderId="0" applyNumberFormat="0" applyFill="0" applyBorder="0" applyAlignment="0" applyProtection="0">
      <alignment vertical="top"/>
      <protection locked="0"/>
    </xf>
    <xf numFmtId="220" fontId="193" fillId="0" borderId="0" applyFont="0" applyFill="0" applyBorder="0" applyAlignment="0" applyProtection="0"/>
    <xf numFmtId="221" fontId="277" fillId="0" borderId="0" applyFont="0" applyFill="0" applyBorder="0" applyAlignment="0" applyProtection="0"/>
    <xf numFmtId="1" fontId="26" fillId="0" borderId="0" applyNumberFormat="0" applyAlignment="0">
      <alignment horizontal="center"/>
    </xf>
    <xf numFmtId="1" fontId="26" fillId="0" borderId="0" applyNumberFormat="0" applyAlignment="0">
      <alignment horizontal="center"/>
    </xf>
    <xf numFmtId="222" fontId="278" fillId="0" borderId="0" applyNumberFormat="0">
      <alignment horizontal="centerContinuous"/>
    </xf>
    <xf numFmtId="223" fontId="26" fillId="0" borderId="0" applyFont="0" applyFill="0" applyBorder="0" applyAlignment="0" applyProtection="0"/>
    <xf numFmtId="199" fontId="26" fillId="0" borderId="0" applyFont="0" applyFill="0" applyBorder="0" applyAlignment="0" applyProtection="0"/>
    <xf numFmtId="224" fontId="105" fillId="0" borderId="0" applyFont="0" applyFill="0" applyBorder="0" applyAlignment="0" applyProtection="0"/>
    <xf numFmtId="225" fontId="105" fillId="0" borderId="0" applyFont="0" applyFill="0" applyBorder="0" applyAlignment="0" applyProtection="0"/>
    <xf numFmtId="203" fontId="26" fillId="0" borderId="0" applyFont="0" applyFill="0" applyBorder="0" applyAlignment="0" applyProtection="0">
      <alignment vertical="top"/>
    </xf>
    <xf numFmtId="203" fontId="193" fillId="0" borderId="0" applyFont="0" applyFill="0" applyBorder="0" applyAlignment="0" applyProtection="0"/>
    <xf numFmtId="203" fontId="26" fillId="0" borderId="0" applyFont="0" applyFill="0" applyBorder="0" applyAlignment="0" applyProtection="0">
      <alignment vertical="top"/>
    </xf>
    <xf numFmtId="0" fontId="279" fillId="86" borderId="214" applyNumberFormat="0" applyBorder="0" applyProtection="0">
      <alignment horizontal="left" vertical="center"/>
    </xf>
    <xf numFmtId="171" fontId="172" fillId="0" borderId="0"/>
    <xf numFmtId="226" fontId="105" fillId="0" borderId="0" applyFont="0" applyFill="0" applyBorder="0" applyAlignment="0" applyProtection="0"/>
    <xf numFmtId="227" fontId="105" fillId="0" borderId="0" applyFont="0" applyFill="0" applyBorder="0" applyAlignment="0" applyProtection="0"/>
    <xf numFmtId="228" fontId="189" fillId="0" borderId="0">
      <protection locked="0"/>
    </xf>
    <xf numFmtId="229" fontId="26" fillId="0" borderId="0" applyFont="0" applyFill="0" applyBorder="0" applyAlignment="0" applyProtection="0"/>
    <xf numFmtId="230" fontId="26" fillId="0" borderId="0" applyFont="0" applyFill="0" applyBorder="0" applyAlignment="0" applyProtection="0"/>
    <xf numFmtId="231" fontId="105" fillId="0" borderId="0" applyFont="0" applyFill="0" applyBorder="0" applyAlignment="0" applyProtection="0"/>
    <xf numFmtId="232" fontId="105" fillId="0" borderId="0" applyFont="0" applyFill="0" applyBorder="0" applyAlignment="0" applyProtection="0"/>
    <xf numFmtId="233" fontId="189" fillId="0" borderId="0">
      <protection locked="0"/>
    </xf>
    <xf numFmtId="234" fontId="189" fillId="0" borderId="0">
      <protection locked="0"/>
    </xf>
    <xf numFmtId="3" fontId="280" fillId="0" borderId="0" applyFont="0"/>
    <xf numFmtId="169" fontId="26" fillId="0" borderId="0"/>
    <xf numFmtId="169" fontId="26" fillId="0" borderId="0"/>
    <xf numFmtId="169" fontId="26" fillId="0" borderId="0"/>
    <xf numFmtId="0" fontId="26" fillId="0" borderId="0"/>
    <xf numFmtId="170" fontId="26" fillId="0" borderId="0"/>
    <xf numFmtId="0" fontId="26" fillId="0" borderId="0"/>
    <xf numFmtId="170" fontId="26" fillId="0" borderId="0"/>
    <xf numFmtId="169" fontId="26" fillId="0" borderId="0"/>
    <xf numFmtId="0" fontId="26" fillId="0" borderId="0"/>
    <xf numFmtId="170" fontId="26" fillId="0" borderId="0"/>
    <xf numFmtId="0" fontId="26" fillId="0" borderId="0"/>
    <xf numFmtId="170" fontId="26" fillId="0" borderId="0"/>
    <xf numFmtId="235" fontId="129" fillId="0" borderId="0"/>
    <xf numFmtId="236" fontId="281" fillId="0" borderId="0">
      <alignment horizontal="center" vertical="center"/>
    </xf>
    <xf numFmtId="169" fontId="282" fillId="0" borderId="4" applyNumberFormat="0" applyFill="0" applyAlignment="0" applyProtection="0"/>
    <xf numFmtId="170" fontId="282" fillId="0" borderId="4" applyNumberFormat="0" applyFill="0" applyAlignment="0" applyProtection="0"/>
    <xf numFmtId="169" fontId="283" fillId="0" borderId="5" applyNumberFormat="0" applyFill="0" applyAlignment="0" applyProtection="0"/>
    <xf numFmtId="170" fontId="283" fillId="0" borderId="5" applyNumberFormat="0" applyFill="0" applyAlignment="0" applyProtection="0"/>
    <xf numFmtId="169" fontId="284" fillId="0" borderId="224" applyNumberFormat="0" applyFill="0" applyAlignment="0" applyProtection="0"/>
    <xf numFmtId="170" fontId="284" fillId="0" borderId="224" applyNumberFormat="0" applyFill="0" applyAlignment="0" applyProtection="0"/>
    <xf numFmtId="169" fontId="284" fillId="0" borderId="224" applyNumberFormat="0" applyFill="0" applyAlignment="0" applyProtection="0"/>
    <xf numFmtId="169" fontId="284" fillId="0" borderId="0" applyNumberFormat="0" applyFill="0" applyBorder="0" applyAlignment="0" applyProtection="0"/>
    <xf numFmtId="170" fontId="284" fillId="0" borderId="0" applyNumberFormat="0" applyFill="0" applyBorder="0" applyAlignment="0" applyProtection="0"/>
    <xf numFmtId="169" fontId="277" fillId="0" borderId="0"/>
    <xf numFmtId="169" fontId="165" fillId="0" borderId="0"/>
    <xf numFmtId="169" fontId="165" fillId="0" borderId="0"/>
    <xf numFmtId="170" fontId="165" fillId="0" borderId="0"/>
    <xf numFmtId="0" fontId="165" fillId="0" borderId="0"/>
    <xf numFmtId="165" fontId="165" fillId="0" borderId="0"/>
    <xf numFmtId="0" fontId="165" fillId="0" borderId="0"/>
    <xf numFmtId="170" fontId="165" fillId="0" borderId="0"/>
    <xf numFmtId="0" fontId="165" fillId="0" borderId="0"/>
    <xf numFmtId="169" fontId="165" fillId="0" borderId="0"/>
    <xf numFmtId="0" fontId="165" fillId="0" borderId="0"/>
    <xf numFmtId="165" fontId="165" fillId="0" borderId="0"/>
    <xf numFmtId="0" fontId="285" fillId="26" borderId="0" applyNumberFormat="0" applyBorder="0" applyAlignment="0" applyProtection="0"/>
    <xf numFmtId="169" fontId="23" fillId="26" borderId="0" applyNumberFormat="0" applyBorder="0" applyAlignment="0" applyProtection="0"/>
    <xf numFmtId="169" fontId="23" fillId="26" borderId="0" applyNumberFormat="0" applyBorder="0" applyAlignment="0" applyProtection="0"/>
    <xf numFmtId="0" fontId="285" fillId="26" borderId="0" applyNumberFormat="0" applyBorder="0" applyAlignment="0" applyProtection="0"/>
    <xf numFmtId="0" fontId="23" fillId="26" borderId="0" applyNumberFormat="0" applyBorder="0" applyAlignment="0" applyProtection="0"/>
    <xf numFmtId="170" fontId="23" fillId="26" borderId="0" applyNumberFormat="0" applyBorder="0" applyAlignment="0" applyProtection="0"/>
    <xf numFmtId="0" fontId="23" fillId="26" borderId="0" applyNumberFormat="0" applyBorder="0" applyAlignment="0" applyProtection="0"/>
    <xf numFmtId="165" fontId="286" fillId="26" borderId="0" applyNumberFormat="0" applyBorder="0" applyAlignment="0" applyProtection="0"/>
    <xf numFmtId="169" fontId="287" fillId="26" borderId="0" applyNumberFormat="0" applyBorder="0" applyAlignment="0" applyProtection="0"/>
    <xf numFmtId="170" fontId="287" fillId="26" borderId="0" applyNumberFormat="0" applyBorder="0" applyAlignment="0" applyProtection="0"/>
    <xf numFmtId="37" fontId="288" fillId="0" borderId="0"/>
    <xf numFmtId="169" fontId="165" fillId="0" borderId="0"/>
    <xf numFmtId="170" fontId="165" fillId="0" borderId="0"/>
    <xf numFmtId="169" fontId="289" fillId="0" borderId="0"/>
    <xf numFmtId="169" fontId="289" fillId="0" borderId="0"/>
    <xf numFmtId="170" fontId="289" fillId="0" borderId="0"/>
    <xf numFmtId="0" fontId="289" fillId="0" borderId="0"/>
    <xf numFmtId="165" fontId="289" fillId="0" borderId="0"/>
    <xf numFmtId="0" fontId="289" fillId="0" borderId="0"/>
    <xf numFmtId="170" fontId="289" fillId="0" borderId="0"/>
    <xf numFmtId="0" fontId="289" fillId="0" borderId="0"/>
    <xf numFmtId="169" fontId="289" fillId="0" borderId="0"/>
    <xf numFmtId="0" fontId="289" fillId="0" borderId="0"/>
    <xf numFmtId="165" fontId="289" fillId="0" borderId="0"/>
    <xf numFmtId="0" fontId="290" fillId="0" borderId="0"/>
    <xf numFmtId="169" fontId="167" fillId="0" borderId="0"/>
    <xf numFmtId="169" fontId="105" fillId="0" borderId="0"/>
    <xf numFmtId="169" fontId="167" fillId="0" borderId="0"/>
    <xf numFmtId="170" fontId="167" fillId="0" borderId="0"/>
    <xf numFmtId="169" fontId="291" fillId="0" borderId="0"/>
    <xf numFmtId="169" fontId="291" fillId="0" borderId="0"/>
    <xf numFmtId="170" fontId="291" fillId="0" borderId="0"/>
    <xf numFmtId="0" fontId="291" fillId="0" borderId="0"/>
    <xf numFmtId="165" fontId="291" fillId="0" borderId="0"/>
    <xf numFmtId="0" fontId="291" fillId="0" borderId="0"/>
    <xf numFmtId="170" fontId="291" fillId="0" borderId="0"/>
    <xf numFmtId="0" fontId="291" fillId="0" borderId="0"/>
    <xf numFmtId="169" fontId="291" fillId="0" borderId="0"/>
    <xf numFmtId="0" fontId="291" fillId="0" borderId="0"/>
    <xf numFmtId="165" fontId="291" fillId="0" borderId="0"/>
    <xf numFmtId="165" fontId="291" fillId="0" borderId="0"/>
    <xf numFmtId="169" fontId="220" fillId="0" borderId="0"/>
    <xf numFmtId="169" fontId="220" fillId="0" borderId="0"/>
    <xf numFmtId="170" fontId="220" fillId="0" borderId="0"/>
    <xf numFmtId="0" fontId="220" fillId="0" borderId="0"/>
    <xf numFmtId="165" fontId="220" fillId="0" borderId="0"/>
    <xf numFmtId="0" fontId="220" fillId="0" borderId="0"/>
    <xf numFmtId="169" fontId="185" fillId="0" borderId="0"/>
    <xf numFmtId="170" fontId="220" fillId="0" borderId="0"/>
    <xf numFmtId="0" fontId="220" fillId="0" borderId="0"/>
    <xf numFmtId="169" fontId="220" fillId="0" borderId="0"/>
    <xf numFmtId="0" fontId="220" fillId="0" borderId="0"/>
    <xf numFmtId="165" fontId="220" fillId="0" borderId="0"/>
    <xf numFmtId="165" fontId="220" fillId="0" borderId="0"/>
    <xf numFmtId="169" fontId="220" fillId="0" borderId="0"/>
    <xf numFmtId="169" fontId="220" fillId="0" borderId="0"/>
    <xf numFmtId="170" fontId="220" fillId="0" borderId="0"/>
    <xf numFmtId="0" fontId="220" fillId="0" borderId="0"/>
    <xf numFmtId="165" fontId="220" fillId="0" borderId="0"/>
    <xf numFmtId="0" fontId="220" fillId="0" borderId="0"/>
    <xf numFmtId="170" fontId="220" fillId="0" borderId="0"/>
    <xf numFmtId="0" fontId="220" fillId="0" borderId="0"/>
    <xf numFmtId="169" fontId="220" fillId="0" borderId="0"/>
    <xf numFmtId="0" fontId="220" fillId="0" borderId="0"/>
    <xf numFmtId="165" fontId="220" fillId="0" borderId="0"/>
    <xf numFmtId="169" fontId="220" fillId="0" borderId="0"/>
    <xf numFmtId="169" fontId="220" fillId="0" borderId="0"/>
    <xf numFmtId="170" fontId="220" fillId="0" borderId="0"/>
    <xf numFmtId="0" fontId="220" fillId="0" borderId="0"/>
    <xf numFmtId="165" fontId="220" fillId="0" borderId="0"/>
    <xf numFmtId="0" fontId="220" fillId="0" borderId="0"/>
    <xf numFmtId="170" fontId="220" fillId="0" borderId="0"/>
    <xf numFmtId="0" fontId="220" fillId="0" borderId="0"/>
    <xf numFmtId="169" fontId="220" fillId="0" borderId="0"/>
    <xf numFmtId="0" fontId="220" fillId="0" borderId="0"/>
    <xf numFmtId="165" fontId="220" fillId="0" borderId="0"/>
    <xf numFmtId="169" fontId="203" fillId="0" borderId="0"/>
    <xf numFmtId="169" fontId="203" fillId="0" borderId="0"/>
    <xf numFmtId="169" fontId="203" fillId="0" borderId="0"/>
    <xf numFmtId="170" fontId="203" fillId="0" borderId="0"/>
    <xf numFmtId="0" fontId="203" fillId="0" borderId="0"/>
    <xf numFmtId="165" fontId="203" fillId="0" borderId="0"/>
    <xf numFmtId="0" fontId="203" fillId="0" borderId="0"/>
    <xf numFmtId="170" fontId="203" fillId="0" borderId="0"/>
    <xf numFmtId="165" fontId="203" fillId="0" borderId="0"/>
    <xf numFmtId="169" fontId="203" fillId="0" borderId="0"/>
    <xf numFmtId="169" fontId="203" fillId="0" borderId="0"/>
    <xf numFmtId="170" fontId="203" fillId="0" borderId="0"/>
    <xf numFmtId="0" fontId="203" fillId="0" borderId="0"/>
    <xf numFmtId="165" fontId="203" fillId="0" borderId="0"/>
    <xf numFmtId="0" fontId="203" fillId="0" borderId="0"/>
    <xf numFmtId="170" fontId="203" fillId="0" borderId="0"/>
    <xf numFmtId="0" fontId="203" fillId="0" borderId="0"/>
    <xf numFmtId="169" fontId="203" fillId="0" borderId="0"/>
    <xf numFmtId="0" fontId="203" fillId="0" borderId="0"/>
    <xf numFmtId="165" fontId="203" fillId="0" borderId="0"/>
    <xf numFmtId="169" fontId="203" fillId="0" borderId="0"/>
    <xf numFmtId="170" fontId="203" fillId="0" borderId="0"/>
    <xf numFmtId="0" fontId="203" fillId="0" borderId="0"/>
    <xf numFmtId="165" fontId="203" fillId="0" borderId="0"/>
    <xf numFmtId="0" fontId="203" fillId="0" borderId="0"/>
    <xf numFmtId="170" fontId="203" fillId="0" borderId="0"/>
    <xf numFmtId="169" fontId="203" fillId="0" borderId="0"/>
    <xf numFmtId="165" fontId="203" fillId="0" borderId="0"/>
    <xf numFmtId="169" fontId="203" fillId="0" borderId="0"/>
    <xf numFmtId="169" fontId="203" fillId="0" borderId="0"/>
    <xf numFmtId="169" fontId="203" fillId="0" borderId="0"/>
    <xf numFmtId="169" fontId="203" fillId="0" borderId="0"/>
    <xf numFmtId="170" fontId="203" fillId="0" borderId="0"/>
    <xf numFmtId="0" fontId="203" fillId="0" borderId="0"/>
    <xf numFmtId="165" fontId="203" fillId="0" borderId="0"/>
    <xf numFmtId="0" fontId="203" fillId="0" borderId="0"/>
    <xf numFmtId="170" fontId="203" fillId="0" borderId="0"/>
    <xf numFmtId="165" fontId="203" fillId="0" borderId="0"/>
    <xf numFmtId="169" fontId="203" fillId="0" borderId="0"/>
    <xf numFmtId="169" fontId="203" fillId="0" borderId="0"/>
    <xf numFmtId="170" fontId="203" fillId="0" borderId="0"/>
    <xf numFmtId="0" fontId="203" fillId="0" borderId="0"/>
    <xf numFmtId="165" fontId="203" fillId="0" borderId="0"/>
    <xf numFmtId="0" fontId="203" fillId="0" borderId="0"/>
    <xf numFmtId="170" fontId="203" fillId="0" borderId="0"/>
    <xf numFmtId="0" fontId="203" fillId="0" borderId="0"/>
    <xf numFmtId="169" fontId="203" fillId="0" borderId="0"/>
    <xf numFmtId="0" fontId="203" fillId="0" borderId="0"/>
    <xf numFmtId="165" fontId="203" fillId="0" borderId="0"/>
    <xf numFmtId="169" fontId="203" fillId="0" borderId="0"/>
    <xf numFmtId="170" fontId="203" fillId="0" borderId="0"/>
    <xf numFmtId="0" fontId="203" fillId="0" borderId="0"/>
    <xf numFmtId="165" fontId="203" fillId="0" borderId="0"/>
    <xf numFmtId="0" fontId="203" fillId="0" borderId="0"/>
    <xf numFmtId="170" fontId="203" fillId="0" borderId="0"/>
    <xf numFmtId="169" fontId="203" fillId="0" borderId="0"/>
    <xf numFmtId="165" fontId="203" fillId="0" borderId="0"/>
    <xf numFmtId="169" fontId="203" fillId="0" borderId="0"/>
    <xf numFmtId="169" fontId="203" fillId="0" borderId="0"/>
    <xf numFmtId="169" fontId="203" fillId="0" borderId="0"/>
    <xf numFmtId="169" fontId="203" fillId="0" borderId="0"/>
    <xf numFmtId="170" fontId="203" fillId="0" borderId="0"/>
    <xf numFmtId="0" fontId="203" fillId="0" borderId="0"/>
    <xf numFmtId="165" fontId="203" fillId="0" borderId="0"/>
    <xf numFmtId="0" fontId="203" fillId="0" borderId="0"/>
    <xf numFmtId="170" fontId="203" fillId="0" borderId="0"/>
    <xf numFmtId="165" fontId="203" fillId="0" borderId="0"/>
    <xf numFmtId="169" fontId="203" fillId="0" borderId="0"/>
    <xf numFmtId="169" fontId="203" fillId="0" borderId="0"/>
    <xf numFmtId="170" fontId="203" fillId="0" borderId="0"/>
    <xf numFmtId="0" fontId="203" fillId="0" borderId="0"/>
    <xf numFmtId="165" fontId="203" fillId="0" borderId="0"/>
    <xf numFmtId="0" fontId="203" fillId="0" borderId="0"/>
    <xf numFmtId="170" fontId="203" fillId="0" borderId="0"/>
    <xf numFmtId="0" fontId="203" fillId="0" borderId="0"/>
    <xf numFmtId="169" fontId="203" fillId="0" borderId="0"/>
    <xf numFmtId="0" fontId="203" fillId="0" borderId="0"/>
    <xf numFmtId="165" fontId="203" fillId="0" borderId="0"/>
    <xf numFmtId="169" fontId="203" fillId="0" borderId="0"/>
    <xf numFmtId="170" fontId="203" fillId="0" borderId="0"/>
    <xf numFmtId="0" fontId="203" fillId="0" borderId="0"/>
    <xf numFmtId="165" fontId="203" fillId="0" borderId="0"/>
    <xf numFmtId="0" fontId="203" fillId="0" borderId="0"/>
    <xf numFmtId="170" fontId="203" fillId="0" borderId="0"/>
    <xf numFmtId="169" fontId="203" fillId="0" borderId="0"/>
    <xf numFmtId="165" fontId="203" fillId="0" borderId="0"/>
    <xf numFmtId="169" fontId="203" fillId="0" borderId="0"/>
    <xf numFmtId="169" fontId="203" fillId="0" borderId="0"/>
    <xf numFmtId="169" fontId="203" fillId="0" borderId="0"/>
    <xf numFmtId="169" fontId="203" fillId="0" borderId="0"/>
    <xf numFmtId="170" fontId="203" fillId="0" borderId="0"/>
    <xf numFmtId="0" fontId="203" fillId="0" borderId="0"/>
    <xf numFmtId="165" fontId="203" fillId="0" borderId="0"/>
    <xf numFmtId="0" fontId="203" fillId="0" borderId="0"/>
    <xf numFmtId="170" fontId="203" fillId="0" borderId="0"/>
    <xf numFmtId="165" fontId="203" fillId="0" borderId="0"/>
    <xf numFmtId="169" fontId="203" fillId="0" borderId="0"/>
    <xf numFmtId="169" fontId="203" fillId="0" borderId="0"/>
    <xf numFmtId="170" fontId="203" fillId="0" borderId="0"/>
    <xf numFmtId="0" fontId="203" fillId="0" borderId="0"/>
    <xf numFmtId="165" fontId="203" fillId="0" borderId="0"/>
    <xf numFmtId="0" fontId="203" fillId="0" borderId="0"/>
    <xf numFmtId="170" fontId="203" fillId="0" borderId="0"/>
    <xf numFmtId="0" fontId="203" fillId="0" borderId="0"/>
    <xf numFmtId="169" fontId="203" fillId="0" borderId="0"/>
    <xf numFmtId="0" fontId="203" fillId="0" borderId="0"/>
    <xf numFmtId="165" fontId="203" fillId="0" borderId="0"/>
    <xf numFmtId="169" fontId="203" fillId="0" borderId="0"/>
    <xf numFmtId="170" fontId="203" fillId="0" borderId="0"/>
    <xf numFmtId="0" fontId="203" fillId="0" borderId="0"/>
    <xf numFmtId="165" fontId="203" fillId="0" borderId="0"/>
    <xf numFmtId="0" fontId="203" fillId="0" borderId="0"/>
    <xf numFmtId="170" fontId="203" fillId="0" borderId="0"/>
    <xf numFmtId="169" fontId="203" fillId="0" borderId="0"/>
    <xf numFmtId="165" fontId="203" fillId="0" borderId="0"/>
    <xf numFmtId="169" fontId="203" fillId="0" borderId="0"/>
    <xf numFmtId="169" fontId="26" fillId="0" borderId="0"/>
    <xf numFmtId="169" fontId="26" fillId="0" borderId="0"/>
    <xf numFmtId="170" fontId="26" fillId="0" borderId="0"/>
    <xf numFmtId="0" fontId="26" fillId="0" borderId="0"/>
    <xf numFmtId="165" fontId="26" fillId="0" borderId="0"/>
    <xf numFmtId="0" fontId="26" fillId="0" borderId="0"/>
    <xf numFmtId="169" fontId="168" fillId="0" borderId="0"/>
    <xf numFmtId="170" fontId="26" fillId="0" borderId="0"/>
    <xf numFmtId="0" fontId="26" fillId="0" borderId="0"/>
    <xf numFmtId="169" fontId="26" fillId="0" borderId="0"/>
    <xf numFmtId="0" fontId="26" fillId="0" borderId="0"/>
    <xf numFmtId="165" fontId="26" fillId="0" borderId="0"/>
    <xf numFmtId="0" fontId="159" fillId="0" borderId="0"/>
    <xf numFmtId="169" fontId="26" fillId="0" borderId="0"/>
    <xf numFmtId="0" fontId="26"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70" fontId="159" fillId="0" borderId="0"/>
    <xf numFmtId="170" fontId="159" fillId="0" borderId="0"/>
    <xf numFmtId="169" fontId="159" fillId="0" borderId="0"/>
    <xf numFmtId="169" fontId="159" fillId="0" borderId="0"/>
    <xf numFmtId="169" fontId="159" fillId="0" borderId="0"/>
    <xf numFmtId="169" fontId="159" fillId="0" borderId="0"/>
    <xf numFmtId="0" fontId="26" fillId="0" borderId="0"/>
    <xf numFmtId="169" fontId="159" fillId="0" borderId="0"/>
    <xf numFmtId="169"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9"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9" fontId="159" fillId="0" borderId="0"/>
    <xf numFmtId="169"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159" fillId="0" borderId="0"/>
    <xf numFmtId="0" fontId="26"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9" fontId="9" fillId="0" borderId="0"/>
    <xf numFmtId="0" fontId="26" fillId="0" borderId="0"/>
    <xf numFmtId="0" fontId="159" fillId="0" borderId="0"/>
    <xf numFmtId="0" fontId="159" fillId="0" borderId="0"/>
    <xf numFmtId="0" fontId="159" fillId="0" borderId="0"/>
    <xf numFmtId="170" fontId="159" fillId="0" borderId="0"/>
    <xf numFmtId="170" fontId="159" fillId="0" borderId="0"/>
    <xf numFmtId="169" fontId="159" fillId="0" borderId="0"/>
    <xf numFmtId="169" fontId="159" fillId="0" borderId="0"/>
    <xf numFmtId="169" fontId="159" fillId="0" borderId="0"/>
    <xf numFmtId="169" fontId="159" fillId="0" borderId="0"/>
    <xf numFmtId="169"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9"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9" fontId="159" fillId="0" borderId="0"/>
    <xf numFmtId="169"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9" fontId="9" fillId="0" borderId="0"/>
    <xf numFmtId="0" fontId="26" fillId="0" borderId="0"/>
    <xf numFmtId="0" fontId="159" fillId="0" borderId="0"/>
    <xf numFmtId="0" fontId="159" fillId="0" borderId="0"/>
    <xf numFmtId="0" fontId="159" fillId="0" borderId="0"/>
    <xf numFmtId="170" fontId="159" fillId="0" borderId="0"/>
    <xf numFmtId="170" fontId="159" fillId="0" borderId="0"/>
    <xf numFmtId="169" fontId="159" fillId="0" borderId="0"/>
    <xf numFmtId="169" fontId="159" fillId="0" borderId="0"/>
    <xf numFmtId="169" fontId="159" fillId="0" borderId="0"/>
    <xf numFmtId="169" fontId="159" fillId="0" borderId="0"/>
    <xf numFmtId="169"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9"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9" fontId="159" fillId="0" borderId="0"/>
    <xf numFmtId="169"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9" fontId="9" fillId="0" borderId="0"/>
    <xf numFmtId="0" fontId="26" fillId="0" borderId="0"/>
    <xf numFmtId="169" fontId="105" fillId="0" borderId="0"/>
    <xf numFmtId="169" fontId="105" fillId="0" borderId="0"/>
    <xf numFmtId="169" fontId="105" fillId="0" borderId="0"/>
    <xf numFmtId="0" fontId="26" fillId="0" borderId="0"/>
    <xf numFmtId="169" fontId="105" fillId="0" borderId="0"/>
    <xf numFmtId="169" fontId="105" fillId="0" borderId="0"/>
    <xf numFmtId="169" fontId="105" fillId="0" borderId="0"/>
    <xf numFmtId="0" fontId="26" fillId="0" borderId="0"/>
    <xf numFmtId="169" fontId="105" fillId="0" borderId="0"/>
    <xf numFmtId="169" fontId="105" fillId="0" borderId="0"/>
    <xf numFmtId="169" fontId="105" fillId="0" borderId="0"/>
    <xf numFmtId="0" fontId="26" fillId="0" borderId="0"/>
    <xf numFmtId="169" fontId="105" fillId="0" borderId="0"/>
    <xf numFmtId="169" fontId="105" fillId="0" borderId="0"/>
    <xf numFmtId="169" fontId="105" fillId="0" borderId="0"/>
    <xf numFmtId="0" fontId="105" fillId="0" borderId="0"/>
    <xf numFmtId="0" fontId="105" fillId="0" borderId="0"/>
    <xf numFmtId="0" fontId="105" fillId="0" borderId="0"/>
    <xf numFmtId="169"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169" fontId="105" fillId="0" borderId="0"/>
    <xf numFmtId="169" fontId="105" fillId="0" borderId="0"/>
    <xf numFmtId="169" fontId="105" fillId="0" borderId="0"/>
    <xf numFmtId="169" fontId="105" fillId="0" borderId="0"/>
    <xf numFmtId="0" fontId="24" fillId="0" borderId="0"/>
    <xf numFmtId="0" fontId="105" fillId="0" borderId="0"/>
    <xf numFmtId="170" fontId="159" fillId="0" borderId="0"/>
    <xf numFmtId="170" fontId="159" fillId="0" borderId="0"/>
    <xf numFmtId="169" fontId="159" fillId="0" borderId="0"/>
    <xf numFmtId="169" fontId="159" fillId="0" borderId="0"/>
    <xf numFmtId="169" fontId="159" fillId="0" borderId="0"/>
    <xf numFmtId="169" fontId="159" fillId="0" borderId="0"/>
    <xf numFmtId="169"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9"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9" fontId="159" fillId="0" borderId="0"/>
    <xf numFmtId="169"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159" fillId="0" borderId="0"/>
    <xf numFmtId="169" fontId="159" fillId="0" borderId="0"/>
    <xf numFmtId="169"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159" fillId="0" borderId="0"/>
    <xf numFmtId="0" fontId="159" fillId="0" borderId="0"/>
    <xf numFmtId="0" fontId="159" fillId="0" borderId="0"/>
    <xf numFmtId="169" fontId="9" fillId="0" borderId="0"/>
    <xf numFmtId="169" fontId="105" fillId="0" borderId="0"/>
    <xf numFmtId="165" fontId="105" fillId="0" borderId="0"/>
    <xf numFmtId="0" fontId="159" fillId="0" borderId="0"/>
    <xf numFmtId="169"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0" fontId="105" fillId="0" borderId="0"/>
    <xf numFmtId="169" fontId="105" fillId="0" borderId="0"/>
    <xf numFmtId="0" fontId="105" fillId="0" borderId="0"/>
    <xf numFmtId="165"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9" fontId="105" fillId="0" borderId="0"/>
    <xf numFmtId="169" fontId="105" fillId="0" borderId="0"/>
    <xf numFmtId="169" fontId="105" fillId="0" borderId="0"/>
    <xf numFmtId="169" fontId="105" fillId="0" borderId="0"/>
    <xf numFmtId="169" fontId="105" fillId="0" borderId="0"/>
    <xf numFmtId="0" fontId="25" fillId="0" borderId="0"/>
    <xf numFmtId="170" fontId="159" fillId="0" borderId="0"/>
    <xf numFmtId="170" fontId="159" fillId="0" borderId="0"/>
    <xf numFmtId="0" fontId="3" fillId="0" borderId="0"/>
    <xf numFmtId="0" fontId="15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237" fontId="25" fillId="0" borderId="0"/>
    <xf numFmtId="0" fontId="25"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150"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05"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159" fillId="0" borderId="0"/>
    <xf numFmtId="0" fontId="159" fillId="0" borderId="0"/>
    <xf numFmtId="0" fontId="159" fillId="0" borderId="0"/>
    <xf numFmtId="0" fontId="14" fillId="0" borderId="0"/>
    <xf numFmtId="0" fontId="14" fillId="0" borderId="0"/>
    <xf numFmtId="0" fontId="3" fillId="0" borderId="0"/>
    <xf numFmtId="0" fontId="159" fillId="0" borderId="0"/>
    <xf numFmtId="0" fontId="159" fillId="0" borderId="0"/>
    <xf numFmtId="0" fontId="159" fillId="0" borderId="0"/>
    <xf numFmtId="0" fontId="159" fillId="0" borderId="0"/>
    <xf numFmtId="0" fontId="32" fillId="0" borderId="0"/>
    <xf numFmtId="0" fontId="159" fillId="0" borderId="0"/>
    <xf numFmtId="0" fontId="159" fillId="0" borderId="0"/>
    <xf numFmtId="0" fontId="24" fillId="0" borderId="0"/>
    <xf numFmtId="0" fontId="24" fillId="0" borderId="0"/>
    <xf numFmtId="0" fontId="3" fillId="0" borderId="0"/>
    <xf numFmtId="0" fontId="25" fillId="0" borderId="0"/>
    <xf numFmtId="0" fontId="25" fillId="0" borderId="0"/>
    <xf numFmtId="0" fontId="14" fillId="0" borderId="0"/>
    <xf numFmtId="0" fontId="25" fillId="0" borderId="0"/>
    <xf numFmtId="169" fontId="25" fillId="0" borderId="0"/>
    <xf numFmtId="0" fontId="14" fillId="0" borderId="0"/>
    <xf numFmtId="0" fontId="3" fillId="0" borderId="0"/>
    <xf numFmtId="0" fontId="292" fillId="0" borderId="0"/>
    <xf numFmtId="0" fontId="3"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3"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293" fillId="0" borderId="0" applyBorder="0"/>
    <xf numFmtId="169" fontId="293" fillId="0" borderId="0" applyBorder="0"/>
    <xf numFmtId="170" fontId="293" fillId="0" borderId="0" applyBorder="0"/>
    <xf numFmtId="0" fontId="293" fillId="0" borderId="0" applyBorder="0"/>
    <xf numFmtId="165" fontId="293" fillId="0" borderId="0" applyBorder="0"/>
    <xf numFmtId="0" fontId="293" fillId="0" borderId="0" applyBorder="0"/>
    <xf numFmtId="170" fontId="293" fillId="0" borderId="0" applyBorder="0"/>
    <xf numFmtId="0" fontId="293" fillId="0" borderId="0" applyBorder="0"/>
    <xf numFmtId="169" fontId="293" fillId="0" borderId="0" applyBorder="0"/>
    <xf numFmtId="0" fontId="293" fillId="0" borderId="0" applyBorder="0"/>
    <xf numFmtId="165" fontId="293" fillId="0" borderId="0" applyBorder="0"/>
    <xf numFmtId="0" fontId="294" fillId="0" borderId="0"/>
    <xf numFmtId="218" fontId="105" fillId="0" borderId="0"/>
    <xf numFmtId="0" fontId="3"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3"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3" fillId="0" borderId="0"/>
    <xf numFmtId="0" fontId="3"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3" fillId="0" borderId="0"/>
    <xf numFmtId="0" fontId="159" fillId="0" borderId="0"/>
    <xf numFmtId="0" fontId="24" fillId="0" borderId="0"/>
    <xf numFmtId="0" fontId="159" fillId="0" borderId="0"/>
    <xf numFmtId="0" fontId="159" fillId="0" borderId="0"/>
    <xf numFmtId="0" fontId="105" fillId="0" borderId="0"/>
    <xf numFmtId="0" fontId="105" fillId="0" borderId="0"/>
    <xf numFmtId="0" fontId="25" fillId="0" borderId="0"/>
    <xf numFmtId="169" fontId="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159" fillId="0" borderId="0"/>
    <xf numFmtId="0" fontId="159" fillId="0" borderId="0"/>
    <xf numFmtId="0" fontId="159" fillId="0" borderId="0"/>
    <xf numFmtId="170" fontId="159" fillId="0" borderId="0"/>
    <xf numFmtId="170" fontId="159" fillId="0" borderId="0"/>
    <xf numFmtId="165" fontId="159" fillId="0" borderId="0"/>
    <xf numFmtId="165" fontId="159" fillId="0" borderId="0"/>
    <xf numFmtId="165" fontId="9" fillId="0" borderId="0"/>
    <xf numFmtId="169" fontId="9" fillId="0" borderId="0"/>
    <xf numFmtId="0" fontId="159" fillId="0" borderId="0"/>
    <xf numFmtId="0" fontId="159" fillId="0" borderId="0"/>
    <xf numFmtId="0" fontId="159" fillId="0" borderId="0"/>
    <xf numFmtId="170" fontId="159" fillId="0" borderId="0"/>
    <xf numFmtId="170" fontId="159" fillId="0" borderId="0"/>
    <xf numFmtId="165" fontId="159" fillId="0" borderId="0"/>
    <xf numFmtId="165" fontId="159" fillId="0" borderId="0"/>
    <xf numFmtId="165" fontId="9" fillId="0" borderId="0"/>
    <xf numFmtId="169" fontId="9" fillId="0" borderId="0"/>
    <xf numFmtId="170" fontId="9" fillId="0" borderId="0"/>
    <xf numFmtId="0" fontId="9" fillId="0" borderId="0"/>
    <xf numFmtId="169" fontId="9" fillId="0" borderId="0"/>
    <xf numFmtId="0" fontId="9" fillId="0" borderId="0"/>
    <xf numFmtId="169" fontId="9" fillId="0" borderId="0"/>
    <xf numFmtId="170" fontId="9" fillId="0" borderId="0"/>
    <xf numFmtId="0" fontId="9" fillId="0" borderId="0"/>
    <xf numFmtId="165" fontId="9" fillId="0" borderId="0"/>
    <xf numFmtId="0" fontId="9"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9" fontId="9" fillId="0" borderId="0"/>
    <xf numFmtId="169" fontId="9" fillId="0" borderId="0"/>
    <xf numFmtId="170" fontId="9" fillId="0" borderId="0"/>
    <xf numFmtId="0" fontId="9" fillId="0" borderId="0"/>
    <xf numFmtId="169" fontId="9" fillId="0" borderId="0"/>
    <xf numFmtId="0" fontId="9" fillId="0" borderId="0"/>
    <xf numFmtId="169" fontId="9" fillId="0" borderId="0"/>
    <xf numFmtId="170" fontId="9" fillId="0" borderId="0"/>
    <xf numFmtId="0" fontId="9" fillId="0" borderId="0"/>
    <xf numFmtId="165" fontId="9" fillId="0" borderId="0"/>
    <xf numFmtId="0" fontId="9"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9" fillId="0" borderId="0"/>
    <xf numFmtId="0" fontId="295" fillId="0" borderId="0"/>
    <xf numFmtId="0" fontId="15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6" fillId="0" borderId="0"/>
    <xf numFmtId="169" fontId="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159" fillId="0" borderId="0"/>
    <xf numFmtId="0" fontId="159" fillId="0" borderId="0"/>
    <xf numFmtId="0" fontId="159" fillId="0" borderId="0"/>
    <xf numFmtId="170" fontId="159" fillId="0" borderId="0"/>
    <xf numFmtId="170" fontId="159" fillId="0" borderId="0"/>
    <xf numFmtId="165" fontId="159" fillId="0" borderId="0"/>
    <xf numFmtId="165" fontId="159" fillId="0" borderId="0"/>
    <xf numFmtId="165" fontId="9" fillId="0" borderId="0"/>
    <xf numFmtId="169" fontId="9" fillId="0" borderId="0"/>
    <xf numFmtId="0" fontId="159" fillId="0" borderId="0"/>
    <xf numFmtId="0" fontId="159" fillId="0" borderId="0"/>
    <xf numFmtId="0" fontId="159" fillId="0" borderId="0"/>
    <xf numFmtId="170" fontId="159" fillId="0" borderId="0"/>
    <xf numFmtId="170" fontId="159" fillId="0" borderId="0"/>
    <xf numFmtId="165" fontId="159" fillId="0" borderId="0"/>
    <xf numFmtId="165" fontId="159" fillId="0" borderId="0"/>
    <xf numFmtId="165" fontId="9" fillId="0" borderId="0"/>
    <xf numFmtId="169" fontId="9" fillId="0" borderId="0"/>
    <xf numFmtId="170" fontId="9" fillId="0" borderId="0"/>
    <xf numFmtId="0" fontId="9" fillId="0" borderId="0"/>
    <xf numFmtId="169" fontId="9" fillId="0" borderId="0"/>
    <xf numFmtId="0" fontId="9" fillId="0" borderId="0"/>
    <xf numFmtId="169" fontId="9" fillId="0" borderId="0"/>
    <xf numFmtId="170" fontId="9" fillId="0" borderId="0"/>
    <xf numFmtId="0" fontId="9" fillId="0" borderId="0"/>
    <xf numFmtId="165" fontId="9" fillId="0" borderId="0"/>
    <xf numFmtId="0" fontId="9"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9" fontId="9" fillId="0" borderId="0"/>
    <xf numFmtId="169" fontId="9" fillId="0" borderId="0"/>
    <xf numFmtId="170" fontId="9" fillId="0" borderId="0"/>
    <xf numFmtId="0" fontId="9" fillId="0" borderId="0"/>
    <xf numFmtId="169" fontId="9" fillId="0" borderId="0"/>
    <xf numFmtId="0" fontId="9" fillId="0" borderId="0"/>
    <xf numFmtId="169" fontId="9" fillId="0" borderId="0"/>
    <xf numFmtId="170" fontId="9" fillId="0" borderId="0"/>
    <xf numFmtId="0" fontId="9" fillId="0" borderId="0"/>
    <xf numFmtId="165" fontId="9" fillId="0" borderId="0"/>
    <xf numFmtId="0" fontId="9"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9" fillId="0" borderId="0"/>
    <xf numFmtId="0" fontId="26" fillId="0" borderId="0"/>
    <xf numFmtId="0" fontId="294" fillId="0" borderId="0"/>
    <xf numFmtId="0" fontId="294"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105" fillId="0" borderId="0"/>
    <xf numFmtId="165"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0" fontId="105" fillId="0" borderId="0"/>
    <xf numFmtId="169" fontId="105" fillId="0" borderId="0"/>
    <xf numFmtId="0" fontId="105" fillId="0" borderId="0"/>
    <xf numFmtId="165"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0" fontId="105" fillId="0" borderId="0"/>
    <xf numFmtId="169" fontId="105" fillId="0" borderId="0"/>
    <xf numFmtId="0" fontId="105" fillId="0" borderId="0"/>
    <xf numFmtId="165" fontId="105" fillId="0" borderId="0"/>
    <xf numFmtId="169" fontId="296" fillId="0" borderId="0"/>
    <xf numFmtId="169" fontId="105" fillId="0" borderId="0"/>
    <xf numFmtId="0" fontId="105" fillId="0" borderId="0"/>
    <xf numFmtId="0" fontId="24" fillId="0" borderId="0"/>
    <xf numFmtId="0" fontId="105" fillId="0" borderId="0"/>
    <xf numFmtId="170" fontId="159" fillId="0" borderId="0"/>
    <xf numFmtId="170" fontId="159" fillId="0" borderId="0"/>
    <xf numFmtId="170" fontId="159" fillId="0" borderId="0"/>
    <xf numFmtId="170" fontId="159" fillId="0" borderId="0"/>
    <xf numFmtId="0" fontId="105" fillId="0" borderId="0"/>
    <xf numFmtId="0" fontId="105" fillId="0" borderId="0"/>
    <xf numFmtId="0" fontId="105" fillId="0" borderId="0"/>
    <xf numFmtId="0" fontId="105" fillId="0" borderId="0"/>
    <xf numFmtId="0" fontId="105" fillId="0" borderId="0"/>
    <xf numFmtId="0" fontId="297" fillId="0" borderId="0"/>
    <xf numFmtId="0" fontId="297" fillId="0" borderId="0"/>
    <xf numFmtId="0" fontId="24" fillId="0" borderId="0"/>
    <xf numFmtId="0" fontId="24" fillId="0" borderId="0"/>
    <xf numFmtId="169" fontId="105" fillId="0" borderId="0"/>
    <xf numFmtId="165"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0" fontId="105" fillId="0" borderId="0"/>
    <xf numFmtId="169" fontId="105" fillId="0" borderId="0"/>
    <xf numFmtId="0" fontId="105" fillId="0" borderId="0"/>
    <xf numFmtId="165"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0" fontId="105" fillId="0" borderId="0"/>
    <xf numFmtId="169" fontId="105" fillId="0" borderId="0"/>
    <xf numFmtId="0" fontId="105" fillId="0" borderId="0"/>
    <xf numFmtId="165" fontId="105" fillId="0" borderId="0"/>
    <xf numFmtId="169" fontId="296" fillId="0" borderId="0"/>
    <xf numFmtId="169" fontId="105" fillId="0" borderId="0"/>
    <xf numFmtId="0" fontId="24" fillId="0" borderId="0"/>
    <xf numFmtId="0" fontId="24" fillId="0" borderId="0"/>
    <xf numFmtId="0" fontId="24" fillId="0" borderId="0"/>
    <xf numFmtId="0" fontId="294" fillId="0" borderId="0"/>
    <xf numFmtId="0" fontId="25" fillId="0" borderId="0"/>
    <xf numFmtId="0" fontId="25" fillId="0" borderId="0"/>
    <xf numFmtId="0" fontId="159" fillId="0" borderId="0"/>
    <xf numFmtId="0" fontId="159" fillId="0" borderId="0"/>
    <xf numFmtId="170" fontId="159" fillId="0" borderId="0"/>
    <xf numFmtId="170" fontId="159" fillId="0" borderId="0"/>
    <xf numFmtId="169" fontId="105" fillId="0" borderId="0"/>
    <xf numFmtId="165"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0" fontId="105" fillId="0" borderId="0"/>
    <xf numFmtId="169" fontId="105" fillId="0" borderId="0"/>
    <xf numFmtId="0" fontId="105" fillId="0" borderId="0"/>
    <xf numFmtId="165"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0" fontId="105" fillId="0" borderId="0"/>
    <xf numFmtId="169" fontId="105" fillId="0" borderId="0"/>
    <xf numFmtId="0" fontId="105" fillId="0" borderId="0"/>
    <xf numFmtId="165" fontId="105" fillId="0" borderId="0"/>
    <xf numFmtId="169" fontId="298" fillId="0" borderId="0"/>
    <xf numFmtId="169" fontId="105"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159" fillId="0" borderId="0"/>
    <xf numFmtId="170" fontId="159" fillId="0" borderId="0"/>
    <xf numFmtId="0" fontId="159" fillId="0" borderId="0"/>
    <xf numFmtId="0" fontId="24" fillId="0" borderId="0"/>
    <xf numFmtId="169" fontId="105" fillId="0" borderId="0"/>
    <xf numFmtId="165"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0" fontId="105" fillId="0" borderId="0"/>
    <xf numFmtId="169" fontId="105" fillId="0" borderId="0"/>
    <xf numFmtId="0" fontId="105" fillId="0" borderId="0"/>
    <xf numFmtId="165"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0" fontId="105" fillId="0" borderId="0"/>
    <xf numFmtId="169" fontId="105" fillId="0" borderId="0"/>
    <xf numFmtId="0" fontId="105" fillId="0" borderId="0"/>
    <xf numFmtId="165" fontId="105" fillId="0" borderId="0"/>
    <xf numFmtId="169" fontId="26" fillId="0" borderId="0"/>
    <xf numFmtId="169" fontId="105" fillId="0" borderId="0"/>
    <xf numFmtId="0" fontId="3" fillId="0" borderId="0"/>
    <xf numFmtId="0" fontId="32" fillId="0" borderId="0"/>
    <xf numFmtId="0" fontId="32" fillId="0" borderId="0"/>
    <xf numFmtId="0" fontId="159" fillId="0" borderId="0"/>
    <xf numFmtId="0" fontId="32" fillId="0" borderId="0"/>
    <xf numFmtId="0" fontId="3" fillId="0" borderId="0"/>
    <xf numFmtId="0" fontId="3" fillId="0" borderId="0"/>
    <xf numFmtId="0" fontId="3" fillId="0" borderId="0"/>
    <xf numFmtId="0" fontId="3" fillId="0" borderId="0"/>
    <xf numFmtId="0" fontId="24" fillId="0" borderId="0"/>
    <xf numFmtId="0" fontId="105" fillId="0" borderId="0"/>
    <xf numFmtId="169" fontId="105" fillId="0" borderId="0"/>
    <xf numFmtId="165"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0" fontId="105" fillId="0" borderId="0"/>
    <xf numFmtId="169" fontId="105" fillId="0" borderId="0"/>
    <xf numFmtId="0" fontId="105" fillId="0" borderId="0"/>
    <xf numFmtId="165"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0" fontId="105" fillId="0" borderId="0"/>
    <xf numFmtId="169" fontId="105" fillId="0" borderId="0"/>
    <xf numFmtId="0" fontId="105" fillId="0" borderId="0"/>
    <xf numFmtId="165" fontId="105" fillId="0" borderId="0"/>
    <xf numFmtId="169" fontId="297" fillId="0" borderId="0"/>
    <xf numFmtId="169" fontId="105"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05" fillId="0" borderId="0"/>
    <xf numFmtId="0" fontId="159" fillId="0" borderId="0"/>
    <xf numFmtId="0" fontId="159" fillId="0" borderId="0"/>
    <xf numFmtId="0" fontId="159" fillId="0" borderId="0"/>
    <xf numFmtId="0" fontId="105" fillId="0" borderId="0">
      <alignment vertical="center"/>
    </xf>
    <xf numFmtId="0" fontId="105" fillId="0" borderId="0">
      <alignment vertical="center"/>
    </xf>
    <xf numFmtId="0" fontId="32" fillId="0" borderId="0"/>
    <xf numFmtId="0" fontId="105" fillId="0" borderId="0">
      <alignment vertical="center"/>
    </xf>
    <xf numFmtId="0" fontId="159" fillId="0" borderId="0"/>
    <xf numFmtId="0" fontId="159" fillId="0" borderId="0"/>
    <xf numFmtId="0" fontId="159" fillId="0" borderId="0"/>
    <xf numFmtId="0" fontId="159" fillId="0" borderId="0"/>
    <xf numFmtId="0" fontId="159" fillId="0" borderId="0"/>
    <xf numFmtId="0" fontId="105" fillId="0" borderId="0">
      <alignment vertical="center"/>
    </xf>
    <xf numFmtId="0" fontId="159" fillId="0" borderId="0"/>
    <xf numFmtId="0" fontId="105" fillId="0" borderId="0">
      <alignment vertical="center"/>
    </xf>
    <xf numFmtId="0" fontId="299" fillId="0" borderId="0" applyNumberFormat="0"/>
    <xf numFmtId="0" fontId="159" fillId="0" borderId="0"/>
    <xf numFmtId="0" fontId="14" fillId="0" borderId="0"/>
    <xf numFmtId="169"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0" fontId="105" fillId="0" borderId="0"/>
    <xf numFmtId="169" fontId="105" fillId="0" borderId="0"/>
    <xf numFmtId="0" fontId="105" fillId="0" borderId="0"/>
    <xf numFmtId="165"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0" fontId="105" fillId="0" borderId="0"/>
    <xf numFmtId="169" fontId="105" fillId="0" borderId="0"/>
    <xf numFmtId="0" fontId="105" fillId="0" borderId="0"/>
    <xf numFmtId="165" fontId="105" fillId="0" borderId="0"/>
    <xf numFmtId="169"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0" fontId="105" fillId="0" borderId="0"/>
    <xf numFmtId="169" fontId="105" fillId="0" borderId="0"/>
    <xf numFmtId="0" fontId="105" fillId="0" borderId="0"/>
    <xf numFmtId="165" fontId="105" fillId="0" borderId="0"/>
    <xf numFmtId="165" fontId="105" fillId="0" borderId="0"/>
    <xf numFmtId="169" fontId="105" fillId="0" borderId="0"/>
    <xf numFmtId="0" fontId="14" fillId="0" borderId="0"/>
    <xf numFmtId="170" fontId="3" fillId="0" borderId="0"/>
    <xf numFmtId="0" fontId="3" fillId="0" borderId="0"/>
    <xf numFmtId="165" fontId="105" fillId="0" borderId="0"/>
    <xf numFmtId="0" fontId="3" fillId="0" borderId="0"/>
    <xf numFmtId="169" fontId="3" fillId="0" borderId="0"/>
    <xf numFmtId="0" fontId="14" fillId="0" borderId="0"/>
    <xf numFmtId="169" fontId="159" fillId="0" borderId="0"/>
    <xf numFmtId="169" fontId="105" fillId="0" borderId="0"/>
    <xf numFmtId="0" fontId="3" fillId="0" borderId="0"/>
    <xf numFmtId="0" fontId="159" fillId="0" borderId="0"/>
    <xf numFmtId="0" fontId="105" fillId="0" borderId="0"/>
    <xf numFmtId="169" fontId="105" fillId="0" borderId="0"/>
    <xf numFmtId="0" fontId="105" fillId="0" borderId="0"/>
    <xf numFmtId="0" fontId="3" fillId="0" borderId="0"/>
    <xf numFmtId="165" fontId="105" fillId="0" borderId="0"/>
    <xf numFmtId="0" fontId="14" fillId="0" borderId="0"/>
    <xf numFmtId="170" fontId="9" fillId="0" borderId="0"/>
    <xf numFmtId="0" fontId="9" fillId="0" borderId="0"/>
    <xf numFmtId="169" fontId="9" fillId="0" borderId="0"/>
    <xf numFmtId="0" fontId="9" fillId="0" borderId="0"/>
    <xf numFmtId="169" fontId="9" fillId="0" borderId="0"/>
    <xf numFmtId="0" fontId="14" fillId="0" borderId="0"/>
    <xf numFmtId="0" fontId="105" fillId="0" borderId="0"/>
    <xf numFmtId="170" fontId="9" fillId="0" borderId="0"/>
    <xf numFmtId="0" fontId="9" fillId="0" borderId="0"/>
    <xf numFmtId="165" fontId="9" fillId="0" borderId="0"/>
    <xf numFmtId="0" fontId="9" fillId="0" borderId="0"/>
    <xf numFmtId="169" fontId="9" fillId="0" borderId="0"/>
    <xf numFmtId="169" fontId="14" fillId="0" borderId="0"/>
    <xf numFmtId="0" fontId="105" fillId="0" borderId="0"/>
    <xf numFmtId="165" fontId="300" fillId="0" borderId="0"/>
    <xf numFmtId="0" fontId="105" fillId="0" borderId="0"/>
    <xf numFmtId="0" fontId="105" fillId="0" borderId="0"/>
    <xf numFmtId="0" fontId="32" fillId="0" borderId="0"/>
    <xf numFmtId="0" fontId="300" fillId="0" borderId="0"/>
    <xf numFmtId="0" fontId="300" fillId="0" borderId="0"/>
    <xf numFmtId="169" fontId="9" fillId="0" borderId="0"/>
    <xf numFmtId="0" fontId="300" fillId="0" borderId="0"/>
    <xf numFmtId="165" fontId="9" fillId="0" borderId="0"/>
    <xf numFmtId="0" fontId="14" fillId="0" borderId="0"/>
    <xf numFmtId="169" fontId="26" fillId="0" borderId="0"/>
    <xf numFmtId="169" fontId="26" fillId="0" borderId="0"/>
    <xf numFmtId="0" fontId="26" fillId="0" borderId="0"/>
    <xf numFmtId="170" fontId="26" fillId="0" borderId="0"/>
    <xf numFmtId="0" fontId="26" fillId="0" borderId="0"/>
    <xf numFmtId="170" fontId="26" fillId="0" borderId="0"/>
    <xf numFmtId="0" fontId="26" fillId="0" borderId="0"/>
    <xf numFmtId="165" fontId="26" fillId="0" borderId="0"/>
    <xf numFmtId="0" fontId="26" fillId="0" borderId="0"/>
    <xf numFmtId="165" fontId="26" fillId="0" borderId="0"/>
    <xf numFmtId="0" fontId="14" fillId="0" borderId="0"/>
    <xf numFmtId="169" fontId="14" fillId="0" borderId="0"/>
    <xf numFmtId="169" fontId="14" fillId="0" borderId="0"/>
    <xf numFmtId="170" fontId="14" fillId="0" borderId="0"/>
    <xf numFmtId="0" fontId="14" fillId="0" borderId="0"/>
    <xf numFmtId="165" fontId="14" fillId="0" borderId="0"/>
    <xf numFmtId="0" fontId="14" fillId="0" borderId="0"/>
    <xf numFmtId="169" fontId="26" fillId="0" borderId="0"/>
    <xf numFmtId="170" fontId="14" fillId="0" borderId="0"/>
    <xf numFmtId="0" fontId="159" fillId="0" borderId="0"/>
    <xf numFmtId="165" fontId="14" fillId="0" borderId="0"/>
    <xf numFmtId="169" fontId="159" fillId="0" borderId="0"/>
    <xf numFmtId="0" fontId="105" fillId="0" borderId="0">
      <alignment vertical="center"/>
    </xf>
    <xf numFmtId="0" fontId="14" fillId="0" borderId="0"/>
    <xf numFmtId="169" fontId="105" fillId="0" borderId="0"/>
    <xf numFmtId="169" fontId="105" fillId="0" borderId="0"/>
    <xf numFmtId="0" fontId="105" fillId="0" borderId="0"/>
    <xf numFmtId="0" fontId="105" fillId="0" borderId="0"/>
    <xf numFmtId="0" fontId="105" fillId="0" borderId="0"/>
    <xf numFmtId="0" fontId="105" fillId="0" borderId="0"/>
    <xf numFmtId="0" fontId="105" fillId="0" borderId="0">
      <alignment vertical="center"/>
    </xf>
    <xf numFmtId="0" fontId="105" fillId="0" borderId="0">
      <alignment vertical="center"/>
    </xf>
    <xf numFmtId="169" fontId="105" fillId="0" borderId="0">
      <alignment vertical="center"/>
    </xf>
    <xf numFmtId="170" fontId="105" fillId="0" borderId="0">
      <alignment vertical="center"/>
    </xf>
    <xf numFmtId="0" fontId="105" fillId="0" borderId="0">
      <alignment vertical="center"/>
    </xf>
    <xf numFmtId="169" fontId="105" fillId="0" borderId="0">
      <alignment vertical="center"/>
    </xf>
    <xf numFmtId="0" fontId="105" fillId="0" borderId="0">
      <alignment vertical="center"/>
    </xf>
    <xf numFmtId="0" fontId="105" fillId="0" borderId="0">
      <alignment vertical="center"/>
    </xf>
    <xf numFmtId="0" fontId="105" fillId="0" borderId="0">
      <alignment vertical="center"/>
    </xf>
    <xf numFmtId="0" fontId="105" fillId="0" borderId="0">
      <alignment vertical="center"/>
    </xf>
    <xf numFmtId="169" fontId="105" fillId="0" borderId="0"/>
    <xf numFmtId="169" fontId="105" fillId="0" borderId="0"/>
    <xf numFmtId="165"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0" fontId="105" fillId="0" borderId="0"/>
    <xf numFmtId="169" fontId="105" fillId="0" borderId="0"/>
    <xf numFmtId="0" fontId="105" fillId="0" borderId="0"/>
    <xf numFmtId="165"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9" fontId="159" fillId="0" borderId="0"/>
    <xf numFmtId="0" fontId="105" fillId="0" borderId="0"/>
    <xf numFmtId="169" fontId="105" fillId="0" borderId="0"/>
    <xf numFmtId="0" fontId="105" fillId="0" borderId="0"/>
    <xf numFmtId="165" fontId="105" fillId="0" borderId="0"/>
    <xf numFmtId="169" fontId="159" fillId="0" borderId="0"/>
    <xf numFmtId="169" fontId="105" fillId="0" borderId="0"/>
    <xf numFmtId="0" fontId="3" fillId="0" borderId="0"/>
    <xf numFmtId="169" fontId="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159" fillId="0" borderId="0"/>
    <xf numFmtId="0" fontId="159" fillId="0" borderId="0"/>
    <xf numFmtId="0" fontId="159" fillId="0" borderId="0"/>
    <xf numFmtId="170" fontId="159" fillId="0" borderId="0"/>
    <xf numFmtId="170" fontId="159" fillId="0" borderId="0"/>
    <xf numFmtId="165" fontId="159" fillId="0" borderId="0"/>
    <xf numFmtId="165" fontId="159" fillId="0" borderId="0"/>
    <xf numFmtId="165" fontId="9" fillId="0" borderId="0"/>
    <xf numFmtId="169" fontId="9" fillId="0" borderId="0"/>
    <xf numFmtId="0" fontId="159" fillId="0" borderId="0"/>
    <xf numFmtId="0" fontId="159" fillId="0" borderId="0"/>
    <xf numFmtId="0" fontId="159" fillId="0" borderId="0"/>
    <xf numFmtId="170" fontId="159" fillId="0" borderId="0"/>
    <xf numFmtId="170" fontId="159" fillId="0" borderId="0"/>
    <xf numFmtId="165" fontId="159" fillId="0" borderId="0"/>
    <xf numFmtId="165" fontId="159" fillId="0" borderId="0"/>
    <xf numFmtId="165" fontId="9" fillId="0" borderId="0"/>
    <xf numFmtId="169" fontId="9" fillId="0" borderId="0"/>
    <xf numFmtId="170" fontId="9" fillId="0" borderId="0"/>
    <xf numFmtId="0" fontId="9" fillId="0" borderId="0"/>
    <xf numFmtId="169" fontId="9" fillId="0" borderId="0"/>
    <xf numFmtId="0" fontId="9" fillId="0" borderId="0"/>
    <xf numFmtId="169" fontId="9" fillId="0" borderId="0"/>
    <xf numFmtId="170" fontId="9" fillId="0" borderId="0"/>
    <xf numFmtId="0" fontId="9" fillId="0" borderId="0"/>
    <xf numFmtId="165" fontId="9" fillId="0" borderId="0"/>
    <xf numFmtId="0" fontId="9"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9" fontId="9" fillId="0" borderId="0"/>
    <xf numFmtId="169" fontId="9" fillId="0" borderId="0"/>
    <xf numFmtId="170" fontId="9" fillId="0" borderId="0"/>
    <xf numFmtId="0" fontId="9" fillId="0" borderId="0"/>
    <xf numFmtId="169" fontId="9" fillId="0" borderId="0"/>
    <xf numFmtId="0" fontId="9" fillId="0" borderId="0"/>
    <xf numFmtId="169" fontId="9" fillId="0" borderId="0"/>
    <xf numFmtId="170" fontId="9" fillId="0" borderId="0"/>
    <xf numFmtId="0" fontId="9" fillId="0" borderId="0"/>
    <xf numFmtId="165" fontId="9" fillId="0" borderId="0"/>
    <xf numFmtId="0" fontId="9"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9" fillId="0" borderId="0"/>
    <xf numFmtId="222" fontId="165" fillId="0" borderId="0"/>
    <xf numFmtId="222" fontId="165" fillId="0" borderId="0"/>
    <xf numFmtId="222" fontId="165" fillId="0" borderId="0"/>
    <xf numFmtId="222" fontId="166" fillId="0" borderId="0"/>
    <xf numFmtId="169" fontId="297" fillId="0" borderId="0"/>
    <xf numFmtId="222" fontId="166" fillId="0" borderId="0"/>
    <xf numFmtId="169" fontId="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159" fillId="0" borderId="0"/>
    <xf numFmtId="0" fontId="159" fillId="0" borderId="0"/>
    <xf numFmtId="0" fontId="159" fillId="0" borderId="0"/>
    <xf numFmtId="170" fontId="159" fillId="0" borderId="0"/>
    <xf numFmtId="170" fontId="159" fillId="0" borderId="0"/>
    <xf numFmtId="165" fontId="159" fillId="0" borderId="0"/>
    <xf numFmtId="165" fontId="159" fillId="0" borderId="0"/>
    <xf numFmtId="165" fontId="9" fillId="0" borderId="0"/>
    <xf numFmtId="169" fontId="9" fillId="0" borderId="0"/>
    <xf numFmtId="0" fontId="159" fillId="0" borderId="0"/>
    <xf numFmtId="0" fontId="159" fillId="0" borderId="0"/>
    <xf numFmtId="0" fontId="159" fillId="0" borderId="0"/>
    <xf numFmtId="170" fontId="159" fillId="0" borderId="0"/>
    <xf numFmtId="170" fontId="159" fillId="0" borderId="0"/>
    <xf numFmtId="165" fontId="159" fillId="0" borderId="0"/>
    <xf numFmtId="165" fontId="159" fillId="0" borderId="0"/>
    <xf numFmtId="165" fontId="9" fillId="0" borderId="0"/>
    <xf numFmtId="169" fontId="9" fillId="0" borderId="0"/>
    <xf numFmtId="170" fontId="9" fillId="0" borderId="0"/>
    <xf numFmtId="0" fontId="9" fillId="0" borderId="0"/>
    <xf numFmtId="169" fontId="9" fillId="0" borderId="0"/>
    <xf numFmtId="0" fontId="9" fillId="0" borderId="0"/>
    <xf numFmtId="169" fontId="9" fillId="0" borderId="0"/>
    <xf numFmtId="170" fontId="9" fillId="0" borderId="0"/>
    <xf numFmtId="0" fontId="9" fillId="0" borderId="0"/>
    <xf numFmtId="165" fontId="9" fillId="0" borderId="0"/>
    <xf numFmtId="0" fontId="9"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9" fontId="9" fillId="0" borderId="0"/>
    <xf numFmtId="169" fontId="9" fillId="0" borderId="0"/>
    <xf numFmtId="170" fontId="9" fillId="0" borderId="0"/>
    <xf numFmtId="0" fontId="9" fillId="0" borderId="0"/>
    <xf numFmtId="169" fontId="9" fillId="0" borderId="0"/>
    <xf numFmtId="0" fontId="9" fillId="0" borderId="0"/>
    <xf numFmtId="169" fontId="9" fillId="0" borderId="0"/>
    <xf numFmtId="170" fontId="9" fillId="0" borderId="0"/>
    <xf numFmtId="0" fontId="9" fillId="0" borderId="0"/>
    <xf numFmtId="165" fontId="9" fillId="0" borderId="0"/>
    <xf numFmtId="0" fontId="9"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9" fillId="0" borderId="0"/>
    <xf numFmtId="169" fontId="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159" fillId="0" borderId="0"/>
    <xf numFmtId="0" fontId="159" fillId="0" borderId="0"/>
    <xf numFmtId="0" fontId="159" fillId="0" borderId="0"/>
    <xf numFmtId="170" fontId="159" fillId="0" borderId="0"/>
    <xf numFmtId="170" fontId="159" fillId="0" borderId="0"/>
    <xf numFmtId="165" fontId="159" fillId="0" borderId="0"/>
    <xf numFmtId="165" fontId="159" fillId="0" borderId="0"/>
    <xf numFmtId="165" fontId="9" fillId="0" borderId="0"/>
    <xf numFmtId="169" fontId="9" fillId="0" borderId="0"/>
    <xf numFmtId="0" fontId="159" fillId="0" borderId="0"/>
    <xf numFmtId="0" fontId="159" fillId="0" borderId="0"/>
    <xf numFmtId="0" fontId="159" fillId="0" borderId="0"/>
    <xf numFmtId="170" fontId="159" fillId="0" borderId="0"/>
    <xf numFmtId="170" fontId="159" fillId="0" borderId="0"/>
    <xf numFmtId="165" fontId="159" fillId="0" borderId="0"/>
    <xf numFmtId="165" fontId="159" fillId="0" borderId="0"/>
    <xf numFmtId="165" fontId="9" fillId="0" borderId="0"/>
    <xf numFmtId="169" fontId="9" fillId="0" borderId="0"/>
    <xf numFmtId="170" fontId="9" fillId="0" borderId="0"/>
    <xf numFmtId="0" fontId="9" fillId="0" borderId="0"/>
    <xf numFmtId="169" fontId="9" fillId="0" borderId="0"/>
    <xf numFmtId="0" fontId="9" fillId="0" borderId="0"/>
    <xf numFmtId="169" fontId="9" fillId="0" borderId="0"/>
    <xf numFmtId="170" fontId="9" fillId="0" borderId="0"/>
    <xf numFmtId="0" fontId="9" fillId="0" borderId="0"/>
    <xf numFmtId="165" fontId="9" fillId="0" borderId="0"/>
    <xf numFmtId="0" fontId="9"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9" fontId="9" fillId="0" borderId="0"/>
    <xf numFmtId="169" fontId="9" fillId="0" borderId="0"/>
    <xf numFmtId="170" fontId="9" fillId="0" borderId="0"/>
    <xf numFmtId="0" fontId="9" fillId="0" borderId="0"/>
    <xf numFmtId="169" fontId="9" fillId="0" borderId="0"/>
    <xf numFmtId="0" fontId="9" fillId="0" borderId="0"/>
    <xf numFmtId="169" fontId="9" fillId="0" borderId="0"/>
    <xf numFmtId="170" fontId="9" fillId="0" borderId="0"/>
    <xf numFmtId="0" fontId="9" fillId="0" borderId="0"/>
    <xf numFmtId="165" fontId="9" fillId="0" borderId="0"/>
    <xf numFmtId="0" fontId="9"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9" fillId="0" borderId="0"/>
    <xf numFmtId="169" fontId="26" fillId="0" borderId="0"/>
    <xf numFmtId="165" fontId="26" fillId="0" borderId="0"/>
    <xf numFmtId="169" fontId="26" fillId="0" borderId="0"/>
    <xf numFmtId="169" fontId="26" fillId="0" borderId="0"/>
    <xf numFmtId="170" fontId="26" fillId="0" borderId="0"/>
    <xf numFmtId="0" fontId="26" fillId="0" borderId="0"/>
    <xf numFmtId="165" fontId="26" fillId="0" borderId="0"/>
    <xf numFmtId="0" fontId="26" fillId="0" borderId="0"/>
    <xf numFmtId="170" fontId="26" fillId="0" borderId="0"/>
    <xf numFmtId="165" fontId="26" fillId="0" borderId="0"/>
    <xf numFmtId="169" fontId="26" fillId="0" borderId="0"/>
    <xf numFmtId="169"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26" fillId="0" borderId="0"/>
    <xf numFmtId="170" fontId="26" fillId="0" borderId="0"/>
    <xf numFmtId="0" fontId="26" fillId="0" borderId="0"/>
    <xf numFmtId="165" fontId="26" fillId="0" borderId="0"/>
    <xf numFmtId="0" fontId="26" fillId="0" borderId="0"/>
    <xf numFmtId="170" fontId="26" fillId="0" borderId="0"/>
    <xf numFmtId="169" fontId="26" fillId="0" borderId="0"/>
    <xf numFmtId="169" fontId="26" fillId="0" borderId="0"/>
    <xf numFmtId="169" fontId="26" fillId="0" borderId="0"/>
    <xf numFmtId="169" fontId="26" fillId="0" borderId="0"/>
    <xf numFmtId="169" fontId="26" fillId="0" borderId="0"/>
    <xf numFmtId="169" fontId="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159" fillId="0" borderId="0"/>
    <xf numFmtId="0" fontId="159" fillId="0" borderId="0"/>
    <xf numFmtId="0" fontId="159" fillId="0" borderId="0"/>
    <xf numFmtId="170" fontId="159" fillId="0" borderId="0"/>
    <xf numFmtId="170" fontId="159" fillId="0" borderId="0"/>
    <xf numFmtId="165" fontId="159" fillId="0" borderId="0"/>
    <xf numFmtId="165" fontId="159" fillId="0" borderId="0"/>
    <xf numFmtId="0" fontId="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0" fontId="159" fillId="0" borderId="0"/>
    <xf numFmtId="165" fontId="159" fillId="0" borderId="0"/>
    <xf numFmtId="0" fontId="159" fillId="0" borderId="0"/>
    <xf numFmtId="0" fontId="159" fillId="0" borderId="0"/>
    <xf numFmtId="0"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0" fontId="159" fillId="0" borderId="0"/>
    <xf numFmtId="0" fontId="159" fillId="0" borderId="0"/>
    <xf numFmtId="0" fontId="159" fillId="0" borderId="0"/>
    <xf numFmtId="170" fontId="159" fillId="0" borderId="0"/>
    <xf numFmtId="170" fontId="159" fillId="0" borderId="0"/>
    <xf numFmtId="165" fontId="159" fillId="0" borderId="0"/>
    <xf numFmtId="165" fontId="159" fillId="0" borderId="0"/>
    <xf numFmtId="169" fontId="9" fillId="0" borderId="0"/>
    <xf numFmtId="0" fontId="159" fillId="0" borderId="0"/>
    <xf numFmtId="0" fontId="159" fillId="0" borderId="0"/>
    <xf numFmtId="0" fontId="159" fillId="0" borderId="0"/>
    <xf numFmtId="170" fontId="159" fillId="0" borderId="0"/>
    <xf numFmtId="170" fontId="159" fillId="0" borderId="0"/>
    <xf numFmtId="165" fontId="159" fillId="0" borderId="0"/>
    <xf numFmtId="165" fontId="159" fillId="0" borderId="0"/>
    <xf numFmtId="165" fontId="9" fillId="0" borderId="0"/>
    <xf numFmtId="169" fontId="9" fillId="0" borderId="0"/>
    <xf numFmtId="0" fontId="159" fillId="0" borderId="0"/>
    <xf numFmtId="170" fontId="159" fillId="0" borderId="0"/>
    <xf numFmtId="170" fontId="159" fillId="0" borderId="0"/>
    <xf numFmtId="165" fontId="159" fillId="0" borderId="0"/>
    <xf numFmtId="165" fontId="159" fillId="0" borderId="0"/>
    <xf numFmtId="165" fontId="9" fillId="0" borderId="0"/>
    <xf numFmtId="169" fontId="9" fillId="0" borderId="0"/>
    <xf numFmtId="170" fontId="9" fillId="0" borderId="0"/>
    <xf numFmtId="169" fontId="9" fillId="0" borderId="0"/>
    <xf numFmtId="170" fontId="9" fillId="0" borderId="0"/>
    <xf numFmtId="0" fontId="9" fillId="0" borderId="0"/>
    <xf numFmtId="165" fontId="9" fillId="0" borderId="0"/>
    <xf numFmtId="0" fontId="9"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159" fillId="0" borderId="0"/>
    <xf numFmtId="0" fontId="159" fillId="0" borderId="0"/>
    <xf numFmtId="169" fontId="9" fillId="0" borderId="0"/>
    <xf numFmtId="169" fontId="9" fillId="0" borderId="0"/>
    <xf numFmtId="170" fontId="9" fillId="0" borderId="0"/>
    <xf numFmtId="169" fontId="9" fillId="0" borderId="0"/>
    <xf numFmtId="170" fontId="9" fillId="0" borderId="0"/>
    <xf numFmtId="0" fontId="9" fillId="0" borderId="0"/>
    <xf numFmtId="165" fontId="9" fillId="0" borderId="0"/>
    <xf numFmtId="0" fontId="9"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9" fillId="0" borderId="0"/>
    <xf numFmtId="169" fontId="9" fillId="0" borderId="0"/>
    <xf numFmtId="0" fontId="159" fillId="0" borderId="0"/>
    <xf numFmtId="0" fontId="159" fillId="0" borderId="0"/>
    <xf numFmtId="0" fontId="159" fillId="0" borderId="0"/>
    <xf numFmtId="170" fontId="159" fillId="0" borderId="0"/>
    <xf numFmtId="170" fontId="159" fillId="0" borderId="0"/>
    <xf numFmtId="170" fontId="159" fillId="0" borderId="0"/>
    <xf numFmtId="165" fontId="159" fillId="0" borderId="0"/>
    <xf numFmtId="165" fontId="159" fillId="0" borderId="0"/>
    <xf numFmtId="165" fontId="9" fillId="0" borderId="0"/>
    <xf numFmtId="169" fontId="9" fillId="0" borderId="0"/>
    <xf numFmtId="0" fontId="159" fillId="0" borderId="0"/>
    <xf numFmtId="170" fontId="159" fillId="0" borderId="0"/>
    <xf numFmtId="170" fontId="159" fillId="0" borderId="0"/>
    <xf numFmtId="165" fontId="159" fillId="0" borderId="0"/>
    <xf numFmtId="165" fontId="159" fillId="0" borderId="0"/>
    <xf numFmtId="165" fontId="9" fillId="0" borderId="0"/>
    <xf numFmtId="169" fontId="9" fillId="0" borderId="0"/>
    <xf numFmtId="170" fontId="9" fillId="0" borderId="0"/>
    <xf numFmtId="169" fontId="9" fillId="0" borderId="0"/>
    <xf numFmtId="170" fontId="9" fillId="0" borderId="0"/>
    <xf numFmtId="0" fontId="9" fillId="0" borderId="0"/>
    <xf numFmtId="165" fontId="9" fillId="0" borderId="0"/>
    <xf numFmtId="0" fontId="9"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159" fillId="0" borderId="0"/>
    <xf numFmtId="0" fontId="159" fillId="0" borderId="0"/>
    <xf numFmtId="169" fontId="9" fillId="0" borderId="0"/>
    <xf numFmtId="169" fontId="9" fillId="0" borderId="0"/>
    <xf numFmtId="170" fontId="9" fillId="0" borderId="0"/>
    <xf numFmtId="169" fontId="9" fillId="0" borderId="0"/>
    <xf numFmtId="170" fontId="9" fillId="0" borderId="0"/>
    <xf numFmtId="0" fontId="9" fillId="0" borderId="0"/>
    <xf numFmtId="165" fontId="9" fillId="0" borderId="0"/>
    <xf numFmtId="0" fontId="9"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9" fillId="0" borderId="0"/>
    <xf numFmtId="169" fontId="9" fillId="0" borderId="0"/>
    <xf numFmtId="0" fontId="159" fillId="0" borderId="0"/>
    <xf numFmtId="170" fontId="159" fillId="0" borderId="0"/>
    <xf numFmtId="170" fontId="159" fillId="0" borderId="0"/>
    <xf numFmtId="165" fontId="159" fillId="0" borderId="0"/>
    <xf numFmtId="165" fontId="159" fillId="0" borderId="0"/>
    <xf numFmtId="165" fontId="9" fillId="0" borderId="0"/>
    <xf numFmtId="169" fontId="9" fillId="0" borderId="0"/>
    <xf numFmtId="170" fontId="9" fillId="0" borderId="0"/>
    <xf numFmtId="169" fontId="9" fillId="0" borderId="0"/>
    <xf numFmtId="170" fontId="9" fillId="0" borderId="0"/>
    <xf numFmtId="0" fontId="9" fillId="0" borderId="0"/>
    <xf numFmtId="165" fontId="9" fillId="0" borderId="0"/>
    <xf numFmtId="0" fontId="9"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159" fillId="0" borderId="0"/>
    <xf numFmtId="0" fontId="159" fillId="0" borderId="0"/>
    <xf numFmtId="169" fontId="9" fillId="0" borderId="0"/>
    <xf numFmtId="165" fontId="9" fillId="0" borderId="0"/>
    <xf numFmtId="170" fontId="159" fillId="0" borderId="0"/>
    <xf numFmtId="170" fontId="159" fillId="0" borderId="0"/>
    <xf numFmtId="169" fontId="159" fillId="0" borderId="0"/>
    <xf numFmtId="169" fontId="159" fillId="0" borderId="0"/>
    <xf numFmtId="169" fontId="159" fillId="0" borderId="0"/>
    <xf numFmtId="169" fontId="159" fillId="0" borderId="0"/>
    <xf numFmtId="169"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9"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9" fontId="159" fillId="0" borderId="0"/>
    <xf numFmtId="169"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159" fillId="0" borderId="0"/>
    <xf numFmtId="169" fontId="159" fillId="0" borderId="0"/>
    <xf numFmtId="169"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159" fillId="0" borderId="0"/>
    <xf numFmtId="0" fontId="159" fillId="0" borderId="0"/>
    <xf numFmtId="0" fontId="159" fillId="0" borderId="0"/>
    <xf numFmtId="169" fontId="9" fillId="0" borderId="0"/>
    <xf numFmtId="169" fontId="9" fillId="0" borderId="0"/>
    <xf numFmtId="170" fontId="9" fillId="0" borderId="0"/>
    <xf numFmtId="0" fontId="9" fillId="0" borderId="0"/>
    <xf numFmtId="165" fontId="9" fillId="0" borderId="0"/>
    <xf numFmtId="0" fontId="9" fillId="0" borderId="0"/>
    <xf numFmtId="169" fontId="159" fillId="0" borderId="0"/>
    <xf numFmtId="0" fontId="159" fillId="0" borderId="0"/>
    <xf numFmtId="0" fontId="159" fillId="0" borderId="0"/>
    <xf numFmtId="0" fontId="159" fillId="0" borderId="0"/>
    <xf numFmtId="170" fontId="159" fillId="0" borderId="0"/>
    <xf numFmtId="170" fontId="159" fillId="0" borderId="0"/>
    <xf numFmtId="169" fontId="159" fillId="0" borderId="0"/>
    <xf numFmtId="169" fontId="159" fillId="0" borderId="0"/>
    <xf numFmtId="169" fontId="159" fillId="0" borderId="0"/>
    <xf numFmtId="169"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9"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9" fontId="159" fillId="0" borderId="0"/>
    <xf numFmtId="169"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159" fillId="0" borderId="0"/>
    <xf numFmtId="169"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169" fontId="159" fillId="0" borderId="0"/>
    <xf numFmtId="169"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9" fontId="9" fillId="0" borderId="0"/>
    <xf numFmtId="169" fontId="159" fillId="0" borderId="0"/>
    <xf numFmtId="0" fontId="159" fillId="0" borderId="0"/>
    <xf numFmtId="170" fontId="159" fillId="0" borderId="0"/>
    <xf numFmtId="170" fontId="159" fillId="0" borderId="0"/>
    <xf numFmtId="169" fontId="159" fillId="0" borderId="0"/>
    <xf numFmtId="169" fontId="159" fillId="0" borderId="0"/>
    <xf numFmtId="169"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159" fillId="0" borderId="0"/>
    <xf numFmtId="169" fontId="159" fillId="0" borderId="0"/>
    <xf numFmtId="169"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9"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9" fontId="159" fillId="0" borderId="0"/>
    <xf numFmtId="169"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9"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159" fillId="0" borderId="0"/>
    <xf numFmtId="0" fontId="159" fillId="0" borderId="0"/>
    <xf numFmtId="169" fontId="9"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65" fontId="9" fillId="0" borderId="0"/>
    <xf numFmtId="169"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9" fillId="0" borderId="0"/>
    <xf numFmtId="0" fontId="159" fillId="0" borderId="0"/>
    <xf numFmtId="0" fontId="159" fillId="0" borderId="0"/>
    <xf numFmtId="0" fontId="159" fillId="0" borderId="0"/>
    <xf numFmtId="170" fontId="159" fillId="0" borderId="0"/>
    <xf numFmtId="170" fontId="159" fillId="0" borderId="0"/>
    <xf numFmtId="165" fontId="159" fillId="0" borderId="0"/>
    <xf numFmtId="165" fontId="159" fillId="0" borderId="0"/>
    <xf numFmtId="165" fontId="9" fillId="0" borderId="0"/>
    <xf numFmtId="169" fontId="9" fillId="0" borderId="0"/>
    <xf numFmtId="170" fontId="9" fillId="0" borderId="0"/>
    <xf numFmtId="0" fontId="9" fillId="0" borderId="0"/>
    <xf numFmtId="169" fontId="9" fillId="0" borderId="0"/>
    <xf numFmtId="0" fontId="9" fillId="0" borderId="0"/>
    <xf numFmtId="169" fontId="9" fillId="0" borderId="0"/>
    <xf numFmtId="170" fontId="9" fillId="0" borderId="0"/>
    <xf numFmtId="0" fontId="9" fillId="0" borderId="0"/>
    <xf numFmtId="165" fontId="9" fillId="0" borderId="0"/>
    <xf numFmtId="0" fontId="9"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9" fontId="9" fillId="0" borderId="0"/>
    <xf numFmtId="169" fontId="159" fillId="0" borderId="0"/>
    <xf numFmtId="169" fontId="159" fillId="0" borderId="0"/>
    <xf numFmtId="169" fontId="159" fillId="0" borderId="0"/>
    <xf numFmtId="169" fontId="159" fillId="0" borderId="0"/>
    <xf numFmtId="169" fontId="159" fillId="0" borderId="0"/>
    <xf numFmtId="169" fontId="159" fillId="0" borderId="0"/>
    <xf numFmtId="169" fontId="159" fillId="0" borderId="0"/>
    <xf numFmtId="169" fontId="159" fillId="0" borderId="0"/>
    <xf numFmtId="169" fontId="159" fillId="0" borderId="0"/>
    <xf numFmtId="169" fontId="159" fillId="0" borderId="0"/>
    <xf numFmtId="169" fontId="159" fillId="0" borderId="0"/>
    <xf numFmtId="169" fontId="159" fillId="0" borderId="0"/>
    <xf numFmtId="169" fontId="159" fillId="0" borderId="0"/>
    <xf numFmtId="169" fontId="159" fillId="0" borderId="0"/>
    <xf numFmtId="169" fontId="159" fillId="0" borderId="0"/>
    <xf numFmtId="169" fontId="9" fillId="0" borderId="0"/>
    <xf numFmtId="170" fontId="9" fillId="0" borderId="0"/>
    <xf numFmtId="0" fontId="9" fillId="0" borderId="0"/>
    <xf numFmtId="165" fontId="9" fillId="0" borderId="0"/>
    <xf numFmtId="0" fontId="9"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165" fontId="159" fillId="0" borderId="0"/>
    <xf numFmtId="165" fontId="159" fillId="0" borderId="0"/>
    <xf numFmtId="165" fontId="9" fillId="0" borderId="0"/>
    <xf numFmtId="169" fontId="9" fillId="0" borderId="0"/>
    <xf numFmtId="169" fontId="9" fillId="0" borderId="0"/>
    <xf numFmtId="170" fontId="9" fillId="0" borderId="0"/>
    <xf numFmtId="0" fontId="9" fillId="0" borderId="0"/>
    <xf numFmtId="169" fontId="9" fillId="0" borderId="0"/>
    <xf numFmtId="0" fontId="9" fillId="0" borderId="0"/>
    <xf numFmtId="169" fontId="9" fillId="0" borderId="0"/>
    <xf numFmtId="170" fontId="9" fillId="0" borderId="0"/>
    <xf numFmtId="0" fontId="9" fillId="0" borderId="0"/>
    <xf numFmtId="165" fontId="9" fillId="0" borderId="0"/>
    <xf numFmtId="0" fontId="9" fillId="0" borderId="0"/>
    <xf numFmtId="170" fontId="9" fillId="0" borderId="0"/>
    <xf numFmtId="0" fontId="9" fillId="0" borderId="0"/>
    <xf numFmtId="169" fontId="9" fillId="0" borderId="0"/>
    <xf numFmtId="0" fontId="9" fillId="0" borderId="0"/>
    <xf numFmtId="165" fontId="9" fillId="0" borderId="0"/>
    <xf numFmtId="169" fontId="9" fillId="0" borderId="0"/>
    <xf numFmtId="165" fontId="9" fillId="0" borderId="0"/>
    <xf numFmtId="170" fontId="9" fillId="0" borderId="0"/>
    <xf numFmtId="169" fontId="9" fillId="0" borderId="0"/>
    <xf numFmtId="169" fontId="14" fillId="0" borderId="0"/>
    <xf numFmtId="169" fontId="9" fillId="0" borderId="0"/>
    <xf numFmtId="170" fontId="9" fillId="0" borderId="0"/>
    <xf numFmtId="0" fontId="9" fillId="0" borderId="0"/>
    <xf numFmtId="165" fontId="9" fillId="0" borderId="0"/>
    <xf numFmtId="0" fontId="9" fillId="0" borderId="0"/>
    <xf numFmtId="170" fontId="9" fillId="0" borderId="0"/>
    <xf numFmtId="169" fontId="9" fillId="0" borderId="0"/>
    <xf numFmtId="165" fontId="26" fillId="0" borderId="0"/>
    <xf numFmtId="165" fontId="14" fillId="0" borderId="0"/>
    <xf numFmtId="169" fontId="9" fillId="0" borderId="0"/>
    <xf numFmtId="169" fontId="9" fillId="0" borderId="0"/>
    <xf numFmtId="0" fontId="159" fillId="0" borderId="0"/>
    <xf numFmtId="0" fontId="159" fillId="0" borderId="0"/>
    <xf numFmtId="0" fontId="159" fillId="0" borderId="0"/>
    <xf numFmtId="170" fontId="159" fillId="0" borderId="0"/>
    <xf numFmtId="170" fontId="159" fillId="0" borderId="0"/>
    <xf numFmtId="165" fontId="159" fillId="0" borderId="0"/>
    <xf numFmtId="165" fontId="159" fillId="0" borderId="0"/>
    <xf numFmtId="165" fontId="9" fillId="0" borderId="0"/>
    <xf numFmtId="169" fontId="9" fillId="0" borderId="0"/>
    <xf numFmtId="0" fontId="159" fillId="0" borderId="0"/>
    <xf numFmtId="170" fontId="159" fillId="0" borderId="0"/>
    <xf numFmtId="170" fontId="159" fillId="0" borderId="0"/>
    <xf numFmtId="165" fontId="159" fillId="0" borderId="0"/>
    <xf numFmtId="165" fontId="159" fillId="0" borderId="0"/>
    <xf numFmtId="165" fontId="9" fillId="0" borderId="0"/>
    <xf numFmtId="169" fontId="9" fillId="0" borderId="0"/>
    <xf numFmtId="170" fontId="9" fillId="0" borderId="0"/>
    <xf numFmtId="169" fontId="9" fillId="0" borderId="0"/>
    <xf numFmtId="170" fontId="9" fillId="0" borderId="0"/>
    <xf numFmtId="0" fontId="9" fillId="0" borderId="0"/>
    <xf numFmtId="165" fontId="9" fillId="0" borderId="0"/>
    <xf numFmtId="0" fontId="9"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159" fillId="0" borderId="0"/>
    <xf numFmtId="0" fontId="159" fillId="0" borderId="0"/>
    <xf numFmtId="169" fontId="9" fillId="0" borderId="0"/>
    <xf numFmtId="169" fontId="9" fillId="0" borderId="0"/>
    <xf numFmtId="170" fontId="9" fillId="0" borderId="0"/>
    <xf numFmtId="169" fontId="9" fillId="0" borderId="0"/>
    <xf numFmtId="170" fontId="9" fillId="0" borderId="0"/>
    <xf numFmtId="0" fontId="9" fillId="0" borderId="0"/>
    <xf numFmtId="165" fontId="9" fillId="0" borderId="0"/>
    <xf numFmtId="0" fontId="9"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9" fillId="0" borderId="0"/>
    <xf numFmtId="0" fontId="159" fillId="0" borderId="0"/>
    <xf numFmtId="222" fontId="165" fillId="0" borderId="0"/>
    <xf numFmtId="0" fontId="159" fillId="0" borderId="0"/>
    <xf numFmtId="0" fontId="14"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9" fillId="0" borderId="0"/>
    <xf numFmtId="0" fontId="9" fillId="0" borderId="0"/>
    <xf numFmtId="0" fontId="159" fillId="0" borderId="0"/>
    <xf numFmtId="0" fontId="159" fillId="0" borderId="0"/>
    <xf numFmtId="0" fontId="159" fillId="0" borderId="0"/>
    <xf numFmtId="0" fontId="159" fillId="0" borderId="0"/>
    <xf numFmtId="0" fontId="3"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 fillId="0" borderId="0"/>
    <xf numFmtId="0" fontId="159" fillId="0" borderId="0"/>
    <xf numFmtId="0" fontId="168" fillId="0" borderId="0"/>
    <xf numFmtId="169" fontId="105" fillId="0" borderId="0"/>
    <xf numFmtId="0" fontId="9" fillId="0" borderId="0"/>
    <xf numFmtId="165" fontId="105" fillId="0" borderId="0"/>
    <xf numFmtId="165" fontId="105" fillId="0" borderId="0"/>
    <xf numFmtId="169" fontId="105" fillId="0" borderId="0"/>
    <xf numFmtId="0" fontId="159" fillId="0" borderId="0"/>
    <xf numFmtId="169" fontId="105" fillId="0" borderId="0"/>
    <xf numFmtId="165" fontId="105" fillId="0" borderId="0"/>
    <xf numFmtId="0" fontId="159" fillId="0" borderId="0"/>
    <xf numFmtId="169" fontId="105"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105" fillId="0" borderId="0"/>
    <xf numFmtId="169" fontId="105" fillId="0" borderId="0"/>
    <xf numFmtId="169" fontId="105" fillId="0" borderId="0"/>
    <xf numFmtId="0" fontId="159" fillId="0" borderId="0"/>
    <xf numFmtId="0" fontId="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05" fillId="0" borderId="0"/>
    <xf numFmtId="165" fontId="105" fillId="0" borderId="0"/>
    <xf numFmtId="169" fontId="296" fillId="0" borderId="0"/>
    <xf numFmtId="169" fontId="105" fillId="0" borderId="0"/>
    <xf numFmtId="169" fontId="105" fillId="0" borderId="0"/>
    <xf numFmtId="169" fontId="105"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9" fillId="0" borderId="0"/>
    <xf numFmtId="169" fontId="105" fillId="0" borderId="0"/>
    <xf numFmtId="0" fontId="159" fillId="0" borderId="0"/>
    <xf numFmtId="0" fontId="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105" fillId="0" borderId="0"/>
    <xf numFmtId="169" fontId="105" fillId="0" borderId="0"/>
    <xf numFmtId="0" fontId="159" fillId="0" borderId="0"/>
    <xf numFmtId="0" fontId="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05" fillId="0" borderId="0"/>
    <xf numFmtId="169" fontId="105" fillId="0" borderId="0"/>
    <xf numFmtId="0" fontId="26" fillId="0" borderId="0"/>
    <xf numFmtId="222" fontId="165"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222" fontId="165" fillId="0" borderId="0"/>
    <xf numFmtId="169" fontId="159" fillId="0" borderId="0"/>
    <xf numFmtId="0" fontId="159" fillId="0" borderId="0"/>
    <xf numFmtId="0" fontId="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222" fontId="165" fillId="0" borderId="0"/>
    <xf numFmtId="0" fontId="159" fillId="0" borderId="0"/>
    <xf numFmtId="0" fontId="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222" fontId="165" fillId="0" borderId="0"/>
    <xf numFmtId="0" fontId="159" fillId="0" borderId="0"/>
    <xf numFmtId="0" fontId="105" fillId="0" borderId="0"/>
    <xf numFmtId="0" fontId="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222" fontId="165" fillId="0" borderId="0"/>
    <xf numFmtId="0" fontId="159" fillId="0" borderId="0"/>
    <xf numFmtId="0" fontId="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222" fontId="165" fillId="0" borderId="0"/>
    <xf numFmtId="0" fontId="159" fillId="0" borderId="0"/>
    <xf numFmtId="0" fontId="9" fillId="0" borderId="0"/>
    <xf numFmtId="0" fontId="159" fillId="0" borderId="0"/>
    <xf numFmtId="222" fontId="165" fillId="0" borderId="0"/>
    <xf numFmtId="0" fontId="159" fillId="0" borderId="0"/>
    <xf numFmtId="169" fontId="105" fillId="0" borderId="0"/>
    <xf numFmtId="169" fontId="26" fillId="0" borderId="0"/>
    <xf numFmtId="169" fontId="26" fillId="0" borderId="0"/>
    <xf numFmtId="0" fontId="26" fillId="0" borderId="0"/>
    <xf numFmtId="170" fontId="26" fillId="0" borderId="0"/>
    <xf numFmtId="0" fontId="26" fillId="0" borderId="0"/>
    <xf numFmtId="170" fontId="26" fillId="0" borderId="0"/>
    <xf numFmtId="0" fontId="26" fillId="0" borderId="0"/>
    <xf numFmtId="165" fontId="26" fillId="0" borderId="0"/>
    <xf numFmtId="0" fontId="26" fillId="0" borderId="0"/>
    <xf numFmtId="165" fontId="26" fillId="0" borderId="0"/>
    <xf numFmtId="169" fontId="26" fillId="0" borderId="0"/>
    <xf numFmtId="169" fontId="26" fillId="0" borderId="0"/>
    <xf numFmtId="169" fontId="26" fillId="0" borderId="0"/>
    <xf numFmtId="0" fontId="26" fillId="0" borderId="0"/>
    <xf numFmtId="170" fontId="26" fillId="0" borderId="0"/>
    <xf numFmtId="0" fontId="26" fillId="0" borderId="0"/>
    <xf numFmtId="170" fontId="26" fillId="0" borderId="0"/>
    <xf numFmtId="0" fontId="26" fillId="0" borderId="0"/>
    <xf numFmtId="165" fontId="26" fillId="0" borderId="0"/>
    <xf numFmtId="0" fontId="26" fillId="0" borderId="0"/>
    <xf numFmtId="165" fontId="26" fillId="0" borderId="0"/>
    <xf numFmtId="169" fontId="26" fillId="0" borderId="0"/>
    <xf numFmtId="169" fontId="26" fillId="0" borderId="0"/>
    <xf numFmtId="169" fontId="26" fillId="0" borderId="0"/>
    <xf numFmtId="0" fontId="26" fillId="0" borderId="0"/>
    <xf numFmtId="170" fontId="26" fillId="0" borderId="0"/>
    <xf numFmtId="0" fontId="26" fillId="0" borderId="0"/>
    <xf numFmtId="170" fontId="26" fillId="0" borderId="0"/>
    <xf numFmtId="0" fontId="26" fillId="0" borderId="0"/>
    <xf numFmtId="165" fontId="26" fillId="0" borderId="0"/>
    <xf numFmtId="0" fontId="26" fillId="0" borderId="0"/>
    <xf numFmtId="165" fontId="26" fillId="0" borderId="0"/>
    <xf numFmtId="169" fontId="26" fillId="0" borderId="0"/>
    <xf numFmtId="169" fontId="26" fillId="0" borderId="0"/>
    <xf numFmtId="169" fontId="26" fillId="0" borderId="0"/>
    <xf numFmtId="0" fontId="26" fillId="0" borderId="0"/>
    <xf numFmtId="170" fontId="26" fillId="0" borderId="0"/>
    <xf numFmtId="0" fontId="26" fillId="0" borderId="0"/>
    <xf numFmtId="170" fontId="26" fillId="0" borderId="0"/>
    <xf numFmtId="0" fontId="26" fillId="0" borderId="0"/>
    <xf numFmtId="165" fontId="26" fillId="0" borderId="0"/>
    <xf numFmtId="0" fontId="26" fillId="0" borderId="0"/>
    <xf numFmtId="165" fontId="26" fillId="0" borderId="0"/>
    <xf numFmtId="169" fontId="26" fillId="0" borderId="0"/>
    <xf numFmtId="169" fontId="26" fillId="0" borderId="0"/>
    <xf numFmtId="169" fontId="26" fillId="0" borderId="0"/>
    <xf numFmtId="0" fontId="26" fillId="0" borderId="0"/>
    <xf numFmtId="170" fontId="26" fillId="0" borderId="0"/>
    <xf numFmtId="0" fontId="26" fillId="0" borderId="0"/>
    <xf numFmtId="170" fontId="26" fillId="0" borderId="0"/>
    <xf numFmtId="0" fontId="26" fillId="0" borderId="0"/>
    <xf numFmtId="165" fontId="26" fillId="0" borderId="0"/>
    <xf numFmtId="0" fontId="26" fillId="0" borderId="0"/>
    <xf numFmtId="165" fontId="26" fillId="0" borderId="0"/>
    <xf numFmtId="169" fontId="26" fillId="0" borderId="0"/>
    <xf numFmtId="169" fontId="26" fillId="0" borderId="0"/>
    <xf numFmtId="169" fontId="26" fillId="0" borderId="0"/>
    <xf numFmtId="0" fontId="26" fillId="0" borderId="0"/>
    <xf numFmtId="170" fontId="26" fillId="0" borderId="0"/>
    <xf numFmtId="0" fontId="26" fillId="0" borderId="0"/>
    <xf numFmtId="170" fontId="26" fillId="0" borderId="0"/>
    <xf numFmtId="0" fontId="26" fillId="0" borderId="0"/>
    <xf numFmtId="165" fontId="26" fillId="0" borderId="0"/>
    <xf numFmtId="0" fontId="26" fillId="0" borderId="0"/>
    <xf numFmtId="165" fontId="26" fillId="0" borderId="0"/>
    <xf numFmtId="169" fontId="26" fillId="0" borderId="0"/>
    <xf numFmtId="169" fontId="26" fillId="0" borderId="0"/>
    <xf numFmtId="169" fontId="26" fillId="0" borderId="0"/>
    <xf numFmtId="0" fontId="26" fillId="0" borderId="0"/>
    <xf numFmtId="170" fontId="26" fillId="0" borderId="0"/>
    <xf numFmtId="0" fontId="26" fillId="0" borderId="0"/>
    <xf numFmtId="170" fontId="26" fillId="0" borderId="0"/>
    <xf numFmtId="0" fontId="26" fillId="0" borderId="0"/>
    <xf numFmtId="165" fontId="26" fillId="0" borderId="0"/>
    <xf numFmtId="0" fontId="26" fillId="0" borderId="0"/>
    <xf numFmtId="165" fontId="26" fillId="0" borderId="0"/>
    <xf numFmtId="169" fontId="26" fillId="0" borderId="0"/>
    <xf numFmtId="169"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5" fontId="105" fillId="0" borderId="0"/>
    <xf numFmtId="0" fontId="105" fillId="0" borderId="0"/>
    <xf numFmtId="0" fontId="9" fillId="0" borderId="0"/>
    <xf numFmtId="0" fontId="105" fillId="0" borderId="0"/>
    <xf numFmtId="165" fontId="105" fillId="0" borderId="0"/>
    <xf numFmtId="0" fontId="105" fillId="0" borderId="0"/>
    <xf numFmtId="169"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9" fontId="159" fillId="0" borderId="0"/>
    <xf numFmtId="0" fontId="105" fillId="0" borderId="0"/>
    <xf numFmtId="169" fontId="105" fillId="0" borderId="0"/>
    <xf numFmtId="0" fontId="105" fillId="0" borderId="0"/>
    <xf numFmtId="165" fontId="105" fillId="0" borderId="0"/>
    <xf numFmtId="165"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0" fontId="105" fillId="0" borderId="0"/>
    <xf numFmtId="169" fontId="105" fillId="0" borderId="0"/>
    <xf numFmtId="0" fontId="105" fillId="0" borderId="0"/>
    <xf numFmtId="165" fontId="105" fillId="0" borderId="0"/>
    <xf numFmtId="169" fontId="105" fillId="0" borderId="0"/>
    <xf numFmtId="169" fontId="26" fillId="0" borderId="0"/>
    <xf numFmtId="169" fontId="26" fillId="0" borderId="0"/>
    <xf numFmtId="170" fontId="26" fillId="0" borderId="0"/>
    <xf numFmtId="0" fontId="26" fillId="0" borderId="0"/>
    <xf numFmtId="165" fontId="26" fillId="0" borderId="0"/>
    <xf numFmtId="0" fontId="26" fillId="0" borderId="0"/>
    <xf numFmtId="170" fontId="26" fillId="0" borderId="0"/>
    <xf numFmtId="238" fontId="159" fillId="0" borderId="0"/>
    <xf numFmtId="0" fontId="26" fillId="0" borderId="0"/>
    <xf numFmtId="169" fontId="159" fillId="0" borderId="0"/>
    <xf numFmtId="169" fontId="26" fillId="0" borderId="0"/>
    <xf numFmtId="0" fontId="26" fillId="0" borderId="0"/>
    <xf numFmtId="165" fontId="26" fillId="0" borderId="0"/>
    <xf numFmtId="0" fontId="32" fillId="0" borderId="0"/>
    <xf numFmtId="169" fontId="26" fillId="0" borderId="0"/>
    <xf numFmtId="169" fontId="168" fillId="0" borderId="0"/>
    <xf numFmtId="169" fontId="168" fillId="0" borderId="0"/>
    <xf numFmtId="169" fontId="168" fillId="0" borderId="0"/>
    <xf numFmtId="170" fontId="168" fillId="0" borderId="0"/>
    <xf numFmtId="0" fontId="168" fillId="0" borderId="0"/>
    <xf numFmtId="165" fontId="168" fillId="0" borderId="0"/>
    <xf numFmtId="0" fontId="168" fillId="0" borderId="0"/>
    <xf numFmtId="169" fontId="168" fillId="0" borderId="0"/>
    <xf numFmtId="169" fontId="111" fillId="0" borderId="0"/>
    <xf numFmtId="165" fontId="25" fillId="0" borderId="0"/>
    <xf numFmtId="0" fontId="25" fillId="0" borderId="0"/>
    <xf numFmtId="169" fontId="168" fillId="0" borderId="0"/>
    <xf numFmtId="0" fontId="25" fillId="0" borderId="0"/>
    <xf numFmtId="165" fontId="168" fillId="0" borderId="0"/>
    <xf numFmtId="165" fontId="25" fillId="0" borderId="0"/>
    <xf numFmtId="169" fontId="168" fillId="0" borderId="0"/>
    <xf numFmtId="169" fontId="168" fillId="0" borderId="0"/>
    <xf numFmtId="170" fontId="168" fillId="0" borderId="0"/>
    <xf numFmtId="0" fontId="168" fillId="0" borderId="0"/>
    <xf numFmtId="165" fontId="168" fillId="0" borderId="0"/>
    <xf numFmtId="0" fontId="168" fillId="0" borderId="0"/>
    <xf numFmtId="169" fontId="168" fillId="0" borderId="0"/>
    <xf numFmtId="169" fontId="111" fillId="0" borderId="0"/>
    <xf numFmtId="165" fontId="25" fillId="0" borderId="0"/>
    <xf numFmtId="169" fontId="159" fillId="0" borderId="0"/>
    <xf numFmtId="0" fontId="25" fillId="0" borderId="0"/>
    <xf numFmtId="169" fontId="168" fillId="0" borderId="0"/>
    <xf numFmtId="0" fontId="25" fillId="0" borderId="0"/>
    <xf numFmtId="165" fontId="168" fillId="0" borderId="0"/>
    <xf numFmtId="165" fontId="25" fillId="0" borderId="0"/>
    <xf numFmtId="165" fontId="168"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0" fontId="105" fillId="0" borderId="0"/>
    <xf numFmtId="169" fontId="105" fillId="0" borderId="0"/>
    <xf numFmtId="0" fontId="105" fillId="0" borderId="0"/>
    <xf numFmtId="165" fontId="105" fillId="0" borderId="0"/>
    <xf numFmtId="169" fontId="105" fillId="0" borderId="0"/>
    <xf numFmtId="169" fontId="105" fillId="0" borderId="0"/>
    <xf numFmtId="170" fontId="9" fillId="0" borderId="0"/>
    <xf numFmtId="169" fontId="9" fillId="0" borderId="0"/>
    <xf numFmtId="169" fontId="14" fillId="0" borderId="0"/>
    <xf numFmtId="169" fontId="105" fillId="0" borderId="0"/>
    <xf numFmtId="169" fontId="105" fillId="0" borderId="0"/>
    <xf numFmtId="0" fontId="105" fillId="0" borderId="0"/>
    <xf numFmtId="165" fontId="105" fillId="0" borderId="0"/>
    <xf numFmtId="0" fontId="105" fillId="0" borderId="0"/>
    <xf numFmtId="169" fontId="105" fillId="0" borderId="0"/>
    <xf numFmtId="169" fontId="105" fillId="0" borderId="0"/>
    <xf numFmtId="165" fontId="105" fillId="0" borderId="0"/>
    <xf numFmtId="170" fontId="105" fillId="0" borderId="0"/>
    <xf numFmtId="0" fontId="105" fillId="0" borderId="0"/>
    <xf numFmtId="0" fontId="26" fillId="0" borderId="0"/>
    <xf numFmtId="0" fontId="105" fillId="0" borderId="0"/>
    <xf numFmtId="169" fontId="105" fillId="0" borderId="0"/>
    <xf numFmtId="169"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301" fillId="0" borderId="0"/>
    <xf numFmtId="169" fontId="301" fillId="0" borderId="0"/>
    <xf numFmtId="0" fontId="301" fillId="0" borderId="0"/>
    <xf numFmtId="170" fontId="301" fillId="0" borderId="0"/>
    <xf numFmtId="165" fontId="301" fillId="0" borderId="0"/>
    <xf numFmtId="165" fontId="301" fillId="0" borderId="0"/>
    <xf numFmtId="0" fontId="24" fillId="0" borderId="0"/>
    <xf numFmtId="169" fontId="105" fillId="0" borderId="0"/>
    <xf numFmtId="0" fontId="32"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0" fontId="105" fillId="0" borderId="0"/>
    <xf numFmtId="169" fontId="105" fillId="0" borderId="0"/>
    <xf numFmtId="0" fontId="105" fillId="0" borderId="0"/>
    <xf numFmtId="165"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0" fontId="105" fillId="0" borderId="0"/>
    <xf numFmtId="169" fontId="105" fillId="0" borderId="0"/>
    <xf numFmtId="0" fontId="105" fillId="0" borderId="0"/>
    <xf numFmtId="165" fontId="105" fillId="0" borderId="0"/>
    <xf numFmtId="169" fontId="168" fillId="0" borderId="0"/>
    <xf numFmtId="169" fontId="105" fillId="0" borderId="0"/>
    <xf numFmtId="169" fontId="301" fillId="0" borderId="0"/>
    <xf numFmtId="170" fontId="301" fillId="0" borderId="0"/>
    <xf numFmtId="0" fontId="301" fillId="0" borderId="0"/>
    <xf numFmtId="165" fontId="301" fillId="0" borderId="0"/>
    <xf numFmtId="0" fontId="301" fillId="0" borderId="0"/>
    <xf numFmtId="169" fontId="24" fillId="0" borderId="0"/>
    <xf numFmtId="0" fontId="159" fillId="0" borderId="0"/>
    <xf numFmtId="0" fontId="159" fillId="0" borderId="0"/>
    <xf numFmtId="170" fontId="159" fillId="0" borderId="0"/>
    <xf numFmtId="17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159" fillId="0" borderId="0"/>
    <xf numFmtId="0" fontId="159" fillId="0" borderId="0"/>
    <xf numFmtId="0" fontId="32" fillId="0" borderId="0"/>
    <xf numFmtId="0" fontId="32" fillId="0" borderId="0"/>
    <xf numFmtId="170" fontId="32" fillId="0" borderId="0"/>
    <xf numFmtId="0" fontId="32" fillId="0" borderId="0"/>
    <xf numFmtId="0" fontId="9" fillId="0" borderId="0"/>
    <xf numFmtId="0" fontId="9" fillId="0" borderId="0"/>
    <xf numFmtId="170" fontId="9" fillId="0" borderId="0"/>
    <xf numFmtId="0" fontId="9" fillId="0" borderId="0"/>
    <xf numFmtId="170" fontId="301" fillId="0" borderId="0"/>
    <xf numFmtId="0" fontId="301" fillId="0" borderId="0"/>
    <xf numFmtId="169" fontId="301" fillId="0" borderId="0"/>
    <xf numFmtId="169" fontId="301" fillId="0" borderId="0"/>
    <xf numFmtId="169"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5" fontId="105" fillId="0" borderId="0"/>
    <xf numFmtId="0" fontId="105" fillId="0" borderId="0"/>
    <xf numFmtId="169" fontId="26" fillId="0" borderId="0"/>
    <xf numFmtId="169" fontId="26" fillId="0" borderId="0"/>
    <xf numFmtId="0" fontId="26" fillId="0" borderId="0"/>
    <xf numFmtId="170" fontId="26" fillId="0" borderId="0"/>
    <xf numFmtId="0" fontId="26" fillId="0" borderId="0"/>
    <xf numFmtId="170" fontId="26" fillId="0" borderId="0"/>
    <xf numFmtId="0" fontId="26" fillId="0" borderId="0"/>
    <xf numFmtId="165" fontId="26" fillId="0" borderId="0"/>
    <xf numFmtId="0" fontId="26" fillId="0" borderId="0"/>
    <xf numFmtId="165" fontId="26" fillId="0" borderId="0"/>
    <xf numFmtId="169" fontId="26" fillId="0" borderId="0"/>
    <xf numFmtId="169" fontId="26" fillId="0" borderId="0"/>
    <xf numFmtId="169" fontId="26" fillId="0" borderId="0"/>
    <xf numFmtId="170" fontId="26" fillId="0" borderId="0"/>
    <xf numFmtId="0" fontId="26" fillId="0" borderId="0"/>
    <xf numFmtId="165" fontId="26" fillId="0" borderId="0"/>
    <xf numFmtId="0" fontId="26" fillId="0" borderId="0"/>
    <xf numFmtId="170" fontId="26" fillId="0" borderId="0"/>
    <xf numFmtId="0" fontId="26" fillId="0" borderId="0"/>
    <xf numFmtId="169" fontId="26" fillId="0" borderId="0"/>
    <xf numFmtId="0" fontId="26" fillId="0" borderId="0"/>
    <xf numFmtId="165" fontId="26" fillId="0" borderId="0"/>
    <xf numFmtId="169" fontId="26" fillId="0" borderId="0"/>
    <xf numFmtId="169" fontId="26" fillId="0" borderId="0"/>
    <xf numFmtId="170" fontId="26" fillId="0" borderId="0"/>
    <xf numFmtId="0" fontId="26" fillId="0" borderId="0"/>
    <xf numFmtId="165" fontId="26" fillId="0" borderId="0"/>
    <xf numFmtId="0" fontId="26" fillId="0" borderId="0"/>
    <xf numFmtId="170" fontId="26" fillId="0" borderId="0"/>
    <xf numFmtId="165" fontId="26" fillId="0" borderId="0"/>
    <xf numFmtId="169" fontId="26" fillId="0" borderId="0"/>
    <xf numFmtId="169" fontId="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159" fillId="0" borderId="0"/>
    <xf numFmtId="0" fontId="159" fillId="0" borderId="0"/>
    <xf numFmtId="0" fontId="159" fillId="0" borderId="0"/>
    <xf numFmtId="170" fontId="159" fillId="0" borderId="0"/>
    <xf numFmtId="170" fontId="159" fillId="0" borderId="0"/>
    <xf numFmtId="165" fontId="159" fillId="0" borderId="0"/>
    <xf numFmtId="165" fontId="159" fillId="0" borderId="0"/>
    <xf numFmtId="165" fontId="9" fillId="0" borderId="0"/>
    <xf numFmtId="169" fontId="9" fillId="0" borderId="0"/>
    <xf numFmtId="0" fontId="159" fillId="0" borderId="0"/>
    <xf numFmtId="170" fontId="159" fillId="0" borderId="0"/>
    <xf numFmtId="170" fontId="159" fillId="0" borderId="0"/>
    <xf numFmtId="165" fontId="159" fillId="0" borderId="0"/>
    <xf numFmtId="165" fontId="159" fillId="0" borderId="0"/>
    <xf numFmtId="165" fontId="9" fillId="0" borderId="0"/>
    <xf numFmtId="169" fontId="9" fillId="0" borderId="0"/>
    <xf numFmtId="170" fontId="9" fillId="0" borderId="0"/>
    <xf numFmtId="169" fontId="9" fillId="0" borderId="0"/>
    <xf numFmtId="170" fontId="9" fillId="0" borderId="0"/>
    <xf numFmtId="0" fontId="9" fillId="0" borderId="0"/>
    <xf numFmtId="165" fontId="9" fillId="0" borderId="0"/>
    <xf numFmtId="0" fontId="9"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159" fillId="0" borderId="0"/>
    <xf numFmtId="0" fontId="159" fillId="0" borderId="0"/>
    <xf numFmtId="169" fontId="9" fillId="0" borderId="0"/>
    <xf numFmtId="169" fontId="9" fillId="0" borderId="0"/>
    <xf numFmtId="170" fontId="9" fillId="0" borderId="0"/>
    <xf numFmtId="169" fontId="9" fillId="0" borderId="0"/>
    <xf numFmtId="170" fontId="9" fillId="0" borderId="0"/>
    <xf numFmtId="0" fontId="9" fillId="0" borderId="0"/>
    <xf numFmtId="165" fontId="9" fillId="0" borderId="0"/>
    <xf numFmtId="0" fontId="9" fillId="0" borderId="0"/>
    <xf numFmtId="169" fontId="159" fillId="0" borderId="0"/>
    <xf numFmtId="0" fontId="159" fillId="0" borderId="0"/>
    <xf numFmtId="170" fontId="159" fillId="0" borderId="0"/>
    <xf numFmtId="170" fontId="159" fillId="0" borderId="0"/>
    <xf numFmtId="169" fontId="159" fillId="0" borderId="0"/>
    <xf numFmtId="169" fontId="159" fillId="0" borderId="0"/>
    <xf numFmtId="169"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159" fillId="0" borderId="0"/>
    <xf numFmtId="169" fontId="159" fillId="0" borderId="0"/>
    <xf numFmtId="169"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9"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9" fontId="159" fillId="0" borderId="0"/>
    <xf numFmtId="169"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9"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159" fillId="0" borderId="0"/>
    <xf numFmtId="0" fontId="159" fillId="0" borderId="0"/>
    <xf numFmtId="169" fontId="9"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9" fillId="0" borderId="0"/>
    <xf numFmtId="169" fontId="9" fillId="0" borderId="0"/>
    <xf numFmtId="0" fontId="159" fillId="0" borderId="0"/>
    <xf numFmtId="0" fontId="159" fillId="0" borderId="0"/>
    <xf numFmtId="0" fontId="159" fillId="0" borderId="0"/>
    <xf numFmtId="170" fontId="159" fillId="0" borderId="0"/>
    <xf numFmtId="170" fontId="159" fillId="0" borderId="0"/>
    <xf numFmtId="165" fontId="159" fillId="0" borderId="0"/>
    <xf numFmtId="165" fontId="159" fillId="0" borderId="0"/>
    <xf numFmtId="165" fontId="9" fillId="0" borderId="0"/>
    <xf numFmtId="169" fontId="9" fillId="0" borderId="0"/>
    <xf numFmtId="0" fontId="159" fillId="0" borderId="0"/>
    <xf numFmtId="170" fontId="159" fillId="0" borderId="0"/>
    <xf numFmtId="170" fontId="159" fillId="0" borderId="0"/>
    <xf numFmtId="165" fontId="159" fillId="0" borderId="0"/>
    <xf numFmtId="165" fontId="159" fillId="0" borderId="0"/>
    <xf numFmtId="165" fontId="9" fillId="0" borderId="0"/>
    <xf numFmtId="169" fontId="9" fillId="0" borderId="0"/>
    <xf numFmtId="170" fontId="9" fillId="0" borderId="0"/>
    <xf numFmtId="169" fontId="9" fillId="0" borderId="0"/>
    <xf numFmtId="170" fontId="9" fillId="0" borderId="0"/>
    <xf numFmtId="0" fontId="9" fillId="0" borderId="0"/>
    <xf numFmtId="165" fontId="9" fillId="0" borderId="0"/>
    <xf numFmtId="0" fontId="9"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159" fillId="0" borderId="0"/>
    <xf numFmtId="0" fontId="159" fillId="0" borderId="0"/>
    <xf numFmtId="169" fontId="9" fillId="0" borderId="0"/>
    <xf numFmtId="169" fontId="9" fillId="0" borderId="0"/>
    <xf numFmtId="170" fontId="9" fillId="0" borderId="0"/>
    <xf numFmtId="169" fontId="9" fillId="0" borderId="0"/>
    <xf numFmtId="170" fontId="9" fillId="0" borderId="0"/>
    <xf numFmtId="0" fontId="9" fillId="0" borderId="0"/>
    <xf numFmtId="165" fontId="9" fillId="0" borderId="0"/>
    <xf numFmtId="0" fontId="9"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9" fillId="0" borderId="0"/>
    <xf numFmtId="169" fontId="9" fillId="0" borderId="0"/>
    <xf numFmtId="0" fontId="159" fillId="0" borderId="0"/>
    <xf numFmtId="0" fontId="159" fillId="0" borderId="0"/>
    <xf numFmtId="0" fontId="159" fillId="0" borderId="0"/>
    <xf numFmtId="170" fontId="159" fillId="0" borderId="0"/>
    <xf numFmtId="170" fontId="159" fillId="0" borderId="0"/>
    <xf numFmtId="165" fontId="159" fillId="0" borderId="0"/>
    <xf numFmtId="165" fontId="159" fillId="0" borderId="0"/>
    <xf numFmtId="165" fontId="9" fillId="0" borderId="0"/>
    <xf numFmtId="169" fontId="9" fillId="0" borderId="0"/>
    <xf numFmtId="0" fontId="159" fillId="0" borderId="0"/>
    <xf numFmtId="170" fontId="159" fillId="0" borderId="0"/>
    <xf numFmtId="170" fontId="159" fillId="0" borderId="0"/>
    <xf numFmtId="165" fontId="159" fillId="0" borderId="0"/>
    <xf numFmtId="165" fontId="159" fillId="0" borderId="0"/>
    <xf numFmtId="165" fontId="9" fillId="0" borderId="0"/>
    <xf numFmtId="169" fontId="9" fillId="0" borderId="0"/>
    <xf numFmtId="170" fontId="9" fillId="0" borderId="0"/>
    <xf numFmtId="169" fontId="9" fillId="0" borderId="0"/>
    <xf numFmtId="170" fontId="9" fillId="0" borderId="0"/>
    <xf numFmtId="0" fontId="9" fillId="0" borderId="0"/>
    <xf numFmtId="165" fontId="9" fillId="0" borderId="0"/>
    <xf numFmtId="0" fontId="9"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159" fillId="0" borderId="0"/>
    <xf numFmtId="0" fontId="159" fillId="0" borderId="0"/>
    <xf numFmtId="169" fontId="9" fillId="0" borderId="0"/>
    <xf numFmtId="169" fontId="9" fillId="0" borderId="0"/>
    <xf numFmtId="170" fontId="9" fillId="0" borderId="0"/>
    <xf numFmtId="169" fontId="9" fillId="0" borderId="0"/>
    <xf numFmtId="170" fontId="9" fillId="0" borderId="0"/>
    <xf numFmtId="0" fontId="9" fillId="0" borderId="0"/>
    <xf numFmtId="165" fontId="9" fillId="0" borderId="0"/>
    <xf numFmtId="0" fontId="9"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9" fillId="0" borderId="0"/>
    <xf numFmtId="169" fontId="168" fillId="0" borderId="0"/>
    <xf numFmtId="165" fontId="25" fillId="0" borderId="0"/>
    <xf numFmtId="169" fontId="168" fillId="0" borderId="0"/>
    <xf numFmtId="170" fontId="25" fillId="0" borderId="0"/>
    <xf numFmtId="165" fontId="168" fillId="0" borderId="0"/>
    <xf numFmtId="165" fontId="25" fillId="0" borderId="0"/>
    <xf numFmtId="0" fontId="105" fillId="0" borderId="0"/>
    <xf numFmtId="169" fontId="105" fillId="0" borderId="0"/>
    <xf numFmtId="165"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0" fontId="105" fillId="0" borderId="0"/>
    <xf numFmtId="169" fontId="105" fillId="0" borderId="0"/>
    <xf numFmtId="0" fontId="105" fillId="0" borderId="0"/>
    <xf numFmtId="165"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0" fontId="105" fillId="0" borderId="0"/>
    <xf numFmtId="169" fontId="105" fillId="0" borderId="0"/>
    <xf numFmtId="0" fontId="105" fillId="0" borderId="0"/>
    <xf numFmtId="165" fontId="105" fillId="0" borderId="0"/>
    <xf numFmtId="169" fontId="168" fillId="0" borderId="0"/>
    <xf numFmtId="169" fontId="105" fillId="0" borderId="0"/>
    <xf numFmtId="169" fontId="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159" fillId="0" borderId="0"/>
    <xf numFmtId="0" fontId="159" fillId="0" borderId="0"/>
    <xf numFmtId="0" fontId="159" fillId="0" borderId="0"/>
    <xf numFmtId="170" fontId="159" fillId="0" borderId="0"/>
    <xf numFmtId="170" fontId="159" fillId="0" borderId="0"/>
    <xf numFmtId="165" fontId="159" fillId="0" borderId="0"/>
    <xf numFmtId="165" fontId="159" fillId="0" borderId="0"/>
    <xf numFmtId="165" fontId="9" fillId="0" borderId="0"/>
    <xf numFmtId="169" fontId="9" fillId="0" borderId="0"/>
    <xf numFmtId="0" fontId="159" fillId="0" borderId="0"/>
    <xf numFmtId="0" fontId="159" fillId="0" borderId="0"/>
    <xf numFmtId="0" fontId="159" fillId="0" borderId="0"/>
    <xf numFmtId="170" fontId="159" fillId="0" borderId="0"/>
    <xf numFmtId="170" fontId="159" fillId="0" borderId="0"/>
    <xf numFmtId="165" fontId="159" fillId="0" borderId="0"/>
    <xf numFmtId="165" fontId="159" fillId="0" borderId="0"/>
    <xf numFmtId="165" fontId="9" fillId="0" borderId="0"/>
    <xf numFmtId="169" fontId="9" fillId="0" borderId="0"/>
    <xf numFmtId="170" fontId="9" fillId="0" borderId="0"/>
    <xf numFmtId="0" fontId="9" fillId="0" borderId="0"/>
    <xf numFmtId="169" fontId="9" fillId="0" borderId="0"/>
    <xf numFmtId="0" fontId="9" fillId="0" borderId="0"/>
    <xf numFmtId="169" fontId="9" fillId="0" borderId="0"/>
    <xf numFmtId="170" fontId="9" fillId="0" borderId="0"/>
    <xf numFmtId="0" fontId="9" fillId="0" borderId="0"/>
    <xf numFmtId="165" fontId="9" fillId="0" borderId="0"/>
    <xf numFmtId="0" fontId="9"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9" fontId="9" fillId="0" borderId="0"/>
    <xf numFmtId="169" fontId="9" fillId="0" borderId="0"/>
    <xf numFmtId="170" fontId="9" fillId="0" borderId="0"/>
    <xf numFmtId="0" fontId="9" fillId="0" borderId="0"/>
    <xf numFmtId="169" fontId="9" fillId="0" borderId="0"/>
    <xf numFmtId="0" fontId="9" fillId="0" borderId="0"/>
    <xf numFmtId="169" fontId="9" fillId="0" borderId="0"/>
    <xf numFmtId="170" fontId="9" fillId="0" borderId="0"/>
    <xf numFmtId="0" fontId="9" fillId="0" borderId="0"/>
    <xf numFmtId="165" fontId="9" fillId="0" borderId="0"/>
    <xf numFmtId="0" fontId="9"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9" fillId="0" borderId="0"/>
    <xf numFmtId="169" fontId="168" fillId="0" borderId="0"/>
    <xf numFmtId="169" fontId="168" fillId="0" borderId="0"/>
    <xf numFmtId="170" fontId="168" fillId="0" borderId="0"/>
    <xf numFmtId="0" fontId="168" fillId="0" borderId="0"/>
    <xf numFmtId="165" fontId="168" fillId="0" borderId="0"/>
    <xf numFmtId="0" fontId="168" fillId="0" borderId="0"/>
    <xf numFmtId="169" fontId="168" fillId="0" borderId="0"/>
    <xf numFmtId="169" fontId="111" fillId="0" borderId="0"/>
    <xf numFmtId="165" fontId="25" fillId="0" borderId="0"/>
    <xf numFmtId="0" fontId="25" fillId="0" borderId="0"/>
    <xf numFmtId="169" fontId="168" fillId="0" borderId="0"/>
    <xf numFmtId="0" fontId="25" fillId="0" borderId="0"/>
    <xf numFmtId="165" fontId="168" fillId="0" borderId="0"/>
    <xf numFmtId="165" fontId="25" fillId="0" borderId="0"/>
    <xf numFmtId="169" fontId="168" fillId="0" borderId="0"/>
    <xf numFmtId="169" fontId="168" fillId="0" borderId="0"/>
    <xf numFmtId="170" fontId="168" fillId="0" borderId="0"/>
    <xf numFmtId="0" fontId="168" fillId="0" borderId="0"/>
    <xf numFmtId="165" fontId="168" fillId="0" borderId="0"/>
    <xf numFmtId="0" fontId="168" fillId="0" borderId="0"/>
    <xf numFmtId="169" fontId="168" fillId="0" borderId="0"/>
    <xf numFmtId="169" fontId="111" fillId="0" borderId="0"/>
    <xf numFmtId="165" fontId="25" fillId="0" borderId="0"/>
    <xf numFmtId="165" fontId="25" fillId="0" borderId="0"/>
    <xf numFmtId="165" fontId="25" fillId="0" borderId="0"/>
    <xf numFmtId="165" fontId="25" fillId="0" borderId="0"/>
    <xf numFmtId="165" fontId="168" fillId="0" borderId="0"/>
    <xf numFmtId="169" fontId="26" fillId="0" borderId="0"/>
    <xf numFmtId="169" fontId="26" fillId="0" borderId="0"/>
    <xf numFmtId="170" fontId="26" fillId="0" borderId="0"/>
    <xf numFmtId="0" fontId="26" fillId="0" borderId="0"/>
    <xf numFmtId="165" fontId="26" fillId="0" borderId="0"/>
    <xf numFmtId="0" fontId="26" fillId="0" borderId="0"/>
    <xf numFmtId="170" fontId="26" fillId="0" borderId="0"/>
    <xf numFmtId="0" fontId="26" fillId="0" borderId="0"/>
    <xf numFmtId="169" fontId="26" fillId="0" borderId="0"/>
    <xf numFmtId="0" fontId="26" fillId="0" borderId="0"/>
    <xf numFmtId="165" fontId="26" fillId="0" borderId="0"/>
    <xf numFmtId="169" fontId="26" fillId="0" borderId="0"/>
    <xf numFmtId="169" fontId="26" fillId="0" borderId="0"/>
    <xf numFmtId="169" fontId="26" fillId="0" borderId="0"/>
    <xf numFmtId="170" fontId="26" fillId="0" borderId="0"/>
    <xf numFmtId="0" fontId="26" fillId="0" borderId="0"/>
    <xf numFmtId="165" fontId="26" fillId="0" borderId="0"/>
    <xf numFmtId="0" fontId="26" fillId="0" borderId="0"/>
    <xf numFmtId="170" fontId="26" fillId="0" borderId="0"/>
    <xf numFmtId="0" fontId="26" fillId="0" borderId="0"/>
    <xf numFmtId="169" fontId="26" fillId="0" borderId="0"/>
    <xf numFmtId="0" fontId="26" fillId="0" borderId="0"/>
    <xf numFmtId="165" fontId="26" fillId="0" borderId="0"/>
    <xf numFmtId="169" fontId="26" fillId="0" borderId="0"/>
    <xf numFmtId="169" fontId="9" fillId="0" borderId="0"/>
    <xf numFmtId="0" fontId="159" fillId="0" borderId="0"/>
    <xf numFmtId="170" fontId="159" fillId="0" borderId="0"/>
    <xf numFmtId="170" fontId="159" fillId="0" borderId="0"/>
    <xf numFmtId="165" fontId="159" fillId="0" borderId="0"/>
    <xf numFmtId="165" fontId="159" fillId="0" borderId="0"/>
    <xf numFmtId="165" fontId="9" fillId="0" borderId="0"/>
    <xf numFmtId="169" fontId="9" fillId="0" borderId="0"/>
    <xf numFmtId="170" fontId="9" fillId="0" borderId="0"/>
    <xf numFmtId="169" fontId="9" fillId="0" borderId="0"/>
    <xf numFmtId="170" fontId="9" fillId="0" borderId="0"/>
    <xf numFmtId="0" fontId="9" fillId="0" borderId="0"/>
    <xf numFmtId="165" fontId="9" fillId="0" borderId="0"/>
    <xf numFmtId="0" fontId="9"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159" fillId="0" borderId="0"/>
    <xf numFmtId="0" fontId="159" fillId="0" borderId="0"/>
    <xf numFmtId="169" fontId="9" fillId="0" borderId="0"/>
    <xf numFmtId="169" fontId="9" fillId="0" borderId="0"/>
    <xf numFmtId="0" fontId="159" fillId="0" borderId="0"/>
    <xf numFmtId="170" fontId="159" fillId="0" borderId="0"/>
    <xf numFmtId="170" fontId="159" fillId="0" borderId="0"/>
    <xf numFmtId="165" fontId="159" fillId="0" borderId="0"/>
    <xf numFmtId="165" fontId="159" fillId="0" borderId="0"/>
    <xf numFmtId="165" fontId="9" fillId="0" borderId="0"/>
    <xf numFmtId="169" fontId="9" fillId="0" borderId="0"/>
    <xf numFmtId="170" fontId="9" fillId="0" borderId="0"/>
    <xf numFmtId="169" fontId="9" fillId="0" borderId="0"/>
    <xf numFmtId="170" fontId="9" fillId="0" borderId="0"/>
    <xf numFmtId="0" fontId="9" fillId="0" borderId="0"/>
    <xf numFmtId="165" fontId="9" fillId="0" borderId="0"/>
    <xf numFmtId="0" fontId="9"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159" fillId="0" borderId="0"/>
    <xf numFmtId="0" fontId="159" fillId="0" borderId="0"/>
    <xf numFmtId="169" fontId="9" fillId="0" borderId="0"/>
    <xf numFmtId="169" fontId="9" fillId="0" borderId="0"/>
    <xf numFmtId="0" fontId="159" fillId="0" borderId="0"/>
    <xf numFmtId="170" fontId="159" fillId="0" borderId="0"/>
    <xf numFmtId="170" fontId="159" fillId="0" borderId="0"/>
    <xf numFmtId="165" fontId="159" fillId="0" borderId="0"/>
    <xf numFmtId="165" fontId="159" fillId="0" borderId="0"/>
    <xf numFmtId="165" fontId="9" fillId="0" borderId="0"/>
    <xf numFmtId="169" fontId="9" fillId="0" borderId="0"/>
    <xf numFmtId="170" fontId="9" fillId="0" borderId="0"/>
    <xf numFmtId="0" fontId="9" fillId="0" borderId="0"/>
    <xf numFmtId="165" fontId="9" fillId="0" borderId="0"/>
    <xf numFmtId="0" fontId="9"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159" fillId="0" borderId="0"/>
    <xf numFmtId="0" fontId="159" fillId="0" borderId="0"/>
    <xf numFmtId="169" fontId="9" fillId="0" borderId="0"/>
    <xf numFmtId="169" fontId="9" fillId="0" borderId="0"/>
    <xf numFmtId="0" fontId="159" fillId="0" borderId="0"/>
    <xf numFmtId="170" fontId="159" fillId="0" borderId="0"/>
    <xf numFmtId="170" fontId="159" fillId="0" borderId="0"/>
    <xf numFmtId="0" fontId="159" fillId="0" borderId="0"/>
    <xf numFmtId="0" fontId="159" fillId="0" borderId="0"/>
    <xf numFmtId="0" fontId="9" fillId="0" borderId="0"/>
    <xf numFmtId="0" fontId="159" fillId="0" borderId="0"/>
    <xf numFmtId="169" fontId="9" fillId="0" borderId="0"/>
    <xf numFmtId="170" fontId="9" fillId="0" borderId="0"/>
    <xf numFmtId="0" fontId="159" fillId="0" borderId="0"/>
    <xf numFmtId="0" fontId="159" fillId="0" borderId="0"/>
    <xf numFmtId="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159" fillId="0" borderId="0"/>
    <xf numFmtId="0" fontId="159" fillId="0" borderId="0"/>
    <xf numFmtId="0" fontId="105" fillId="0" borderId="0"/>
    <xf numFmtId="169" fontId="26" fillId="0" borderId="0"/>
    <xf numFmtId="169" fontId="26" fillId="0" borderId="0"/>
    <xf numFmtId="170" fontId="26" fillId="0" borderId="0"/>
    <xf numFmtId="0" fontId="26" fillId="0" borderId="0"/>
    <xf numFmtId="169" fontId="26" fillId="0" borderId="0"/>
    <xf numFmtId="0" fontId="26" fillId="0" borderId="0"/>
    <xf numFmtId="170" fontId="26" fillId="0" borderId="0"/>
    <xf numFmtId="0" fontId="26" fillId="0" borderId="0"/>
    <xf numFmtId="0" fontId="105" fillId="0" borderId="0"/>
    <xf numFmtId="0" fontId="26" fillId="0" borderId="0"/>
    <xf numFmtId="0" fontId="105" fillId="0" borderId="0"/>
    <xf numFmtId="169" fontId="168" fillId="0" borderId="0"/>
    <xf numFmtId="169" fontId="168" fillId="0" borderId="0"/>
    <xf numFmtId="170" fontId="168" fillId="0" borderId="0"/>
    <xf numFmtId="169" fontId="168" fillId="0" borderId="0"/>
    <xf numFmtId="169" fontId="111" fillId="0" borderId="0"/>
    <xf numFmtId="165" fontId="26" fillId="0" borderId="0"/>
    <xf numFmtId="0" fontId="159" fillId="0" borderId="0"/>
    <xf numFmtId="0" fontId="159" fillId="0" borderId="0"/>
    <xf numFmtId="0" fontId="105" fillId="0" borderId="0"/>
    <xf numFmtId="0" fontId="25" fillId="0" borderId="0"/>
    <xf numFmtId="0" fontId="159" fillId="0" borderId="0"/>
    <xf numFmtId="169" fontId="25" fillId="0" borderId="0"/>
    <xf numFmtId="165" fontId="26" fillId="0" borderId="0"/>
    <xf numFmtId="0" fontId="105" fillId="0" borderId="0"/>
    <xf numFmtId="169" fontId="26" fillId="0" borderId="0"/>
    <xf numFmtId="170" fontId="159" fillId="0" borderId="0"/>
    <xf numFmtId="170" fontId="159" fillId="0" borderId="0"/>
    <xf numFmtId="165" fontId="26" fillId="0" borderId="0"/>
    <xf numFmtId="165" fontId="26"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05"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159" fillId="0" borderId="0"/>
    <xf numFmtId="0" fontId="159" fillId="0" borderId="0"/>
    <xf numFmtId="0" fontId="159" fillId="0" borderId="0"/>
    <xf numFmtId="169" fontId="26" fillId="0" borderId="0"/>
    <xf numFmtId="165" fontId="26" fillId="0" borderId="0"/>
    <xf numFmtId="0" fontId="26" fillId="0" borderId="0"/>
    <xf numFmtId="170" fontId="26" fillId="0" borderId="0"/>
    <xf numFmtId="0" fontId="26" fillId="0" borderId="0"/>
    <xf numFmtId="169" fontId="26" fillId="0" borderId="0"/>
    <xf numFmtId="169" fontId="26" fillId="0" borderId="0"/>
    <xf numFmtId="0" fontId="25" fillId="0" borderId="0"/>
    <xf numFmtId="0" fontId="159" fillId="0" borderId="0"/>
    <xf numFmtId="0" fontId="159" fillId="0" borderId="0"/>
    <xf numFmtId="165" fontId="26" fillId="0" borderId="0"/>
    <xf numFmtId="0" fontId="26" fillId="0" borderId="0"/>
    <xf numFmtId="0" fontId="159" fillId="0" borderId="0"/>
    <xf numFmtId="0" fontId="168" fillId="0" borderId="0"/>
    <xf numFmtId="169" fontId="105" fillId="0" borderId="0"/>
    <xf numFmtId="0" fontId="159"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169" fontId="159" fillId="0" borderId="0"/>
    <xf numFmtId="0" fontId="105" fillId="0" borderId="0"/>
    <xf numFmtId="169" fontId="105" fillId="0" borderId="0"/>
    <xf numFmtId="0" fontId="105" fillId="0" borderId="0"/>
    <xf numFmtId="165" fontId="105" fillId="0" borderId="0"/>
    <xf numFmtId="165"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9" fontId="168" fillId="0" borderId="0"/>
    <xf numFmtId="0" fontId="32" fillId="0" borderId="0"/>
    <xf numFmtId="0" fontId="302" fillId="0" borderId="0"/>
    <xf numFmtId="170" fontId="302" fillId="0" borderId="0"/>
    <xf numFmtId="0" fontId="302" fillId="0" borderId="0"/>
    <xf numFmtId="165" fontId="105" fillId="0" borderId="0"/>
    <xf numFmtId="0" fontId="302" fillId="0" borderId="0"/>
    <xf numFmtId="170" fontId="105" fillId="0" borderId="0"/>
    <xf numFmtId="0" fontId="105" fillId="0" borderId="0"/>
    <xf numFmtId="169" fontId="105" fillId="0" borderId="0"/>
    <xf numFmtId="0" fontId="105" fillId="0" borderId="0"/>
    <xf numFmtId="165" fontId="105" fillId="0" borderId="0"/>
    <xf numFmtId="169" fontId="105" fillId="0" borderId="0"/>
    <xf numFmtId="169" fontId="26" fillId="0" borderId="0"/>
    <xf numFmtId="165" fontId="26" fillId="0" borderId="0"/>
    <xf numFmtId="0" fontId="26" fillId="0" borderId="0"/>
    <xf numFmtId="170" fontId="26" fillId="0" borderId="0"/>
    <xf numFmtId="0" fontId="26" fillId="0" borderId="0"/>
    <xf numFmtId="169" fontId="26" fillId="0" borderId="0"/>
    <xf numFmtId="169" fontId="26" fillId="0" borderId="0"/>
    <xf numFmtId="169" fontId="26" fillId="0" borderId="0"/>
    <xf numFmtId="0" fontId="159" fillId="0" borderId="0"/>
    <xf numFmtId="0" fontId="159" fillId="0" borderId="0"/>
    <xf numFmtId="165" fontId="26" fillId="0" borderId="0"/>
    <xf numFmtId="0" fontId="26" fillId="0" borderId="0"/>
    <xf numFmtId="0" fontId="159" fillId="0" borderId="0"/>
    <xf numFmtId="169" fontId="26" fillId="0" borderId="0"/>
    <xf numFmtId="169" fontId="26" fillId="0" borderId="0"/>
    <xf numFmtId="0" fontId="159" fillId="0" borderId="0"/>
    <xf numFmtId="0" fontId="159" fillId="0" borderId="0"/>
    <xf numFmtId="165" fontId="26" fillId="0" borderId="0"/>
    <xf numFmtId="0" fontId="26" fillId="0" borderId="0"/>
    <xf numFmtId="0" fontId="159" fillId="0" borderId="0"/>
    <xf numFmtId="169" fontId="26" fillId="0" borderId="0"/>
    <xf numFmtId="170" fontId="26" fillId="0" borderId="0"/>
    <xf numFmtId="0" fontId="26" fillId="0" borderId="0"/>
    <xf numFmtId="165" fontId="26" fillId="0" borderId="0"/>
    <xf numFmtId="0" fontId="26" fillId="0" borderId="0"/>
    <xf numFmtId="169" fontId="26" fillId="0" borderId="0"/>
    <xf numFmtId="170" fontId="26" fillId="0" borderId="0"/>
    <xf numFmtId="0" fontId="26" fillId="0" borderId="0"/>
    <xf numFmtId="165" fontId="26" fillId="0" borderId="0"/>
    <xf numFmtId="0" fontId="26" fillId="0" borderId="0"/>
    <xf numFmtId="169" fontId="26" fillId="0" borderId="0"/>
    <xf numFmtId="170" fontId="26" fillId="0" borderId="0"/>
    <xf numFmtId="0" fontId="26" fillId="0" borderId="0"/>
    <xf numFmtId="165" fontId="26" fillId="0" borderId="0"/>
    <xf numFmtId="0" fontId="26" fillId="0" borderId="0"/>
    <xf numFmtId="169" fontId="26" fillId="0" borderId="0"/>
    <xf numFmtId="165" fontId="26" fillId="0" borderId="0"/>
    <xf numFmtId="0" fontId="26" fillId="0" borderId="0"/>
    <xf numFmtId="170" fontId="26" fillId="0" borderId="0"/>
    <xf numFmtId="0" fontId="26" fillId="0" borderId="0"/>
    <xf numFmtId="169" fontId="26" fillId="0" borderId="0"/>
    <xf numFmtId="169" fontId="26" fillId="0" borderId="0"/>
    <xf numFmtId="170" fontId="26" fillId="0" borderId="0"/>
    <xf numFmtId="0" fontId="26" fillId="0" borderId="0"/>
    <xf numFmtId="165" fontId="26" fillId="0" borderId="0"/>
    <xf numFmtId="0" fontId="26" fillId="0" borderId="0"/>
    <xf numFmtId="169" fontId="26" fillId="0" borderId="0"/>
    <xf numFmtId="170" fontId="26" fillId="0" borderId="0"/>
    <xf numFmtId="0" fontId="26" fillId="0" borderId="0"/>
    <xf numFmtId="165" fontId="26" fillId="0" borderId="0"/>
    <xf numFmtId="0" fontId="26" fillId="0" borderId="0"/>
    <xf numFmtId="169" fontId="26" fillId="0" borderId="0"/>
    <xf numFmtId="170" fontId="26" fillId="0" borderId="0"/>
    <xf numFmtId="0" fontId="26" fillId="0" borderId="0"/>
    <xf numFmtId="165" fontId="26" fillId="0" borderId="0"/>
    <xf numFmtId="0" fontId="26" fillId="0" borderId="0"/>
    <xf numFmtId="169" fontId="26" fillId="0" borderId="0"/>
    <xf numFmtId="170" fontId="26" fillId="0" borderId="0"/>
    <xf numFmtId="0" fontId="26" fillId="0" borderId="0"/>
    <xf numFmtId="165" fontId="26" fillId="0" borderId="0"/>
    <xf numFmtId="0" fontId="26" fillId="0" borderId="0"/>
    <xf numFmtId="169" fontId="26" fillId="0" borderId="0"/>
    <xf numFmtId="170" fontId="26" fillId="0" borderId="0"/>
    <xf numFmtId="0" fontId="26" fillId="0" borderId="0"/>
    <xf numFmtId="0" fontId="105" fillId="0" borderId="0"/>
    <xf numFmtId="0" fontId="26" fillId="0" borderId="0"/>
    <xf numFmtId="169" fontId="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159" fillId="0" borderId="0"/>
    <xf numFmtId="0" fontId="159" fillId="0" borderId="0"/>
    <xf numFmtId="0" fontId="159" fillId="0" borderId="0"/>
    <xf numFmtId="170" fontId="159" fillId="0" borderId="0"/>
    <xf numFmtId="170" fontId="159" fillId="0" borderId="0"/>
    <xf numFmtId="165" fontId="159" fillId="0" borderId="0"/>
    <xf numFmtId="165" fontId="159" fillId="0" borderId="0"/>
    <xf numFmtId="169" fontId="105" fillId="0" borderId="0"/>
    <xf numFmtId="165"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0" fontId="105" fillId="0" borderId="0"/>
    <xf numFmtId="169" fontId="105" fillId="0" borderId="0"/>
    <xf numFmtId="0" fontId="105" fillId="0" borderId="0"/>
    <xf numFmtId="165"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0" fontId="105" fillId="0" borderId="0"/>
    <xf numFmtId="169" fontId="105" fillId="0" borderId="0"/>
    <xf numFmtId="0" fontId="105" fillId="0" borderId="0"/>
    <xf numFmtId="165" fontId="105" fillId="0" borderId="0"/>
    <xf numFmtId="169" fontId="24" fillId="0" borderId="0"/>
    <xf numFmtId="169" fontId="105" fillId="0" borderId="0"/>
    <xf numFmtId="165" fontId="9" fillId="0" borderId="0"/>
    <xf numFmtId="169" fontId="9" fillId="0" borderId="0"/>
    <xf numFmtId="0" fontId="159" fillId="0" borderId="0"/>
    <xf numFmtId="0" fontId="159" fillId="0" borderId="0"/>
    <xf numFmtId="0" fontId="159" fillId="0" borderId="0"/>
    <xf numFmtId="170" fontId="159" fillId="0" borderId="0"/>
    <xf numFmtId="170" fontId="159" fillId="0" borderId="0"/>
    <xf numFmtId="165" fontId="159" fillId="0" borderId="0"/>
    <xf numFmtId="165" fontId="159" fillId="0" borderId="0"/>
    <xf numFmtId="165" fontId="9" fillId="0" borderId="0"/>
    <xf numFmtId="169" fontId="9" fillId="0" borderId="0"/>
    <xf numFmtId="170" fontId="9" fillId="0" borderId="0"/>
    <xf numFmtId="0" fontId="9" fillId="0" borderId="0"/>
    <xf numFmtId="169" fontId="9" fillId="0" borderId="0"/>
    <xf numFmtId="0" fontId="9" fillId="0" borderId="0"/>
    <xf numFmtId="169" fontId="9" fillId="0" borderId="0"/>
    <xf numFmtId="170" fontId="9" fillId="0" borderId="0"/>
    <xf numFmtId="0" fontId="9" fillId="0" borderId="0"/>
    <xf numFmtId="165" fontId="9" fillId="0" borderId="0"/>
    <xf numFmtId="0" fontId="9"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9" fontId="9" fillId="0" borderId="0"/>
    <xf numFmtId="169" fontId="9" fillId="0" borderId="0"/>
    <xf numFmtId="170" fontId="9" fillId="0" borderId="0"/>
    <xf numFmtId="0" fontId="9" fillId="0" borderId="0"/>
    <xf numFmtId="169" fontId="9" fillId="0" borderId="0"/>
    <xf numFmtId="0" fontId="9" fillId="0" borderId="0"/>
    <xf numFmtId="169" fontId="9" fillId="0" borderId="0"/>
    <xf numFmtId="170" fontId="9" fillId="0" borderId="0"/>
    <xf numFmtId="0" fontId="9" fillId="0" borderId="0"/>
    <xf numFmtId="165" fontId="9" fillId="0" borderId="0"/>
    <xf numFmtId="0" fontId="9"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165" fontId="9" fillId="0" borderId="0"/>
    <xf numFmtId="169" fontId="26" fillId="0" borderId="0"/>
    <xf numFmtId="170" fontId="26" fillId="0" borderId="0"/>
    <xf numFmtId="0" fontId="26" fillId="0" borderId="0"/>
    <xf numFmtId="165" fontId="26"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6"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26" fillId="0" borderId="0"/>
    <xf numFmtId="170" fontId="26" fillId="0" borderId="0"/>
    <xf numFmtId="0" fontId="26" fillId="0" borderId="0"/>
    <xf numFmtId="165" fontId="26" fillId="0" borderId="0"/>
    <xf numFmtId="0" fontId="26" fillId="0" borderId="0"/>
    <xf numFmtId="169" fontId="26" fillId="0" borderId="0"/>
    <xf numFmtId="170" fontId="26" fillId="0" borderId="0"/>
    <xf numFmtId="0" fontId="26" fillId="0" borderId="0"/>
    <xf numFmtId="0" fontId="105" fillId="0" borderId="0"/>
    <xf numFmtId="0" fontId="26" fillId="0" borderId="0"/>
    <xf numFmtId="169" fontId="26" fillId="0" borderId="0"/>
    <xf numFmtId="170" fontId="26" fillId="0" borderId="0"/>
    <xf numFmtId="0" fontId="26" fillId="0" borderId="0"/>
    <xf numFmtId="0" fontId="105" fillId="0" borderId="0"/>
    <xf numFmtId="0" fontId="26" fillId="0" borderId="0"/>
    <xf numFmtId="169" fontId="26" fillId="0" borderId="0"/>
    <xf numFmtId="170" fontId="26" fillId="0" borderId="0"/>
    <xf numFmtId="169" fontId="26" fillId="0" borderId="0"/>
    <xf numFmtId="169" fontId="105" fillId="0" borderId="0"/>
    <xf numFmtId="169" fontId="105" fillId="0" borderId="0"/>
    <xf numFmtId="170" fontId="26" fillId="0" borderId="0"/>
    <xf numFmtId="0" fontId="26" fillId="0" borderId="0"/>
    <xf numFmtId="0" fontId="26" fillId="0" borderId="0"/>
    <xf numFmtId="0" fontId="105" fillId="0" borderId="0"/>
    <xf numFmtId="169" fontId="26" fillId="0" borderId="0"/>
    <xf numFmtId="170" fontId="26" fillId="0" borderId="0"/>
    <xf numFmtId="169" fontId="26" fillId="0" borderId="0"/>
    <xf numFmtId="170" fontId="26" fillId="0" borderId="0"/>
    <xf numFmtId="0" fontId="26" fillId="0" borderId="0"/>
    <xf numFmtId="0" fontId="105" fillId="0" borderId="0"/>
    <xf numFmtId="0" fontId="26" fillId="0" borderId="0"/>
    <xf numFmtId="169" fontId="26" fillId="0" borderId="0"/>
    <xf numFmtId="170" fontId="26" fillId="0" borderId="0"/>
    <xf numFmtId="0" fontId="26" fillId="0" borderId="0"/>
    <xf numFmtId="0" fontId="105" fillId="0" borderId="0"/>
    <xf numFmtId="0" fontId="26" fillId="0" borderId="0"/>
    <xf numFmtId="169" fontId="26" fillId="0" borderId="0"/>
    <xf numFmtId="170" fontId="26" fillId="0" borderId="0"/>
    <xf numFmtId="0" fontId="26" fillId="0" borderId="0"/>
    <xf numFmtId="0" fontId="105" fillId="0" borderId="0"/>
    <xf numFmtId="0" fontId="26" fillId="0" borderId="0"/>
    <xf numFmtId="169" fontId="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159" fillId="0" borderId="0"/>
    <xf numFmtId="0" fontId="159" fillId="0" borderId="0"/>
    <xf numFmtId="0" fontId="159" fillId="0" borderId="0"/>
    <xf numFmtId="170" fontId="159" fillId="0" borderId="0"/>
    <xf numFmtId="170" fontId="159" fillId="0" borderId="0"/>
    <xf numFmtId="165" fontId="159" fillId="0" borderId="0"/>
    <xf numFmtId="165" fontId="159" fillId="0" borderId="0"/>
    <xf numFmtId="169" fontId="105" fillId="0" borderId="0"/>
    <xf numFmtId="165"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0" fontId="105" fillId="0" borderId="0"/>
    <xf numFmtId="169" fontId="105" fillId="0" borderId="0"/>
    <xf numFmtId="0" fontId="105" fillId="0" borderId="0"/>
    <xf numFmtId="165" fontId="105" fillId="0" borderId="0"/>
    <xf numFmtId="169" fontId="105" fillId="0" borderId="0"/>
    <xf numFmtId="169" fontId="105" fillId="0" borderId="0"/>
    <xf numFmtId="169" fontId="105" fillId="0" borderId="0"/>
    <xf numFmtId="0" fontId="105" fillId="0" borderId="0"/>
    <xf numFmtId="165" fontId="105" fillId="0" borderId="0"/>
    <xf numFmtId="0" fontId="105" fillId="0" borderId="0"/>
    <xf numFmtId="165" fontId="105" fillId="0" borderId="0"/>
    <xf numFmtId="0" fontId="105" fillId="0" borderId="0"/>
    <xf numFmtId="169" fontId="105" fillId="0" borderId="0"/>
    <xf numFmtId="0" fontId="105" fillId="0" borderId="0"/>
    <xf numFmtId="165" fontId="105" fillId="0" borderId="0"/>
    <xf numFmtId="169" fontId="159" fillId="0" borderId="0"/>
    <xf numFmtId="169" fontId="105" fillId="0" borderId="0"/>
    <xf numFmtId="165" fontId="9" fillId="0" borderId="0"/>
    <xf numFmtId="169" fontId="9" fillId="0" borderId="0"/>
    <xf numFmtId="0" fontId="159" fillId="0" borderId="0"/>
    <xf numFmtId="0" fontId="159" fillId="0" borderId="0"/>
    <xf numFmtId="0" fontId="159" fillId="0" borderId="0"/>
    <xf numFmtId="170" fontId="159" fillId="0" borderId="0"/>
    <xf numFmtId="170" fontId="159" fillId="0" borderId="0"/>
    <xf numFmtId="165" fontId="159" fillId="0" borderId="0"/>
    <xf numFmtId="165" fontId="159" fillId="0" borderId="0"/>
    <xf numFmtId="165" fontId="9" fillId="0" borderId="0"/>
    <xf numFmtId="169" fontId="9" fillId="0" borderId="0"/>
    <xf numFmtId="170" fontId="9" fillId="0" borderId="0"/>
    <xf numFmtId="0" fontId="9" fillId="0" borderId="0"/>
    <xf numFmtId="169" fontId="9" fillId="0" borderId="0"/>
    <xf numFmtId="0" fontId="9" fillId="0" borderId="0"/>
    <xf numFmtId="169" fontId="9" fillId="0" borderId="0"/>
    <xf numFmtId="170" fontId="9" fillId="0" borderId="0"/>
    <xf numFmtId="0" fontId="9" fillId="0" borderId="0"/>
    <xf numFmtId="165" fontId="9" fillId="0" borderId="0"/>
    <xf numFmtId="0" fontId="9"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9" fontId="9" fillId="0" borderId="0"/>
    <xf numFmtId="169" fontId="105" fillId="0" borderId="0"/>
    <xf numFmtId="169" fontId="105" fillId="0" borderId="0"/>
    <xf numFmtId="169" fontId="105" fillId="0" borderId="0"/>
    <xf numFmtId="169" fontId="105" fillId="0" borderId="0"/>
    <xf numFmtId="169" fontId="9" fillId="0" borderId="0"/>
    <xf numFmtId="0" fontId="297" fillId="0" borderId="0"/>
    <xf numFmtId="170" fontId="9" fillId="0" borderId="0"/>
    <xf numFmtId="0" fontId="9" fillId="0" borderId="0"/>
    <xf numFmtId="165" fontId="9" fillId="0" borderId="0"/>
    <xf numFmtId="0" fontId="9" fillId="0" borderId="0"/>
    <xf numFmtId="169" fontId="9" fillId="0" borderId="0"/>
    <xf numFmtId="169" fontId="14" fillId="0" borderId="0"/>
    <xf numFmtId="165" fontId="159" fillId="0" borderId="0"/>
    <xf numFmtId="165"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5" fontId="159" fillId="0" borderId="0"/>
    <xf numFmtId="165"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165" fontId="159" fillId="0" borderId="0"/>
    <xf numFmtId="165" fontId="9" fillId="0" borderId="0"/>
    <xf numFmtId="169" fontId="26" fillId="0" borderId="0"/>
    <xf numFmtId="170" fontId="26" fillId="0" borderId="0"/>
    <xf numFmtId="0" fontId="26" fillId="0" borderId="0"/>
    <xf numFmtId="0" fontId="105" fillId="0" borderId="0"/>
    <xf numFmtId="0" fontId="26" fillId="0" borderId="0"/>
    <xf numFmtId="169" fontId="26" fillId="0" borderId="0"/>
    <xf numFmtId="170" fontId="26" fillId="0" borderId="0"/>
    <xf numFmtId="0" fontId="26"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6"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26" fillId="0" borderId="0"/>
    <xf numFmtId="170" fontId="26" fillId="0" borderId="0"/>
    <xf numFmtId="0" fontId="26" fillId="0" borderId="0"/>
    <xf numFmtId="0" fontId="105" fillId="0" borderId="0"/>
    <xf numFmtId="0" fontId="26" fillId="0" borderId="0"/>
    <xf numFmtId="0" fontId="14" fillId="0" borderId="0"/>
    <xf numFmtId="170" fontId="3" fillId="0" borderId="0"/>
    <xf numFmtId="0" fontId="3"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3"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3" fillId="0" borderId="0"/>
    <xf numFmtId="169" fontId="159" fillId="0" borderId="0"/>
    <xf numFmtId="0" fontId="9" fillId="0" borderId="0"/>
    <xf numFmtId="170" fontId="159" fillId="0" borderId="0"/>
    <xf numFmtId="170" fontId="159" fillId="0" borderId="0"/>
    <xf numFmtId="169" fontId="159" fillId="0" borderId="0"/>
    <xf numFmtId="169" fontId="159" fillId="0" borderId="0"/>
    <xf numFmtId="169" fontId="159" fillId="0" borderId="0"/>
    <xf numFmtId="169" fontId="159" fillId="0" borderId="0"/>
    <xf numFmtId="169"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9"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169" fontId="159" fillId="0" borderId="0"/>
    <xf numFmtId="169"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159" fillId="0" borderId="0"/>
    <xf numFmtId="169" fontId="159" fillId="0" borderId="0"/>
    <xf numFmtId="169"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69"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170" fontId="159" fillId="0" borderId="0"/>
    <xf numFmtId="170" fontId="159" fillId="0" borderId="0"/>
    <xf numFmtId="170" fontId="159" fillId="0" borderId="0"/>
    <xf numFmtId="170" fontId="159" fillId="0" borderId="0"/>
    <xf numFmtId="170" fontId="159" fillId="0" borderId="0"/>
    <xf numFmtId="170" fontId="159" fillId="0" borderId="0"/>
    <xf numFmtId="0" fontId="159" fillId="0" borderId="0"/>
    <xf numFmtId="0" fontId="159" fillId="0" borderId="0"/>
    <xf numFmtId="0" fontId="159" fillId="0" borderId="0"/>
    <xf numFmtId="169" fontId="9" fillId="0" borderId="0"/>
    <xf numFmtId="0" fontId="105" fillId="0" borderId="0"/>
    <xf numFmtId="0" fontId="105" fillId="0" borderId="0"/>
    <xf numFmtId="169" fontId="105" fillId="0" borderId="0"/>
    <xf numFmtId="169" fontId="105" fillId="0" borderId="0"/>
    <xf numFmtId="169" fontId="105" fillId="0" borderId="0"/>
    <xf numFmtId="169" fontId="105" fillId="0" borderId="0"/>
    <xf numFmtId="169" fontId="105" fillId="0" borderId="0"/>
    <xf numFmtId="169" fontId="105" fillId="0" borderId="0"/>
    <xf numFmtId="0" fontId="105" fillId="0" borderId="0"/>
    <xf numFmtId="0" fontId="150" fillId="0" borderId="0"/>
    <xf numFmtId="169" fontId="105" fillId="0" borderId="0"/>
    <xf numFmtId="169" fontId="105" fillId="0" borderId="0"/>
    <xf numFmtId="0" fontId="105" fillId="0" borderId="0"/>
    <xf numFmtId="169" fontId="105" fillId="0" borderId="0"/>
    <xf numFmtId="0" fontId="26" fillId="0" borderId="0"/>
    <xf numFmtId="169" fontId="105" fillId="0" borderId="0"/>
    <xf numFmtId="169" fontId="105" fillId="0" borderId="0"/>
    <xf numFmtId="0" fontId="303" fillId="0" borderId="0"/>
    <xf numFmtId="0" fontId="304" fillId="0" borderId="0"/>
    <xf numFmtId="169" fontId="105" fillId="0" borderId="0"/>
    <xf numFmtId="0" fontId="26" fillId="0" borderId="0"/>
    <xf numFmtId="169" fontId="105" fillId="0" borderId="0"/>
    <xf numFmtId="169" fontId="105" fillId="0" borderId="0"/>
    <xf numFmtId="0" fontId="303" fillId="0" borderId="0"/>
    <xf numFmtId="0" fontId="304" fillId="0" borderId="0"/>
    <xf numFmtId="169" fontId="105" fillId="0" borderId="0"/>
    <xf numFmtId="0" fontId="26" fillId="0" borderId="0"/>
    <xf numFmtId="169" fontId="105" fillId="0" borderId="0"/>
    <xf numFmtId="169" fontId="105" fillId="0" borderId="0"/>
    <xf numFmtId="0" fontId="105" fillId="0" borderId="0"/>
    <xf numFmtId="169" fontId="105" fillId="0" borderId="0"/>
    <xf numFmtId="169" fontId="105" fillId="0" borderId="0"/>
    <xf numFmtId="239" fontId="26" fillId="0" borderId="0" applyFill="0" applyBorder="0" applyAlignment="0" applyProtection="0">
      <alignment horizontal="right"/>
    </xf>
    <xf numFmtId="239" fontId="26" fillId="0" borderId="0" applyFill="0" applyBorder="0" applyAlignment="0" applyProtection="0">
      <alignment horizontal="right"/>
    </xf>
    <xf numFmtId="0" fontId="305" fillId="0" borderId="0"/>
    <xf numFmtId="169" fontId="164" fillId="0" borderId="0"/>
    <xf numFmtId="165" fontId="26" fillId="0" borderId="0"/>
    <xf numFmtId="240" fontId="296" fillId="0" borderId="0"/>
    <xf numFmtId="0" fontId="306" fillId="0" borderId="0"/>
    <xf numFmtId="208" fontId="105" fillId="0" borderId="0"/>
    <xf numFmtId="169" fontId="105" fillId="0" borderId="0"/>
    <xf numFmtId="169" fontId="307" fillId="0" borderId="0"/>
    <xf numFmtId="14" fontId="165" fillId="0" borderId="0" applyProtection="0">
      <alignment vertical="center"/>
    </xf>
    <xf numFmtId="0" fontId="178" fillId="0" borderId="18"/>
    <xf numFmtId="169" fontId="105" fillId="0" borderId="0"/>
    <xf numFmtId="169" fontId="105" fillId="0" borderId="0"/>
    <xf numFmtId="165" fontId="166" fillId="27" borderId="8" applyNumberFormat="0" applyFont="0" applyAlignment="0" applyProtection="0"/>
    <xf numFmtId="0" fontId="14" fillId="27" borderId="8" applyNumberFormat="0" applyFont="0" applyAlignment="0" applyProtection="0"/>
    <xf numFmtId="169" fontId="105" fillId="27" borderId="8" applyNumberFormat="0" applyFont="0" applyAlignment="0" applyProtection="0"/>
    <xf numFmtId="169" fontId="105" fillId="27" borderId="8" applyNumberFormat="0" applyFont="0" applyAlignment="0" applyProtection="0"/>
    <xf numFmtId="169" fontId="105" fillId="27" borderId="8" applyNumberFormat="0" applyFont="0" applyAlignment="0" applyProtection="0"/>
    <xf numFmtId="170" fontId="105" fillId="27" borderId="8" applyNumberFormat="0" applyFont="0" applyAlignment="0" applyProtection="0"/>
    <xf numFmtId="170" fontId="105" fillId="27" borderId="8" applyNumberFormat="0" applyFont="0" applyAlignment="0" applyProtection="0"/>
    <xf numFmtId="170" fontId="105" fillId="27" borderId="8" applyNumberFormat="0" applyFont="0" applyAlignment="0" applyProtection="0"/>
    <xf numFmtId="170" fontId="105" fillId="27" borderId="8" applyNumberFormat="0" applyFont="0" applyAlignment="0" applyProtection="0"/>
    <xf numFmtId="170" fontId="105" fillId="27" borderId="8" applyNumberFormat="0" applyFont="0" applyAlignment="0" applyProtection="0"/>
    <xf numFmtId="170" fontId="105" fillId="27" borderId="8" applyNumberFormat="0" applyFont="0" applyAlignment="0" applyProtection="0"/>
    <xf numFmtId="170" fontId="105" fillId="27" borderId="8" applyNumberFormat="0" applyFont="0" applyAlignment="0" applyProtection="0"/>
    <xf numFmtId="170" fontId="105" fillId="27" borderId="8" applyNumberFormat="0" applyFont="0" applyAlignment="0" applyProtection="0"/>
    <xf numFmtId="170" fontId="105" fillId="27" borderId="8" applyNumberFormat="0" applyFont="0" applyAlignment="0" applyProtection="0"/>
    <xf numFmtId="169" fontId="105" fillId="27" borderId="8" applyNumberFormat="0" applyFont="0" applyAlignment="0" applyProtection="0"/>
    <xf numFmtId="169" fontId="105" fillId="27" borderId="8" applyNumberFormat="0" applyFont="0" applyAlignment="0" applyProtection="0"/>
    <xf numFmtId="169" fontId="105" fillId="27" borderId="8" applyNumberFormat="0" applyFont="0" applyAlignment="0" applyProtection="0"/>
    <xf numFmtId="0" fontId="105" fillId="27" borderId="8" applyNumberFormat="0" applyFont="0" applyAlignment="0" applyProtection="0"/>
    <xf numFmtId="0" fontId="105" fillId="27" borderId="8" applyNumberFormat="0" applyFont="0" applyAlignment="0" applyProtection="0"/>
    <xf numFmtId="0" fontId="105" fillId="27" borderId="8" applyNumberFormat="0" applyFont="0" applyAlignment="0" applyProtection="0"/>
    <xf numFmtId="0" fontId="105" fillId="27" borderId="8" applyNumberFormat="0" applyFont="0" applyAlignment="0" applyProtection="0"/>
    <xf numFmtId="0" fontId="105" fillId="27" borderId="8" applyNumberFormat="0" applyFont="0" applyAlignment="0" applyProtection="0"/>
    <xf numFmtId="0" fontId="105" fillId="27" borderId="8" applyNumberFormat="0" applyFont="0" applyAlignment="0" applyProtection="0"/>
    <xf numFmtId="0" fontId="105" fillId="27" borderId="8" applyNumberFormat="0" applyFont="0" applyAlignment="0" applyProtection="0"/>
    <xf numFmtId="0" fontId="105" fillId="27" borderId="8" applyNumberFormat="0" applyFont="0" applyAlignment="0" applyProtection="0"/>
    <xf numFmtId="0" fontId="105" fillId="27" borderId="8" applyNumberFormat="0" applyFont="0" applyAlignment="0" applyProtection="0"/>
    <xf numFmtId="0" fontId="105" fillId="27" borderId="8" applyNumberFormat="0" applyFont="0" applyAlignment="0" applyProtection="0"/>
    <xf numFmtId="169" fontId="105" fillId="27" borderId="8" applyNumberFormat="0" applyFont="0" applyAlignment="0" applyProtection="0"/>
    <xf numFmtId="169" fontId="105" fillId="27" borderId="8" applyNumberFormat="0" applyFont="0" applyAlignment="0" applyProtection="0"/>
    <xf numFmtId="0" fontId="105" fillId="27" borderId="8" applyNumberFormat="0" applyFont="0" applyAlignment="0" applyProtection="0"/>
    <xf numFmtId="0" fontId="105" fillId="27" borderId="8" applyNumberFormat="0" applyFont="0" applyAlignment="0" applyProtection="0"/>
    <xf numFmtId="169" fontId="105" fillId="27" borderId="8" applyNumberFormat="0" applyFont="0" applyAlignment="0" applyProtection="0"/>
    <xf numFmtId="169" fontId="105" fillId="27" borderId="8" applyNumberFormat="0" applyFont="0" applyAlignment="0" applyProtection="0"/>
    <xf numFmtId="169" fontId="105" fillId="27" borderId="8" applyNumberFormat="0" applyFont="0" applyAlignment="0" applyProtection="0"/>
    <xf numFmtId="169" fontId="105" fillId="27" borderId="8" applyNumberFormat="0" applyFont="0" applyAlignment="0" applyProtection="0"/>
    <xf numFmtId="169" fontId="105" fillId="27" borderId="8" applyNumberFormat="0" applyFont="0" applyAlignment="0" applyProtection="0"/>
    <xf numFmtId="169" fontId="105" fillId="27" borderId="8" applyNumberFormat="0" applyFont="0" applyAlignment="0" applyProtection="0"/>
    <xf numFmtId="169" fontId="105" fillId="27" borderId="8" applyNumberFormat="0" applyFont="0" applyAlignment="0" applyProtection="0"/>
    <xf numFmtId="169" fontId="105"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302" fillId="27" borderId="8" applyNumberFormat="0" applyFont="0" applyAlignment="0" applyProtection="0"/>
    <xf numFmtId="0" fontId="302" fillId="27" borderId="8" applyNumberFormat="0" applyFont="0" applyAlignment="0" applyProtection="0"/>
    <xf numFmtId="0" fontId="302" fillId="27" borderId="8" applyNumberFormat="0" applyFont="0" applyAlignment="0" applyProtection="0"/>
    <xf numFmtId="0" fontId="302" fillId="27" borderId="8" applyNumberFormat="0" applyFont="0" applyAlignment="0" applyProtection="0"/>
    <xf numFmtId="0" fontId="302" fillId="27" borderId="8" applyNumberFormat="0" applyFont="0" applyAlignment="0" applyProtection="0"/>
    <xf numFmtId="0" fontId="302" fillId="27" borderId="8" applyNumberFormat="0" applyFont="0" applyAlignment="0" applyProtection="0"/>
    <xf numFmtId="0" fontId="302" fillId="27" borderId="8" applyNumberFormat="0" applyFont="0" applyAlignment="0" applyProtection="0"/>
    <xf numFmtId="0" fontId="302" fillId="27" borderId="8" applyNumberFormat="0" applyFont="0" applyAlignment="0" applyProtection="0"/>
    <xf numFmtId="0" fontId="302" fillId="27" borderId="8" applyNumberFormat="0" applyFont="0" applyAlignment="0" applyProtection="0"/>
    <xf numFmtId="0" fontId="302" fillId="27" borderId="8" applyNumberFormat="0" applyFont="0" applyAlignment="0" applyProtection="0"/>
    <xf numFmtId="0" fontId="302" fillId="27" borderId="8" applyNumberFormat="0" applyFont="0" applyAlignment="0" applyProtection="0"/>
    <xf numFmtId="170" fontId="302" fillId="27" borderId="8" applyNumberFormat="0" applyFont="0" applyAlignment="0" applyProtection="0"/>
    <xf numFmtId="170" fontId="302" fillId="27" borderId="8" applyNumberFormat="0" applyFont="0" applyAlignment="0" applyProtection="0"/>
    <xf numFmtId="170" fontId="302" fillId="27" borderId="8" applyNumberFormat="0" applyFont="0" applyAlignment="0" applyProtection="0"/>
    <xf numFmtId="170" fontId="302" fillId="27" borderId="8" applyNumberFormat="0" applyFont="0" applyAlignment="0" applyProtection="0"/>
    <xf numFmtId="170" fontId="302" fillId="27" borderId="8" applyNumberFormat="0" applyFont="0" applyAlignment="0" applyProtection="0"/>
    <xf numFmtId="170" fontId="302" fillId="27" borderId="8" applyNumberFormat="0" applyFont="0" applyAlignment="0" applyProtection="0"/>
    <xf numFmtId="170" fontId="302" fillId="27" borderId="8" applyNumberFormat="0" applyFont="0" applyAlignment="0" applyProtection="0"/>
    <xf numFmtId="170" fontId="302" fillId="27" borderId="8" applyNumberFormat="0" applyFont="0" applyAlignment="0" applyProtection="0"/>
    <xf numFmtId="170" fontId="302" fillId="27" borderId="8" applyNumberFormat="0" applyFont="0" applyAlignment="0" applyProtection="0"/>
    <xf numFmtId="170" fontId="302" fillId="27" borderId="8" applyNumberFormat="0" applyFont="0" applyAlignment="0" applyProtection="0"/>
    <xf numFmtId="170" fontId="302" fillId="27" borderId="8" applyNumberFormat="0" applyFont="0" applyAlignment="0" applyProtection="0"/>
    <xf numFmtId="170" fontId="302" fillId="27" borderId="8" applyNumberFormat="0" applyFont="0" applyAlignment="0" applyProtection="0"/>
    <xf numFmtId="170" fontId="302" fillId="27" borderId="8" applyNumberFormat="0" applyFont="0" applyAlignment="0" applyProtection="0"/>
    <xf numFmtId="170" fontId="302" fillId="27" borderId="8" applyNumberFormat="0" applyFont="0" applyAlignment="0" applyProtection="0"/>
    <xf numFmtId="170" fontId="302" fillId="27" borderId="8" applyNumberFormat="0" applyFont="0" applyAlignment="0" applyProtection="0"/>
    <xf numFmtId="170" fontId="302" fillId="27" borderId="8" applyNumberFormat="0" applyFont="0" applyAlignment="0" applyProtection="0"/>
    <xf numFmtId="0" fontId="302" fillId="27" borderId="8" applyNumberFormat="0" applyFont="0" applyAlignment="0" applyProtection="0"/>
    <xf numFmtId="0" fontId="302" fillId="27" borderId="8" applyNumberFormat="0" applyFont="0" applyAlignment="0" applyProtection="0"/>
    <xf numFmtId="0" fontId="302" fillId="27" borderId="8" applyNumberFormat="0" applyFont="0" applyAlignment="0" applyProtection="0"/>
    <xf numFmtId="0" fontId="302" fillId="27" borderId="8" applyNumberFormat="0" applyFont="0" applyAlignment="0" applyProtection="0"/>
    <xf numFmtId="0" fontId="302" fillId="27" borderId="8" applyNumberFormat="0" applyFont="0" applyAlignment="0" applyProtection="0"/>
    <xf numFmtId="0" fontId="302" fillId="27" borderId="8" applyNumberFormat="0" applyFont="0" applyAlignment="0" applyProtection="0"/>
    <xf numFmtId="0" fontId="302" fillId="27" borderId="8" applyNumberFormat="0" applyFont="0" applyAlignment="0" applyProtection="0"/>
    <xf numFmtId="0" fontId="302" fillId="27" borderId="8" applyNumberFormat="0" applyFont="0" applyAlignment="0" applyProtection="0"/>
    <xf numFmtId="0" fontId="302" fillId="27" borderId="8" applyNumberFormat="0" applyFont="0" applyAlignment="0" applyProtection="0"/>
    <xf numFmtId="0" fontId="302" fillId="27" borderId="8" applyNumberFormat="0" applyFont="0" applyAlignment="0" applyProtection="0"/>
    <xf numFmtId="0" fontId="302" fillId="27" borderId="8" applyNumberFormat="0" applyFont="0" applyAlignment="0" applyProtection="0"/>
    <xf numFmtId="0" fontId="302" fillId="27" borderId="8" applyNumberFormat="0" applyFont="0" applyAlignment="0" applyProtection="0"/>
    <xf numFmtId="0" fontId="302" fillId="27" borderId="8" applyNumberFormat="0" applyFont="0" applyAlignment="0" applyProtection="0"/>
    <xf numFmtId="0" fontId="302"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159" fillId="57" borderId="212" applyNumberFormat="0" applyFont="0" applyAlignment="0" applyProtection="0"/>
    <xf numFmtId="0" fontId="159" fillId="57" borderId="212" applyNumberFormat="0" applyFont="0" applyAlignment="0" applyProtection="0"/>
    <xf numFmtId="0" fontId="159" fillId="57" borderId="212" applyNumberFormat="0" applyFont="0" applyAlignment="0" applyProtection="0"/>
    <xf numFmtId="0" fontId="159" fillId="57" borderId="212"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169" fontId="308" fillId="0" borderId="24"/>
    <xf numFmtId="165" fontId="308" fillId="0" borderId="24"/>
    <xf numFmtId="169" fontId="308" fillId="0" borderId="24"/>
    <xf numFmtId="169" fontId="308" fillId="0" borderId="24"/>
    <xf numFmtId="169" fontId="308" fillId="0" borderId="24"/>
    <xf numFmtId="170" fontId="308" fillId="0" borderId="24"/>
    <xf numFmtId="170" fontId="308" fillId="0" borderId="24"/>
    <xf numFmtId="170" fontId="308" fillId="0" borderId="24"/>
    <xf numFmtId="169" fontId="308" fillId="0" borderId="24"/>
    <xf numFmtId="170" fontId="308" fillId="0" borderId="24"/>
    <xf numFmtId="170" fontId="308" fillId="0" borderId="24"/>
    <xf numFmtId="169" fontId="308" fillId="0" borderId="24"/>
    <xf numFmtId="169" fontId="308" fillId="0" borderId="24"/>
    <xf numFmtId="169" fontId="308" fillId="0" borderId="24"/>
    <xf numFmtId="0" fontId="308" fillId="0" borderId="24"/>
    <xf numFmtId="169" fontId="308" fillId="0" borderId="24"/>
    <xf numFmtId="0" fontId="308" fillId="0" borderId="24"/>
    <xf numFmtId="0" fontId="308" fillId="0" borderId="24"/>
    <xf numFmtId="169" fontId="308" fillId="0" borderId="24"/>
    <xf numFmtId="169" fontId="308" fillId="0" borderId="24"/>
    <xf numFmtId="165" fontId="308" fillId="0" borderId="24"/>
    <xf numFmtId="165" fontId="308" fillId="0" borderId="24"/>
    <xf numFmtId="165" fontId="308" fillId="0" borderId="24"/>
    <xf numFmtId="165" fontId="308" fillId="0" borderId="24"/>
    <xf numFmtId="165" fontId="308" fillId="0" borderId="24"/>
    <xf numFmtId="165" fontId="308" fillId="0" borderId="24"/>
    <xf numFmtId="165" fontId="308" fillId="0" borderId="24"/>
    <xf numFmtId="165" fontId="308" fillId="0" borderId="24"/>
    <xf numFmtId="0" fontId="308" fillId="0" borderId="24"/>
    <xf numFmtId="0" fontId="308" fillId="0" borderId="24"/>
    <xf numFmtId="0" fontId="308" fillId="0" borderId="24"/>
    <xf numFmtId="0" fontId="308" fillId="0" borderId="24"/>
    <xf numFmtId="0" fontId="308" fillId="0" borderId="24"/>
    <xf numFmtId="0" fontId="308" fillId="0" borderId="24"/>
    <xf numFmtId="0" fontId="308" fillId="0" borderId="24"/>
    <xf numFmtId="0" fontId="308" fillId="0" borderId="24"/>
    <xf numFmtId="165" fontId="308" fillId="0" borderId="24"/>
    <xf numFmtId="165" fontId="308" fillId="0" borderId="24"/>
    <xf numFmtId="165" fontId="308" fillId="0" borderId="24"/>
    <xf numFmtId="0" fontId="308" fillId="0" borderId="24"/>
    <xf numFmtId="0" fontId="308" fillId="0" borderId="24"/>
    <xf numFmtId="0" fontId="308" fillId="0" borderId="24"/>
    <xf numFmtId="0" fontId="308" fillId="0" borderId="24"/>
    <xf numFmtId="0" fontId="308" fillId="0" borderId="24"/>
    <xf numFmtId="0" fontId="308" fillId="0" borderId="24"/>
    <xf numFmtId="165" fontId="308" fillId="0" borderId="24"/>
    <xf numFmtId="165" fontId="308" fillId="0" borderId="24"/>
    <xf numFmtId="165" fontId="308" fillId="0" borderId="24"/>
    <xf numFmtId="170" fontId="308" fillId="0" borderId="24"/>
    <xf numFmtId="170" fontId="308" fillId="0" borderId="24"/>
    <xf numFmtId="170" fontId="308" fillId="0" borderId="24"/>
    <xf numFmtId="165" fontId="308" fillId="0" borderId="24"/>
    <xf numFmtId="170" fontId="308" fillId="0" borderId="24"/>
    <xf numFmtId="170" fontId="308" fillId="0" borderId="24"/>
    <xf numFmtId="165" fontId="308" fillId="0" borderId="24"/>
    <xf numFmtId="169" fontId="308" fillId="0" borderId="24"/>
    <xf numFmtId="169" fontId="308" fillId="0" borderId="24"/>
    <xf numFmtId="169" fontId="308" fillId="0" borderId="24"/>
    <xf numFmtId="169" fontId="308" fillId="0" borderId="24"/>
    <xf numFmtId="169" fontId="308" fillId="0" borderId="24"/>
    <xf numFmtId="169" fontId="308" fillId="0" borderId="24"/>
    <xf numFmtId="169" fontId="308" fillId="0" borderId="24"/>
    <xf numFmtId="169" fontId="308" fillId="0" borderId="24"/>
    <xf numFmtId="169" fontId="308" fillId="0" borderId="24"/>
    <xf numFmtId="169" fontId="308" fillId="0" borderId="24"/>
    <xf numFmtId="169" fontId="308" fillId="0" borderId="24"/>
    <xf numFmtId="165" fontId="308" fillId="0" borderId="24"/>
    <xf numFmtId="165" fontId="308" fillId="0" borderId="24"/>
    <xf numFmtId="4" fontId="168" fillId="0" borderId="0" applyFont="0" applyFill="0" applyBorder="0" applyAlignment="0" applyProtection="0"/>
    <xf numFmtId="4" fontId="26" fillId="0" borderId="0" applyFont="0" applyFill="0" applyBorder="0" applyAlignment="0" applyProtection="0">
      <alignment horizontal="left"/>
    </xf>
    <xf numFmtId="4" fontId="26" fillId="0" borderId="0" applyFont="0" applyFill="0" applyBorder="0" applyAlignment="0" applyProtection="0">
      <alignment horizontal="left"/>
    </xf>
    <xf numFmtId="49" fontId="309" fillId="0" borderId="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7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169"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0" fontId="310" fillId="24" borderId="2" applyNumberFormat="0" applyAlignment="0" applyProtection="0"/>
    <xf numFmtId="199" fontId="311" fillId="0" borderId="0" applyFont="0" applyFill="0" applyBorder="0" applyAlignment="0" applyProtection="0"/>
    <xf numFmtId="241" fontId="296" fillId="0" borderId="0" applyFill="0" applyBorder="0" applyProtection="0">
      <alignment horizontal="right"/>
    </xf>
    <xf numFmtId="241" fontId="296" fillId="0" borderId="0" applyFill="0" applyBorder="0" applyProtection="0">
      <alignment horizontal="right"/>
    </xf>
    <xf numFmtId="49" fontId="172" fillId="0" borderId="0"/>
    <xf numFmtId="165" fontId="312" fillId="70" borderId="9" applyNumberFormat="0" applyAlignment="0" applyProtection="0"/>
    <xf numFmtId="0" fontId="312" fillId="24" borderId="9" applyNumberFormat="0" applyAlignment="0" applyProtection="0"/>
    <xf numFmtId="169" fontId="27" fillId="24" borderId="9" applyNumberFormat="0" applyAlignment="0" applyProtection="0"/>
    <xf numFmtId="169" fontId="27" fillId="24" borderId="9" applyNumberFormat="0" applyAlignment="0" applyProtection="0"/>
    <xf numFmtId="170" fontId="312" fillId="24" borderId="9" applyNumberFormat="0" applyAlignment="0" applyProtection="0"/>
    <xf numFmtId="170" fontId="312" fillId="24" borderId="9" applyNumberFormat="0" applyAlignment="0" applyProtection="0"/>
    <xf numFmtId="170" fontId="312" fillId="24" borderId="9" applyNumberFormat="0" applyAlignment="0" applyProtection="0"/>
    <xf numFmtId="170" fontId="312" fillId="24" borderId="9" applyNumberFormat="0" applyAlignment="0" applyProtection="0"/>
    <xf numFmtId="170" fontId="27" fillId="24" borderId="9" applyNumberFormat="0" applyAlignment="0" applyProtection="0"/>
    <xf numFmtId="170" fontId="312" fillId="24" borderId="9" applyNumberFormat="0" applyAlignment="0" applyProtection="0"/>
    <xf numFmtId="170" fontId="312" fillId="24" borderId="9" applyNumberFormat="0" applyAlignment="0" applyProtection="0"/>
    <xf numFmtId="170" fontId="312" fillId="24" borderId="9" applyNumberFormat="0" applyAlignment="0" applyProtection="0"/>
    <xf numFmtId="170" fontId="312" fillId="24" borderId="9" applyNumberFormat="0" applyAlignment="0" applyProtection="0"/>
    <xf numFmtId="170" fontId="312" fillId="24" borderId="9" applyNumberFormat="0" applyAlignment="0" applyProtection="0"/>
    <xf numFmtId="170" fontId="312" fillId="24" borderId="9" applyNumberFormat="0" applyAlignment="0" applyProtection="0"/>
    <xf numFmtId="169" fontId="312" fillId="24" borderId="9" applyNumberFormat="0" applyAlignment="0" applyProtection="0"/>
    <xf numFmtId="169" fontId="27" fillId="24" borderId="9" applyNumberFormat="0" applyAlignment="0" applyProtection="0"/>
    <xf numFmtId="169" fontId="27"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27"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27" fillId="24" borderId="9" applyNumberFormat="0" applyAlignment="0" applyProtection="0"/>
    <xf numFmtId="169" fontId="27" fillId="24" borderId="9" applyNumberFormat="0" applyAlignment="0" applyProtection="0"/>
    <xf numFmtId="169" fontId="27"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27" fillId="24" borderId="9" applyNumberFormat="0" applyAlignment="0" applyProtection="0"/>
    <xf numFmtId="169" fontId="27" fillId="24" borderId="9" applyNumberFormat="0" applyAlignment="0" applyProtection="0"/>
    <xf numFmtId="169" fontId="27" fillId="24" borderId="9" applyNumberFormat="0" applyAlignment="0" applyProtection="0"/>
    <xf numFmtId="169" fontId="27" fillId="24" borderId="9" applyNumberFormat="0" applyAlignment="0" applyProtection="0"/>
    <xf numFmtId="169" fontId="27" fillId="24" borderId="9" applyNumberFormat="0" applyAlignment="0" applyProtection="0"/>
    <xf numFmtId="169" fontId="27" fillId="24" borderId="9" applyNumberFormat="0" applyAlignment="0" applyProtection="0"/>
    <xf numFmtId="0" fontId="312" fillId="24" borderId="9" applyNumberFormat="0" applyAlignment="0" applyProtection="0"/>
    <xf numFmtId="169" fontId="27" fillId="24" borderId="9" applyNumberFormat="0" applyAlignment="0" applyProtection="0"/>
    <xf numFmtId="169" fontId="27"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27"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27"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27" fillId="24" borderId="9" applyNumberFormat="0" applyAlignment="0" applyProtection="0"/>
    <xf numFmtId="170" fontId="27" fillId="24" borderId="9" applyNumberFormat="0" applyAlignment="0" applyProtection="0"/>
    <xf numFmtId="170" fontId="27" fillId="24" borderId="9" applyNumberFormat="0" applyAlignment="0" applyProtection="0"/>
    <xf numFmtId="170" fontId="312" fillId="24" borderId="9" applyNumberFormat="0" applyAlignment="0" applyProtection="0"/>
    <xf numFmtId="170" fontId="312" fillId="24" borderId="9" applyNumberFormat="0" applyAlignment="0" applyProtection="0"/>
    <xf numFmtId="170" fontId="312" fillId="24" borderId="9" applyNumberFormat="0" applyAlignment="0" applyProtection="0"/>
    <xf numFmtId="170" fontId="312" fillId="24" borderId="9" applyNumberFormat="0" applyAlignment="0" applyProtection="0"/>
    <xf numFmtId="170" fontId="27" fillId="24" borderId="9" applyNumberFormat="0" applyAlignment="0" applyProtection="0"/>
    <xf numFmtId="170" fontId="312" fillId="24" borderId="9" applyNumberFormat="0" applyAlignment="0" applyProtection="0"/>
    <xf numFmtId="170" fontId="312" fillId="24" borderId="9" applyNumberFormat="0" applyAlignment="0" applyProtection="0"/>
    <xf numFmtId="170" fontId="312" fillId="24" borderId="9" applyNumberFormat="0" applyAlignment="0" applyProtection="0"/>
    <xf numFmtId="170" fontId="312" fillId="24" borderId="9" applyNumberFormat="0" applyAlignment="0" applyProtection="0"/>
    <xf numFmtId="170" fontId="312" fillId="24" borderId="9" applyNumberFormat="0" applyAlignment="0" applyProtection="0"/>
    <xf numFmtId="170" fontId="312" fillId="24" borderId="9" applyNumberFormat="0" applyAlignment="0" applyProtection="0"/>
    <xf numFmtId="170" fontId="27" fillId="24" borderId="9" applyNumberFormat="0" applyAlignment="0" applyProtection="0"/>
    <xf numFmtId="170" fontId="27" fillId="24" borderId="9" applyNumberFormat="0" applyAlignment="0" applyProtection="0"/>
    <xf numFmtId="170" fontId="312" fillId="24" borderId="9" applyNumberFormat="0" applyAlignment="0" applyProtection="0"/>
    <xf numFmtId="170" fontId="312" fillId="24" borderId="9" applyNumberFormat="0" applyAlignment="0" applyProtection="0"/>
    <xf numFmtId="170" fontId="312" fillId="24" borderId="9" applyNumberFormat="0" applyAlignment="0" applyProtection="0"/>
    <xf numFmtId="170" fontId="312" fillId="24" borderId="9" applyNumberFormat="0" applyAlignment="0" applyProtection="0"/>
    <xf numFmtId="170" fontId="27" fillId="24" borderId="9" applyNumberFormat="0" applyAlignment="0" applyProtection="0"/>
    <xf numFmtId="0" fontId="27"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27" fillId="24" borderId="9" applyNumberFormat="0" applyAlignment="0" applyProtection="0"/>
    <xf numFmtId="0" fontId="27"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27"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169" fontId="164" fillId="0" borderId="0" applyFont="0" applyFill="0" applyBorder="0" applyAlignment="0" applyProtection="0"/>
    <xf numFmtId="169" fontId="164" fillId="0" borderId="0" applyFont="0" applyFill="0" applyBorder="0" applyAlignment="0" applyProtection="0"/>
    <xf numFmtId="0" fontId="293" fillId="0" borderId="0"/>
    <xf numFmtId="242" fontId="164" fillId="0" borderId="0" applyFont="0" applyFill="0" applyBorder="0" applyAlignment="0" applyProtection="0"/>
    <xf numFmtId="243" fontId="164" fillId="0" borderId="0" applyFont="0" applyFill="0" applyBorder="0" applyAlignment="0" applyProtection="0"/>
    <xf numFmtId="169" fontId="167" fillId="0" borderId="0"/>
    <xf numFmtId="169" fontId="167" fillId="0" borderId="0"/>
    <xf numFmtId="170" fontId="167" fillId="0" borderId="0"/>
    <xf numFmtId="0" fontId="167" fillId="0" borderId="0"/>
    <xf numFmtId="165" fontId="167" fillId="0" borderId="0"/>
    <xf numFmtId="0" fontId="167" fillId="0" borderId="0"/>
    <xf numFmtId="170" fontId="167" fillId="0" borderId="0"/>
    <xf numFmtId="0" fontId="167" fillId="0" borderId="0"/>
    <xf numFmtId="169" fontId="167" fillId="0" borderId="0"/>
    <xf numFmtId="0" fontId="167" fillId="0" borderId="0"/>
    <xf numFmtId="165" fontId="167" fillId="0" borderId="0"/>
    <xf numFmtId="10" fontId="105" fillId="0" borderId="0" applyFont="0" applyFill="0" applyBorder="0" applyAlignment="0" applyProtection="0"/>
    <xf numFmtId="10" fontId="105" fillId="0" borderId="0" applyFont="0" applyFill="0" applyBorder="0" applyAlignment="0" applyProtection="0"/>
    <xf numFmtId="10" fontId="105" fillId="0" borderId="0" applyFont="0" applyFill="0" applyBorder="0" applyAlignment="0" applyProtection="0"/>
    <xf numFmtId="10"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05" fillId="0" borderId="0" applyFont="0" applyFill="0" applyBorder="0" applyAlignment="0" applyProtection="0"/>
    <xf numFmtId="9" fontId="159" fillId="0" borderId="0" applyFont="0" applyFill="0" applyBorder="0" applyAlignment="0" applyProtection="0"/>
    <xf numFmtId="9" fontId="105" fillId="0" borderId="0" applyFont="0" applyFill="0" applyBorder="0" applyAlignment="0" applyProtection="0"/>
    <xf numFmtId="9" fontId="14" fillId="0" borderId="0" applyFont="0" applyFill="0" applyBorder="0" applyAlignment="0" applyProtection="0"/>
    <xf numFmtId="9" fontId="159" fillId="0" borderId="0" applyFont="0" applyFill="0" applyBorder="0" applyAlignment="0" applyProtection="0"/>
    <xf numFmtId="9" fontId="9" fillId="0" borderId="0" applyFont="0" applyFill="0" applyBorder="0" applyAlignment="0" applyProtection="0"/>
    <xf numFmtId="9" fontId="313"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4" fillId="0" borderId="0" applyFont="0" applyFill="0" applyBorder="0" applyAlignment="0" applyProtection="0"/>
    <xf numFmtId="9" fontId="105" fillId="0" borderId="0" applyFont="0" applyFill="0" applyBorder="0" applyAlignment="0" applyProtection="0"/>
    <xf numFmtId="9" fontId="3" fillId="0" borderId="0" applyFont="0" applyFill="0" applyBorder="0" applyAlignment="0" applyProtection="0"/>
    <xf numFmtId="9" fontId="14"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0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9"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32"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2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9"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32"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4" fillId="0" borderId="0" applyFont="0" applyFill="0" applyBorder="0" applyAlignment="0" applyProtection="0"/>
    <xf numFmtId="9" fontId="32"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4"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25" fillId="0" borderId="0" applyFont="0" applyFill="0" applyBorder="0" applyAlignment="0" applyProtection="0"/>
    <xf numFmtId="9" fontId="105" fillId="0" borderId="0" applyFont="0" applyFill="0" applyBorder="0" applyAlignment="0" applyProtection="0"/>
    <xf numFmtId="9" fontId="3" fillId="0" borderId="0" applyFont="0" applyFill="0" applyBorder="0" applyAlignment="0" applyProtection="0"/>
    <xf numFmtId="9" fontId="14" fillId="0" borderId="0" applyFont="0" applyFill="0" applyBorder="0" applyAlignment="0" applyProtection="0"/>
    <xf numFmtId="9" fontId="3" fillId="0" borderId="0" applyFont="0" applyFill="0" applyBorder="0" applyAlignment="0" applyProtection="0"/>
    <xf numFmtId="9" fontId="105" fillId="0" borderId="0" applyFont="0" applyFill="0" applyBorder="0" applyAlignment="0" applyProtection="0"/>
    <xf numFmtId="9" fontId="3" fillId="0" borderId="0" applyFont="0" applyFill="0" applyBorder="0" applyAlignment="0" applyProtection="0"/>
    <xf numFmtId="9" fontId="105" fillId="0" borderId="0" applyFont="0" applyFill="0" applyBorder="0" applyAlignment="0" applyProtection="0"/>
    <xf numFmtId="9" fontId="3" fillId="0" borderId="0" applyFont="0" applyFill="0" applyBorder="0" applyAlignment="0" applyProtection="0"/>
    <xf numFmtId="9" fontId="105" fillId="0" borderId="0" applyFont="0" applyFill="0" applyBorder="0" applyAlignment="0" applyProtection="0"/>
    <xf numFmtId="9" fontId="3" fillId="0" borderId="0" applyFont="0" applyFill="0" applyBorder="0" applyAlignment="0" applyProtection="0"/>
    <xf numFmtId="9" fontId="105" fillId="0" borderId="0" applyFont="0" applyFill="0" applyBorder="0" applyAlignment="0" applyProtection="0"/>
    <xf numFmtId="9" fontId="3" fillId="0" borderId="0" applyFont="0" applyFill="0" applyBorder="0" applyAlignment="0" applyProtection="0"/>
    <xf numFmtId="9" fontId="105" fillId="0" borderId="0" applyFont="0" applyFill="0" applyBorder="0" applyAlignment="0" applyProtection="0"/>
    <xf numFmtId="9" fontId="3"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59" fillId="0" borderId="0" applyFont="0" applyFill="0" applyBorder="0" applyAlignment="0" applyProtection="0"/>
    <xf numFmtId="9" fontId="105" fillId="0" borderId="0" applyFont="0" applyFill="0" applyBorder="0" applyAlignment="0" applyProtection="0"/>
    <xf numFmtId="9" fontId="159"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26" fillId="0" borderId="0" applyFont="0" applyFill="0" applyBorder="0" applyAlignment="0" applyProtection="0"/>
    <xf numFmtId="9" fontId="159" fillId="0" borderId="0" applyFont="0" applyFill="0" applyBorder="0" applyAlignment="0" applyProtection="0"/>
    <xf numFmtId="9" fontId="105" fillId="0" borderId="0" applyFont="0" applyFill="0" applyBorder="0" applyAlignment="0" applyProtection="0"/>
    <xf numFmtId="9" fontId="159" fillId="0" borderId="0" applyFont="0" applyFill="0" applyBorder="0" applyAlignment="0" applyProtection="0"/>
    <xf numFmtId="9" fontId="105" fillId="0" borderId="0" applyFont="0" applyFill="0" applyBorder="0" applyAlignment="0" applyProtection="0"/>
    <xf numFmtId="9" fontId="159" fillId="0" borderId="0" applyFont="0" applyFill="0" applyBorder="0" applyAlignment="0" applyProtection="0"/>
    <xf numFmtId="9" fontId="105" fillId="0" borderId="0" applyFont="0" applyFill="0" applyBorder="0" applyAlignment="0" applyProtection="0"/>
    <xf numFmtId="9" fontId="159" fillId="0" borderId="0" applyFont="0" applyFill="0" applyBorder="0" applyAlignment="0" applyProtection="0"/>
    <xf numFmtId="9" fontId="105" fillId="0" borderId="0" applyFont="0" applyFill="0" applyBorder="0" applyAlignment="0" applyProtection="0"/>
    <xf numFmtId="9" fontId="25" fillId="0" borderId="0" applyFont="0" applyFill="0" applyBorder="0" applyAlignment="0" applyProtection="0"/>
    <xf numFmtId="9" fontId="105" fillId="0" borderId="0" applyFont="0" applyFill="0" applyBorder="0" applyAlignment="0" applyProtection="0"/>
    <xf numFmtId="9" fontId="159" fillId="0" borderId="0" applyFont="0" applyFill="0" applyBorder="0" applyAlignment="0" applyProtection="0"/>
    <xf numFmtId="9" fontId="25" fillId="0" borderId="0" applyFont="0" applyFill="0" applyBorder="0" applyAlignment="0" applyProtection="0"/>
    <xf numFmtId="9" fontId="9"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244" fontId="26" fillId="0" borderId="0" applyFont="0" applyFill="0" applyBorder="0" applyAlignment="0" applyProtection="0"/>
    <xf numFmtId="244" fontId="26" fillId="0" borderId="0" applyFont="0" applyFill="0" applyBorder="0" applyAlignment="0" applyProtection="0"/>
    <xf numFmtId="245" fontId="170" fillId="0" borderId="0" applyFont="0" applyFill="0" applyBorder="0" applyAlignment="0" applyProtection="0"/>
    <xf numFmtId="246" fontId="170" fillId="0" borderId="0" applyFont="0" applyFill="0" applyBorder="0" applyAlignment="0" applyProtection="0"/>
    <xf numFmtId="244" fontId="26" fillId="0" borderId="0" applyFont="0" applyFill="0" applyBorder="0" applyAlignment="0" applyProtection="0"/>
    <xf numFmtId="247" fontId="189" fillId="0" borderId="0">
      <protection locked="0"/>
    </xf>
    <xf numFmtId="2" fontId="193" fillId="0" borderId="0" applyFont="0" applyFill="0" applyBorder="0" applyAlignment="0" applyProtection="0"/>
    <xf numFmtId="3" fontId="296" fillId="0" borderId="0" applyFont="0" applyFill="0" applyBorder="0" applyAlignment="0" applyProtection="0"/>
    <xf numFmtId="248" fontId="189" fillId="0" borderId="0">
      <protection locked="0"/>
    </xf>
    <xf numFmtId="249" fontId="105" fillId="0" borderId="0" applyFont="0" applyFill="0" applyBorder="0" applyAlignment="0" applyProtection="0"/>
    <xf numFmtId="247" fontId="189" fillId="0" borderId="0">
      <protection locked="0"/>
    </xf>
    <xf numFmtId="250" fontId="26" fillId="0" borderId="0" applyFill="0" applyBorder="0" applyAlignment="0">
      <alignment horizontal="centerContinuous"/>
    </xf>
    <xf numFmtId="250" fontId="26" fillId="0" borderId="0" applyFill="0" applyBorder="0" applyAlignment="0">
      <alignment horizontal="centerContinuous"/>
    </xf>
    <xf numFmtId="196" fontId="314" fillId="0" borderId="0"/>
    <xf numFmtId="9" fontId="105" fillId="0" borderId="0" applyFont="0" applyFill="0" applyProtection="0"/>
    <xf numFmtId="0" fontId="164" fillId="0" borderId="0" applyNumberFormat="0" applyFont="0" applyFill="0" applyBorder="0" applyAlignment="0" applyProtection="0">
      <alignment horizontal="left"/>
    </xf>
    <xf numFmtId="15" fontId="164" fillId="0" borderId="0" applyFont="0" applyFill="0" applyBorder="0" applyAlignment="0" applyProtection="0"/>
    <xf numFmtId="4" fontId="164" fillId="0" borderId="0" applyFont="0" applyFill="0" applyBorder="0" applyAlignment="0" applyProtection="0"/>
    <xf numFmtId="251" fontId="298" fillId="0" borderId="0">
      <alignment horizontal="right"/>
    </xf>
    <xf numFmtId="169" fontId="298" fillId="0" borderId="0">
      <alignment horizontal="left"/>
    </xf>
    <xf numFmtId="169" fontId="298" fillId="0" borderId="0">
      <alignment horizontal="left"/>
    </xf>
    <xf numFmtId="165" fontId="298" fillId="0" borderId="0">
      <alignment horizontal="left"/>
    </xf>
    <xf numFmtId="169" fontId="298" fillId="0" borderId="0">
      <alignment horizontal="left"/>
    </xf>
    <xf numFmtId="169" fontId="298" fillId="0" borderId="0">
      <alignment horizontal="left"/>
    </xf>
    <xf numFmtId="170" fontId="298" fillId="0" borderId="0">
      <alignment horizontal="left"/>
    </xf>
    <xf numFmtId="0" fontId="298" fillId="0" borderId="0">
      <alignment horizontal="left"/>
    </xf>
    <xf numFmtId="165" fontId="298" fillId="0" borderId="0">
      <alignment horizontal="left"/>
    </xf>
    <xf numFmtId="0" fontId="298" fillId="0" borderId="0">
      <alignment horizontal="left"/>
    </xf>
    <xf numFmtId="170" fontId="298" fillId="0" borderId="0">
      <alignment horizontal="left"/>
    </xf>
    <xf numFmtId="0" fontId="298" fillId="0" borderId="0">
      <alignment horizontal="left"/>
    </xf>
    <xf numFmtId="165" fontId="298" fillId="0" borderId="0">
      <alignment horizontal="left"/>
    </xf>
    <xf numFmtId="0" fontId="298" fillId="0" borderId="0">
      <alignment horizontal="left"/>
    </xf>
    <xf numFmtId="169" fontId="298" fillId="0" borderId="0">
      <alignment horizontal="left"/>
    </xf>
    <xf numFmtId="169" fontId="298" fillId="0" borderId="0">
      <alignment horizontal="left"/>
    </xf>
    <xf numFmtId="170" fontId="298" fillId="0" borderId="0">
      <alignment horizontal="left"/>
    </xf>
    <xf numFmtId="0" fontId="298" fillId="0" borderId="0">
      <alignment horizontal="left"/>
    </xf>
    <xf numFmtId="169" fontId="298" fillId="0" borderId="0">
      <alignment horizontal="left"/>
    </xf>
    <xf numFmtId="0" fontId="298" fillId="0" borderId="0">
      <alignment horizontal="left"/>
    </xf>
    <xf numFmtId="170" fontId="298" fillId="0" borderId="0">
      <alignment horizontal="left"/>
    </xf>
    <xf numFmtId="0" fontId="298" fillId="0" borderId="0">
      <alignment horizontal="left"/>
    </xf>
    <xf numFmtId="169" fontId="298" fillId="0" borderId="0">
      <alignment horizontal="left"/>
    </xf>
    <xf numFmtId="169" fontId="298" fillId="0" borderId="0">
      <alignment horizontal="left"/>
    </xf>
    <xf numFmtId="0" fontId="298" fillId="0" borderId="0">
      <alignment horizontal="left"/>
    </xf>
    <xf numFmtId="169" fontId="298" fillId="0" borderId="0">
      <alignment horizontal="left"/>
    </xf>
    <xf numFmtId="169" fontId="298" fillId="0" borderId="0">
      <alignment horizontal="left"/>
    </xf>
    <xf numFmtId="169" fontId="315" fillId="0" borderId="0"/>
    <xf numFmtId="169" fontId="315" fillId="0" borderId="0"/>
    <xf numFmtId="170" fontId="315" fillId="0" borderId="0"/>
    <xf numFmtId="0" fontId="315" fillId="0" borderId="0"/>
    <xf numFmtId="165" fontId="315" fillId="0" borderId="0"/>
    <xf numFmtId="0" fontId="315" fillId="0" borderId="0"/>
    <xf numFmtId="170" fontId="315" fillId="0" borderId="0"/>
    <xf numFmtId="0" fontId="315" fillId="0" borderId="0"/>
    <xf numFmtId="169" fontId="315" fillId="0" borderId="0"/>
    <xf numFmtId="0" fontId="315" fillId="0" borderId="0"/>
    <xf numFmtId="165" fontId="315" fillId="0" borderId="0"/>
    <xf numFmtId="252" fontId="316" fillId="0" borderId="0"/>
    <xf numFmtId="252" fontId="298" fillId="0" borderId="0"/>
    <xf numFmtId="252" fontId="298" fillId="0" borderId="0"/>
    <xf numFmtId="252" fontId="298" fillId="0" borderId="0"/>
    <xf numFmtId="169" fontId="298" fillId="0" borderId="190">
      <alignment horizontal="left"/>
    </xf>
    <xf numFmtId="169" fontId="298" fillId="0" borderId="190">
      <alignment horizontal="left"/>
    </xf>
    <xf numFmtId="165" fontId="298" fillId="0" borderId="190">
      <alignment horizontal="left"/>
    </xf>
    <xf numFmtId="169" fontId="298" fillId="0" borderId="190">
      <alignment horizontal="left"/>
    </xf>
    <xf numFmtId="169" fontId="298" fillId="0" borderId="190">
      <alignment horizontal="left"/>
    </xf>
    <xf numFmtId="170" fontId="298" fillId="0" borderId="190">
      <alignment horizontal="left"/>
    </xf>
    <xf numFmtId="0" fontId="298" fillId="0" borderId="190">
      <alignment horizontal="left"/>
    </xf>
    <xf numFmtId="165" fontId="298" fillId="0" borderId="190">
      <alignment horizontal="left"/>
    </xf>
    <xf numFmtId="0" fontId="298" fillId="0" borderId="190">
      <alignment horizontal="left"/>
    </xf>
    <xf numFmtId="170" fontId="298" fillId="0" borderId="190">
      <alignment horizontal="left"/>
    </xf>
    <xf numFmtId="0" fontId="298" fillId="0" borderId="190">
      <alignment horizontal="left"/>
    </xf>
    <xf numFmtId="165" fontId="298" fillId="0" borderId="190">
      <alignment horizontal="left"/>
    </xf>
    <xf numFmtId="0" fontId="298" fillId="0" borderId="190">
      <alignment horizontal="left"/>
    </xf>
    <xf numFmtId="169" fontId="298" fillId="0" borderId="190">
      <alignment horizontal="left"/>
    </xf>
    <xf numFmtId="169" fontId="298" fillId="0" borderId="190">
      <alignment horizontal="left"/>
    </xf>
    <xf numFmtId="170" fontId="298" fillId="0" borderId="190">
      <alignment horizontal="left"/>
    </xf>
    <xf numFmtId="0" fontId="298" fillId="0" borderId="190">
      <alignment horizontal="left"/>
    </xf>
    <xf numFmtId="169" fontId="298" fillId="0" borderId="190">
      <alignment horizontal="left"/>
    </xf>
    <xf numFmtId="0" fontId="298" fillId="0" borderId="190">
      <alignment horizontal="left"/>
    </xf>
    <xf numFmtId="170" fontId="298" fillId="0" borderId="190">
      <alignment horizontal="left"/>
    </xf>
    <xf numFmtId="0" fontId="298" fillId="0" borderId="190">
      <alignment horizontal="left"/>
    </xf>
    <xf numFmtId="169" fontId="298" fillId="0" borderId="190">
      <alignment horizontal="left"/>
    </xf>
    <xf numFmtId="169" fontId="298" fillId="0" borderId="190">
      <alignment horizontal="left"/>
    </xf>
    <xf numFmtId="0" fontId="298" fillId="0" borderId="190">
      <alignment horizontal="left"/>
    </xf>
    <xf numFmtId="169" fontId="298" fillId="0" borderId="190">
      <alignment horizontal="left"/>
    </xf>
    <xf numFmtId="169" fontId="298" fillId="0" borderId="190">
      <alignment horizontal="left"/>
    </xf>
    <xf numFmtId="169" fontId="232" fillId="0" borderId="0">
      <alignment horizontal="left"/>
    </xf>
    <xf numFmtId="169" fontId="232" fillId="0" borderId="0">
      <alignment horizontal="left"/>
    </xf>
    <xf numFmtId="170" fontId="232" fillId="0" borderId="0">
      <alignment horizontal="left"/>
    </xf>
    <xf numFmtId="0" fontId="232" fillId="0" borderId="0">
      <alignment horizontal="left"/>
    </xf>
    <xf numFmtId="165" fontId="232" fillId="0" borderId="0">
      <alignment horizontal="left"/>
    </xf>
    <xf numFmtId="0" fontId="232" fillId="0" borderId="0">
      <alignment horizontal="left"/>
    </xf>
    <xf numFmtId="170" fontId="232" fillId="0" borderId="0">
      <alignment horizontal="left"/>
    </xf>
    <xf numFmtId="0" fontId="232" fillId="0" borderId="0">
      <alignment horizontal="left"/>
    </xf>
    <xf numFmtId="169" fontId="232" fillId="0" borderId="0">
      <alignment horizontal="left"/>
    </xf>
    <xf numFmtId="0" fontId="232" fillId="0" borderId="0">
      <alignment horizontal="left"/>
    </xf>
    <xf numFmtId="165" fontId="232" fillId="0" borderId="0">
      <alignment horizontal="left"/>
    </xf>
    <xf numFmtId="169" fontId="298" fillId="0" borderId="67">
      <alignment horizontal="right"/>
    </xf>
    <xf numFmtId="169" fontId="298" fillId="0" borderId="67">
      <alignment horizontal="right"/>
    </xf>
    <xf numFmtId="165" fontId="298" fillId="0" borderId="67">
      <alignment horizontal="right"/>
    </xf>
    <xf numFmtId="169" fontId="298" fillId="0" borderId="67">
      <alignment horizontal="right"/>
    </xf>
    <xf numFmtId="169" fontId="298" fillId="0" borderId="67">
      <alignment horizontal="right"/>
    </xf>
    <xf numFmtId="170" fontId="298" fillId="0" borderId="67">
      <alignment horizontal="right"/>
    </xf>
    <xf numFmtId="0" fontId="298" fillId="0" borderId="67">
      <alignment horizontal="right"/>
    </xf>
    <xf numFmtId="165" fontId="298" fillId="0" borderId="67">
      <alignment horizontal="right"/>
    </xf>
    <xf numFmtId="0" fontId="298" fillId="0" borderId="67">
      <alignment horizontal="right"/>
    </xf>
    <xf numFmtId="170" fontId="298" fillId="0" borderId="67">
      <alignment horizontal="right"/>
    </xf>
    <xf numFmtId="0" fontId="298" fillId="0" borderId="67">
      <alignment horizontal="right"/>
    </xf>
    <xf numFmtId="165" fontId="298" fillId="0" borderId="67">
      <alignment horizontal="right"/>
    </xf>
    <xf numFmtId="0" fontId="298" fillId="0" borderId="67">
      <alignment horizontal="right"/>
    </xf>
    <xf numFmtId="169" fontId="298" fillId="0" borderId="67">
      <alignment horizontal="right"/>
    </xf>
    <xf numFmtId="169" fontId="298" fillId="0" borderId="67">
      <alignment horizontal="right"/>
    </xf>
    <xf numFmtId="170" fontId="298" fillId="0" borderId="67">
      <alignment horizontal="right"/>
    </xf>
    <xf numFmtId="0" fontId="298" fillId="0" borderId="67">
      <alignment horizontal="right"/>
    </xf>
    <xf numFmtId="169" fontId="298" fillId="0" borderId="67">
      <alignment horizontal="right"/>
    </xf>
    <xf numFmtId="0" fontId="298" fillId="0" borderId="67">
      <alignment horizontal="right"/>
    </xf>
    <xf numFmtId="170" fontId="298" fillId="0" borderId="67">
      <alignment horizontal="right"/>
    </xf>
    <xf numFmtId="0" fontId="298" fillId="0" borderId="67">
      <alignment horizontal="right"/>
    </xf>
    <xf numFmtId="169" fontId="298" fillId="0" borderId="67">
      <alignment horizontal="right"/>
    </xf>
    <xf numFmtId="169" fontId="298" fillId="0" borderId="67">
      <alignment horizontal="right"/>
    </xf>
    <xf numFmtId="0" fontId="298" fillId="0" borderId="67">
      <alignment horizontal="right"/>
    </xf>
    <xf numFmtId="169" fontId="298" fillId="0" borderId="67">
      <alignment horizontal="right"/>
    </xf>
    <xf numFmtId="169" fontId="298" fillId="0" borderId="67">
      <alignment horizontal="right"/>
    </xf>
    <xf numFmtId="253" fontId="315" fillId="0" borderId="229" applyNumberFormat="0" applyAlignment="0">
      <alignment horizontal="left"/>
    </xf>
    <xf numFmtId="253" fontId="315" fillId="0" borderId="230">
      <alignment horizontal="right"/>
    </xf>
    <xf numFmtId="169" fontId="187" fillId="0" borderId="0"/>
    <xf numFmtId="169" fontId="187" fillId="0" borderId="0"/>
    <xf numFmtId="170" fontId="187" fillId="0" borderId="0"/>
    <xf numFmtId="0" fontId="187" fillId="0" borderId="0"/>
    <xf numFmtId="165" fontId="187" fillId="0" borderId="0"/>
    <xf numFmtId="0" fontId="187" fillId="0" borderId="0"/>
    <xf numFmtId="170" fontId="187" fillId="0" borderId="0"/>
    <xf numFmtId="0" fontId="187" fillId="0" borderId="0"/>
    <xf numFmtId="169" fontId="187" fillId="0" borderId="0"/>
    <xf numFmtId="0" fontId="187" fillId="0" borderId="0"/>
    <xf numFmtId="165" fontId="187" fillId="0" borderId="0"/>
    <xf numFmtId="254" fontId="298" fillId="0" borderId="0">
      <alignment horizontal="right"/>
    </xf>
    <xf numFmtId="254" fontId="298" fillId="0" borderId="0">
      <alignment horizontal="right"/>
    </xf>
    <xf numFmtId="254" fontId="298" fillId="0" borderId="0">
      <alignment horizontal="right"/>
    </xf>
    <xf numFmtId="251" fontId="298" fillId="0" borderId="0"/>
    <xf numFmtId="251" fontId="298" fillId="0" borderId="0"/>
    <xf numFmtId="251" fontId="298" fillId="0" borderId="0"/>
    <xf numFmtId="1" fontId="298" fillId="0" borderId="0">
      <alignment horizontal="right"/>
    </xf>
    <xf numFmtId="1" fontId="298" fillId="0" borderId="0">
      <alignment horizontal="right"/>
    </xf>
    <xf numFmtId="1" fontId="298" fillId="0" borderId="0">
      <alignment horizontal="right"/>
    </xf>
    <xf numFmtId="208" fontId="298" fillId="0" borderId="0">
      <alignment horizontal="right"/>
    </xf>
    <xf numFmtId="208" fontId="298" fillId="0" borderId="0">
      <alignment horizontal="right"/>
    </xf>
    <xf numFmtId="208" fontId="298" fillId="0" borderId="0">
      <alignment horizontal="right"/>
    </xf>
    <xf numFmtId="2" fontId="298" fillId="0" borderId="0">
      <alignment horizontal="right"/>
    </xf>
    <xf numFmtId="2" fontId="298" fillId="0" borderId="0">
      <alignment horizontal="right"/>
    </xf>
    <xf numFmtId="2" fontId="298" fillId="0" borderId="0">
      <alignment horizontal="right"/>
    </xf>
    <xf numFmtId="255" fontId="298" fillId="0" borderId="0">
      <alignment horizontal="right"/>
    </xf>
    <xf numFmtId="255" fontId="298" fillId="0" borderId="0">
      <alignment horizontal="right"/>
    </xf>
    <xf numFmtId="255" fontId="298" fillId="0" borderId="0">
      <alignment horizontal="right"/>
    </xf>
    <xf numFmtId="169" fontId="317" fillId="0" borderId="0">
      <alignment horizontal="centerContinuous" wrapText="1"/>
    </xf>
    <xf numFmtId="169" fontId="317" fillId="0" borderId="0">
      <alignment horizontal="centerContinuous" wrapText="1"/>
    </xf>
    <xf numFmtId="170" fontId="317" fillId="0" borderId="0">
      <alignment horizontal="centerContinuous" wrapText="1"/>
    </xf>
    <xf numFmtId="0" fontId="317" fillId="0" borderId="0">
      <alignment horizontal="centerContinuous" wrapText="1"/>
    </xf>
    <xf numFmtId="165" fontId="317" fillId="0" borderId="0">
      <alignment horizontal="centerContinuous" wrapText="1"/>
    </xf>
    <xf numFmtId="0" fontId="317" fillId="0" borderId="0">
      <alignment horizontal="centerContinuous" wrapText="1"/>
    </xf>
    <xf numFmtId="170" fontId="317" fillId="0" borderId="0">
      <alignment horizontal="centerContinuous" wrapText="1"/>
    </xf>
    <xf numFmtId="0" fontId="317" fillId="0" borderId="0">
      <alignment horizontal="centerContinuous" wrapText="1"/>
    </xf>
    <xf numFmtId="169" fontId="317" fillId="0" borderId="0">
      <alignment horizontal="centerContinuous" wrapText="1"/>
    </xf>
    <xf numFmtId="0" fontId="317" fillId="0" borderId="0">
      <alignment horizontal="centerContinuous" wrapText="1"/>
    </xf>
    <xf numFmtId="165" fontId="317" fillId="0" borderId="0">
      <alignment horizontal="centerContinuous" wrapText="1"/>
    </xf>
    <xf numFmtId="256" fontId="318" fillId="0" borderId="0">
      <alignment horizontal="left"/>
    </xf>
    <xf numFmtId="169" fontId="319" fillId="0" borderId="0">
      <alignment horizontal="left"/>
    </xf>
    <xf numFmtId="169" fontId="319" fillId="0" borderId="0">
      <alignment horizontal="left"/>
    </xf>
    <xf numFmtId="170" fontId="319" fillId="0" borderId="0">
      <alignment horizontal="left"/>
    </xf>
    <xf numFmtId="0" fontId="319" fillId="0" borderId="0">
      <alignment horizontal="left"/>
    </xf>
    <xf numFmtId="165" fontId="319" fillId="0" borderId="0">
      <alignment horizontal="left"/>
    </xf>
    <xf numFmtId="0" fontId="319" fillId="0" borderId="0">
      <alignment horizontal="left"/>
    </xf>
    <xf numFmtId="170" fontId="319" fillId="0" borderId="0">
      <alignment horizontal="left"/>
    </xf>
    <xf numFmtId="0" fontId="319" fillId="0" borderId="0">
      <alignment horizontal="left"/>
    </xf>
    <xf numFmtId="169" fontId="319" fillId="0" borderId="0">
      <alignment horizontal="left"/>
    </xf>
    <xf numFmtId="0" fontId="319" fillId="0" borderId="0">
      <alignment horizontal="left"/>
    </xf>
    <xf numFmtId="165" fontId="319" fillId="0" borderId="0">
      <alignment horizontal="left"/>
    </xf>
    <xf numFmtId="169" fontId="298" fillId="0" borderId="0">
      <alignment horizontal="center"/>
    </xf>
    <xf numFmtId="169" fontId="298" fillId="0" borderId="0">
      <alignment horizontal="center"/>
    </xf>
    <xf numFmtId="165" fontId="298" fillId="0" borderId="0">
      <alignment horizontal="center"/>
    </xf>
    <xf numFmtId="169" fontId="298" fillId="0" borderId="0">
      <alignment horizontal="center"/>
    </xf>
    <xf numFmtId="169" fontId="298" fillId="0" borderId="0">
      <alignment horizontal="center"/>
    </xf>
    <xf numFmtId="170" fontId="298" fillId="0" borderId="0">
      <alignment horizontal="center"/>
    </xf>
    <xf numFmtId="0" fontId="298" fillId="0" borderId="0">
      <alignment horizontal="center"/>
    </xf>
    <xf numFmtId="165" fontId="298" fillId="0" borderId="0">
      <alignment horizontal="center"/>
    </xf>
    <xf numFmtId="0" fontId="298" fillId="0" borderId="0">
      <alignment horizontal="center"/>
    </xf>
    <xf numFmtId="170" fontId="298" fillId="0" borderId="0">
      <alignment horizontal="center"/>
    </xf>
    <xf numFmtId="0" fontId="298" fillId="0" borderId="0">
      <alignment horizontal="center"/>
    </xf>
    <xf numFmtId="165" fontId="298" fillId="0" borderId="0">
      <alignment horizontal="center"/>
    </xf>
    <xf numFmtId="0" fontId="298" fillId="0" borderId="0">
      <alignment horizontal="center"/>
    </xf>
    <xf numFmtId="169" fontId="298" fillId="0" borderId="0">
      <alignment horizontal="center"/>
    </xf>
    <xf numFmtId="169" fontId="298" fillId="0" borderId="0">
      <alignment horizontal="center"/>
    </xf>
    <xf numFmtId="170" fontId="298" fillId="0" borderId="0">
      <alignment horizontal="center"/>
    </xf>
    <xf numFmtId="0" fontId="298" fillId="0" borderId="0">
      <alignment horizontal="center"/>
    </xf>
    <xf numFmtId="169" fontId="298" fillId="0" borderId="0">
      <alignment horizontal="center"/>
    </xf>
    <xf numFmtId="0" fontId="298" fillId="0" borderId="0">
      <alignment horizontal="center"/>
    </xf>
    <xf numFmtId="170" fontId="298" fillId="0" borderId="0">
      <alignment horizontal="center"/>
    </xf>
    <xf numFmtId="0" fontId="298" fillId="0" borderId="0">
      <alignment horizontal="center"/>
    </xf>
    <xf numFmtId="169" fontId="298" fillId="0" borderId="0">
      <alignment horizontal="center"/>
    </xf>
    <xf numFmtId="169" fontId="298" fillId="0" borderId="0">
      <alignment horizontal="center"/>
    </xf>
    <xf numFmtId="0" fontId="298" fillId="0" borderId="0">
      <alignment horizontal="center"/>
    </xf>
    <xf numFmtId="169" fontId="298" fillId="0" borderId="0">
      <alignment horizontal="center"/>
    </xf>
    <xf numFmtId="169" fontId="298" fillId="0" borderId="0">
      <alignment horizontal="center"/>
    </xf>
    <xf numFmtId="169" fontId="298" fillId="0" borderId="67">
      <alignment horizontal="center"/>
    </xf>
    <xf numFmtId="169" fontId="298" fillId="0" borderId="67">
      <alignment horizontal="center"/>
    </xf>
    <xf numFmtId="165" fontId="298" fillId="0" borderId="67">
      <alignment horizontal="center"/>
    </xf>
    <xf numFmtId="169" fontId="298" fillId="0" borderId="67">
      <alignment horizontal="center"/>
    </xf>
    <xf numFmtId="169" fontId="298" fillId="0" borderId="67">
      <alignment horizontal="center"/>
    </xf>
    <xf numFmtId="170" fontId="298" fillId="0" borderId="67">
      <alignment horizontal="center"/>
    </xf>
    <xf numFmtId="0" fontId="298" fillId="0" borderId="67">
      <alignment horizontal="center"/>
    </xf>
    <xf numFmtId="165" fontId="298" fillId="0" borderId="67">
      <alignment horizontal="center"/>
    </xf>
    <xf numFmtId="0" fontId="298" fillId="0" borderId="67">
      <alignment horizontal="center"/>
    </xf>
    <xf numFmtId="170" fontId="298" fillId="0" borderId="67">
      <alignment horizontal="center"/>
    </xf>
    <xf numFmtId="0" fontId="298" fillId="0" borderId="67">
      <alignment horizontal="center"/>
    </xf>
    <xf numFmtId="165" fontId="298" fillId="0" borderId="67">
      <alignment horizontal="center"/>
    </xf>
    <xf numFmtId="0" fontId="298" fillId="0" borderId="67">
      <alignment horizontal="center"/>
    </xf>
    <xf numFmtId="169" fontId="298" fillId="0" borderId="67">
      <alignment horizontal="center"/>
    </xf>
    <xf numFmtId="169" fontId="298" fillId="0" borderId="67">
      <alignment horizontal="center"/>
    </xf>
    <xf numFmtId="170" fontId="298" fillId="0" borderId="67">
      <alignment horizontal="center"/>
    </xf>
    <xf numFmtId="0" fontId="298" fillId="0" borderId="67">
      <alignment horizontal="center"/>
    </xf>
    <xf numFmtId="169" fontId="298" fillId="0" borderId="67">
      <alignment horizontal="center"/>
    </xf>
    <xf numFmtId="0" fontId="298" fillId="0" borderId="67">
      <alignment horizontal="center"/>
    </xf>
    <xf numFmtId="170" fontId="298" fillId="0" borderId="67">
      <alignment horizontal="center"/>
    </xf>
    <xf numFmtId="0" fontId="298" fillId="0" borderId="67">
      <alignment horizontal="center"/>
    </xf>
    <xf numFmtId="169" fontId="298" fillId="0" borderId="67">
      <alignment horizontal="center"/>
    </xf>
    <xf numFmtId="169" fontId="298" fillId="0" borderId="67">
      <alignment horizontal="center"/>
    </xf>
    <xf numFmtId="0" fontId="298" fillId="0" borderId="67">
      <alignment horizontal="center"/>
    </xf>
    <xf numFmtId="169" fontId="298" fillId="0" borderId="67">
      <alignment horizontal="center"/>
    </xf>
    <xf numFmtId="169" fontId="298" fillId="0" borderId="67">
      <alignment horizontal="center"/>
    </xf>
    <xf numFmtId="0" fontId="320" fillId="0" borderId="231">
      <alignment horizontal="center"/>
    </xf>
    <xf numFmtId="3" fontId="164" fillId="0" borderId="0" applyFont="0" applyFill="0" applyBorder="0" applyAlignment="0" applyProtection="0"/>
    <xf numFmtId="0" fontId="164" fillId="94" borderId="0" applyNumberFormat="0" applyFont="0" applyBorder="0" applyAlignment="0" applyProtection="0"/>
    <xf numFmtId="169" fontId="170" fillId="0" borderId="0"/>
    <xf numFmtId="169" fontId="170" fillId="0" borderId="0"/>
    <xf numFmtId="170" fontId="170" fillId="0" borderId="0"/>
    <xf numFmtId="0" fontId="170" fillId="0" borderId="0"/>
    <xf numFmtId="165" fontId="170" fillId="0" borderId="0"/>
    <xf numFmtId="0" fontId="170" fillId="0" borderId="0"/>
    <xf numFmtId="170" fontId="170" fillId="0" borderId="0"/>
    <xf numFmtId="0" fontId="170" fillId="0" borderId="0"/>
    <xf numFmtId="169" fontId="170" fillId="0" borderId="0"/>
    <xf numFmtId="0" fontId="170" fillId="0" borderId="0"/>
    <xf numFmtId="165" fontId="170" fillId="0" borderId="0"/>
    <xf numFmtId="248" fontId="189" fillId="0" borderId="0">
      <protection locked="0"/>
    </xf>
    <xf numFmtId="257" fontId="189" fillId="0" borderId="0">
      <protection locked="0"/>
    </xf>
    <xf numFmtId="169" fontId="321" fillId="0" borderId="24" applyNumberFormat="0" applyFill="0" applyBorder="0" applyAlignment="0" applyProtection="0">
      <protection hidden="1"/>
    </xf>
    <xf numFmtId="165" fontId="321" fillId="0" borderId="24" applyNumberFormat="0" applyFill="0" applyBorder="0" applyAlignment="0" applyProtection="0">
      <protection hidden="1"/>
    </xf>
    <xf numFmtId="165" fontId="321" fillId="0" borderId="24" applyNumberFormat="0" applyFill="0" applyBorder="0" applyAlignment="0" applyProtection="0">
      <protection hidden="1"/>
    </xf>
    <xf numFmtId="165" fontId="321" fillId="0" borderId="24" applyNumberFormat="0" applyFill="0" applyBorder="0" applyAlignment="0" applyProtection="0">
      <protection hidden="1"/>
    </xf>
    <xf numFmtId="169" fontId="321" fillId="0" borderId="24" applyNumberFormat="0" applyFill="0" applyBorder="0" applyAlignment="0" applyProtection="0">
      <protection hidden="1"/>
    </xf>
    <xf numFmtId="169" fontId="321" fillId="0" borderId="24" applyNumberFormat="0" applyFill="0" applyBorder="0" applyAlignment="0" applyProtection="0">
      <protection hidden="1"/>
    </xf>
    <xf numFmtId="169" fontId="321" fillId="0" borderId="24" applyNumberFormat="0" applyFill="0" applyBorder="0" applyAlignment="0" applyProtection="0">
      <protection hidden="1"/>
    </xf>
    <xf numFmtId="170" fontId="321" fillId="0" borderId="24" applyNumberFormat="0" applyFill="0" applyBorder="0" applyAlignment="0" applyProtection="0">
      <protection hidden="1"/>
    </xf>
    <xf numFmtId="170" fontId="321" fillId="0" borderId="24" applyNumberFormat="0" applyFill="0" applyBorder="0" applyAlignment="0" applyProtection="0">
      <protection hidden="1"/>
    </xf>
    <xf numFmtId="170" fontId="321" fillId="0" borderId="24" applyNumberFormat="0" applyFill="0" applyBorder="0" applyAlignment="0" applyProtection="0">
      <protection hidden="1"/>
    </xf>
    <xf numFmtId="169" fontId="321" fillId="0" borderId="24" applyNumberFormat="0" applyFill="0" applyBorder="0" applyAlignment="0" applyProtection="0">
      <protection hidden="1"/>
    </xf>
    <xf numFmtId="170" fontId="321" fillId="0" borderId="24" applyNumberFormat="0" applyFill="0" applyBorder="0" applyAlignment="0" applyProtection="0">
      <protection hidden="1"/>
    </xf>
    <xf numFmtId="170" fontId="321" fillId="0" borderId="24" applyNumberFormat="0" applyFill="0" applyBorder="0" applyAlignment="0" applyProtection="0">
      <protection hidden="1"/>
    </xf>
    <xf numFmtId="169" fontId="321" fillId="0" borderId="24" applyNumberFormat="0" applyFill="0" applyBorder="0" applyAlignment="0" applyProtection="0">
      <protection hidden="1"/>
    </xf>
    <xf numFmtId="169" fontId="321" fillId="0" borderId="24" applyNumberFormat="0" applyFill="0" applyBorder="0" applyAlignment="0" applyProtection="0">
      <protection hidden="1"/>
    </xf>
    <xf numFmtId="169" fontId="321" fillId="0" borderId="24" applyNumberFormat="0" applyFill="0" applyBorder="0" applyAlignment="0" applyProtection="0">
      <protection hidden="1"/>
    </xf>
    <xf numFmtId="0" fontId="321" fillId="0" borderId="24" applyNumberFormat="0" applyFill="0" applyBorder="0" applyAlignment="0" applyProtection="0">
      <protection hidden="1"/>
    </xf>
    <xf numFmtId="169" fontId="321" fillId="0" borderId="24" applyNumberFormat="0" applyFill="0" applyBorder="0" applyAlignment="0" applyProtection="0">
      <protection hidden="1"/>
    </xf>
    <xf numFmtId="0" fontId="321" fillId="0" borderId="24" applyNumberFormat="0" applyFill="0" applyBorder="0" applyAlignment="0" applyProtection="0">
      <protection hidden="1"/>
    </xf>
    <xf numFmtId="0" fontId="321" fillId="0" borderId="24" applyNumberFormat="0" applyFill="0" applyBorder="0" applyAlignment="0" applyProtection="0">
      <protection hidden="1"/>
    </xf>
    <xf numFmtId="169" fontId="321" fillId="0" borderId="24" applyNumberFormat="0" applyFill="0" applyBorder="0" applyAlignment="0" applyProtection="0">
      <protection hidden="1"/>
    </xf>
    <xf numFmtId="169" fontId="321" fillId="0" borderId="24" applyNumberFormat="0" applyFill="0" applyBorder="0" applyAlignment="0" applyProtection="0">
      <protection hidden="1"/>
    </xf>
    <xf numFmtId="165" fontId="321" fillId="0" borderId="24" applyNumberFormat="0" applyFill="0" applyBorder="0" applyAlignment="0" applyProtection="0">
      <protection hidden="1"/>
    </xf>
    <xf numFmtId="165" fontId="321" fillId="0" borderId="24" applyNumberFormat="0" applyFill="0" applyBorder="0" applyAlignment="0" applyProtection="0">
      <protection hidden="1"/>
    </xf>
    <xf numFmtId="165" fontId="321" fillId="0" borderId="24" applyNumberFormat="0" applyFill="0" applyBorder="0" applyAlignment="0" applyProtection="0">
      <protection hidden="1"/>
    </xf>
    <xf numFmtId="165" fontId="321" fillId="0" borderId="24" applyNumberFormat="0" applyFill="0" applyBorder="0" applyAlignment="0" applyProtection="0">
      <protection hidden="1"/>
    </xf>
    <xf numFmtId="165" fontId="321" fillId="0" borderId="24" applyNumberFormat="0" applyFill="0" applyBorder="0" applyAlignment="0" applyProtection="0">
      <protection hidden="1"/>
    </xf>
    <xf numFmtId="165" fontId="321" fillId="0" borderId="24" applyNumberFormat="0" applyFill="0" applyBorder="0" applyAlignment="0" applyProtection="0">
      <protection hidden="1"/>
    </xf>
    <xf numFmtId="165" fontId="321" fillId="0" borderId="24" applyNumberFormat="0" applyFill="0" applyBorder="0" applyAlignment="0" applyProtection="0">
      <protection hidden="1"/>
    </xf>
    <xf numFmtId="165" fontId="321" fillId="0" borderId="24" applyNumberFormat="0" applyFill="0" applyBorder="0" applyAlignment="0" applyProtection="0">
      <protection hidden="1"/>
    </xf>
    <xf numFmtId="0" fontId="321" fillId="0" borderId="24" applyNumberFormat="0" applyFill="0" applyBorder="0" applyAlignment="0" applyProtection="0">
      <protection hidden="1"/>
    </xf>
    <xf numFmtId="0" fontId="321" fillId="0" borderId="24" applyNumberFormat="0" applyFill="0" applyBorder="0" applyAlignment="0" applyProtection="0">
      <protection hidden="1"/>
    </xf>
    <xf numFmtId="0" fontId="321" fillId="0" borderId="24" applyNumberFormat="0" applyFill="0" applyBorder="0" applyAlignment="0" applyProtection="0">
      <protection hidden="1"/>
    </xf>
    <xf numFmtId="0" fontId="321" fillId="0" borderId="24" applyNumberFormat="0" applyFill="0" applyBorder="0" applyAlignment="0" applyProtection="0">
      <protection hidden="1"/>
    </xf>
    <xf numFmtId="0" fontId="321" fillId="0" borderId="24" applyNumberFormat="0" applyFill="0" applyBorder="0" applyAlignment="0" applyProtection="0">
      <protection hidden="1"/>
    </xf>
    <xf numFmtId="0" fontId="321" fillId="0" borderId="24" applyNumberFormat="0" applyFill="0" applyBorder="0" applyAlignment="0" applyProtection="0">
      <protection hidden="1"/>
    </xf>
    <xf numFmtId="0" fontId="321" fillId="0" borderId="24" applyNumberFormat="0" applyFill="0" applyBorder="0" applyAlignment="0" applyProtection="0">
      <protection hidden="1"/>
    </xf>
    <xf numFmtId="0" fontId="321" fillId="0" borderId="24" applyNumberFormat="0" applyFill="0" applyBorder="0" applyAlignment="0" applyProtection="0">
      <protection hidden="1"/>
    </xf>
    <xf numFmtId="165" fontId="321" fillId="0" borderId="24" applyNumberFormat="0" applyFill="0" applyBorder="0" applyAlignment="0" applyProtection="0">
      <protection hidden="1"/>
    </xf>
    <xf numFmtId="165" fontId="321" fillId="0" borderId="24" applyNumberFormat="0" applyFill="0" applyBorder="0" applyAlignment="0" applyProtection="0">
      <protection hidden="1"/>
    </xf>
    <xf numFmtId="165" fontId="321" fillId="0" borderId="24" applyNumberFormat="0" applyFill="0" applyBorder="0" applyAlignment="0" applyProtection="0">
      <protection hidden="1"/>
    </xf>
    <xf numFmtId="170" fontId="321" fillId="0" borderId="24" applyNumberFormat="0" applyFill="0" applyBorder="0" applyAlignment="0" applyProtection="0">
      <protection hidden="1"/>
    </xf>
    <xf numFmtId="170" fontId="321" fillId="0" borderId="24" applyNumberFormat="0" applyFill="0" applyBorder="0" applyAlignment="0" applyProtection="0">
      <protection hidden="1"/>
    </xf>
    <xf numFmtId="170" fontId="321" fillId="0" borderId="24" applyNumberFormat="0" applyFill="0" applyBorder="0" applyAlignment="0" applyProtection="0">
      <protection hidden="1"/>
    </xf>
    <xf numFmtId="170" fontId="321" fillId="0" borderId="24" applyNumberFormat="0" applyFill="0" applyBorder="0" applyAlignment="0" applyProtection="0">
      <protection hidden="1"/>
    </xf>
    <xf numFmtId="170" fontId="321" fillId="0" borderId="24" applyNumberFormat="0" applyFill="0" applyBorder="0" applyAlignment="0" applyProtection="0">
      <protection hidden="1"/>
    </xf>
    <xf numFmtId="170" fontId="321" fillId="0" borderId="24" applyNumberFormat="0" applyFill="0" applyBorder="0" applyAlignment="0" applyProtection="0">
      <protection hidden="1"/>
    </xf>
    <xf numFmtId="165" fontId="321" fillId="0" borderId="24" applyNumberFormat="0" applyFill="0" applyBorder="0" applyAlignment="0" applyProtection="0">
      <protection hidden="1"/>
    </xf>
    <xf numFmtId="165" fontId="321" fillId="0" borderId="24" applyNumberFormat="0" applyFill="0" applyBorder="0" applyAlignment="0" applyProtection="0">
      <protection hidden="1"/>
    </xf>
    <xf numFmtId="165" fontId="321" fillId="0" borderId="24" applyNumberFormat="0" applyFill="0" applyBorder="0" applyAlignment="0" applyProtection="0">
      <protection hidden="1"/>
    </xf>
    <xf numFmtId="0" fontId="321" fillId="0" borderId="24" applyNumberFormat="0" applyFill="0" applyBorder="0" applyAlignment="0" applyProtection="0">
      <protection hidden="1"/>
    </xf>
    <xf numFmtId="165" fontId="321" fillId="0" borderId="24" applyNumberFormat="0" applyFill="0" applyBorder="0" applyAlignment="0" applyProtection="0">
      <protection hidden="1"/>
    </xf>
    <xf numFmtId="0" fontId="321" fillId="0" borderId="24" applyNumberFormat="0" applyFill="0" applyBorder="0" applyAlignment="0" applyProtection="0">
      <protection hidden="1"/>
    </xf>
    <xf numFmtId="0" fontId="321" fillId="0" borderId="24" applyNumberFormat="0" applyFill="0" applyBorder="0" applyAlignment="0" applyProtection="0">
      <protection hidden="1"/>
    </xf>
    <xf numFmtId="165" fontId="321" fillId="0" borderId="24" applyNumberFormat="0" applyFill="0" applyBorder="0" applyAlignment="0" applyProtection="0">
      <protection hidden="1"/>
    </xf>
    <xf numFmtId="169" fontId="321" fillId="0" borderId="24" applyNumberFormat="0" applyFill="0" applyBorder="0" applyAlignment="0" applyProtection="0">
      <protection hidden="1"/>
    </xf>
    <xf numFmtId="169" fontId="321" fillId="0" borderId="24" applyNumberFormat="0" applyFill="0" applyBorder="0" applyAlignment="0" applyProtection="0">
      <protection hidden="1"/>
    </xf>
    <xf numFmtId="169" fontId="321" fillId="0" borderId="24" applyNumberFormat="0" applyFill="0" applyBorder="0" applyAlignment="0" applyProtection="0">
      <protection hidden="1"/>
    </xf>
    <xf numFmtId="169" fontId="321" fillId="0" borderId="24" applyNumberFormat="0" applyFill="0" applyBorder="0" applyAlignment="0" applyProtection="0">
      <protection hidden="1"/>
    </xf>
    <xf numFmtId="169" fontId="321" fillId="0" borderId="24" applyNumberFormat="0" applyFill="0" applyBorder="0" applyAlignment="0" applyProtection="0">
      <protection hidden="1"/>
    </xf>
    <xf numFmtId="169" fontId="321" fillId="0" borderId="24" applyNumberFormat="0" applyFill="0" applyBorder="0" applyAlignment="0" applyProtection="0">
      <protection hidden="1"/>
    </xf>
    <xf numFmtId="169" fontId="321" fillId="0" borderId="24" applyNumberFormat="0" applyFill="0" applyBorder="0" applyAlignment="0" applyProtection="0">
      <protection hidden="1"/>
    </xf>
    <xf numFmtId="169" fontId="321" fillId="0" borderId="24" applyNumberFormat="0" applyFill="0" applyBorder="0" applyAlignment="0" applyProtection="0">
      <protection hidden="1"/>
    </xf>
    <xf numFmtId="169" fontId="321" fillId="0" borderId="24" applyNumberFormat="0" applyFill="0" applyBorder="0" applyAlignment="0" applyProtection="0">
      <protection hidden="1"/>
    </xf>
    <xf numFmtId="0" fontId="321" fillId="0" borderId="24" applyNumberFormat="0" applyFill="0" applyBorder="0" applyAlignment="0" applyProtection="0">
      <protection hidden="1"/>
    </xf>
    <xf numFmtId="0" fontId="321" fillId="0" borderId="24" applyNumberFormat="0" applyFill="0" applyBorder="0" applyAlignment="0" applyProtection="0">
      <protection hidden="1"/>
    </xf>
    <xf numFmtId="0" fontId="321" fillId="0" borderId="24" applyNumberFormat="0" applyFill="0" applyBorder="0" applyAlignment="0" applyProtection="0">
      <protection hidden="1"/>
    </xf>
    <xf numFmtId="0" fontId="321" fillId="0" borderId="24" applyNumberFormat="0" applyFill="0" applyBorder="0" applyAlignment="0" applyProtection="0">
      <protection hidden="1"/>
    </xf>
    <xf numFmtId="0" fontId="321" fillId="0" borderId="24" applyNumberFormat="0" applyFill="0" applyBorder="0" applyAlignment="0" applyProtection="0">
      <protection hidden="1"/>
    </xf>
    <xf numFmtId="0" fontId="321" fillId="0" borderId="24" applyNumberFormat="0" applyFill="0" applyBorder="0" applyAlignment="0" applyProtection="0">
      <protection hidden="1"/>
    </xf>
    <xf numFmtId="0" fontId="321" fillId="0" borderId="24" applyNumberFormat="0" applyFill="0" applyBorder="0" applyAlignment="0" applyProtection="0">
      <protection hidden="1"/>
    </xf>
    <xf numFmtId="0" fontId="321" fillId="0" borderId="24" applyNumberFormat="0" applyFill="0" applyBorder="0" applyAlignment="0" applyProtection="0">
      <protection hidden="1"/>
    </xf>
    <xf numFmtId="169" fontId="321" fillId="0" borderId="24" applyNumberFormat="0" applyFill="0" applyBorder="0" applyAlignment="0" applyProtection="0">
      <protection hidden="1"/>
    </xf>
    <xf numFmtId="169" fontId="321" fillId="0" borderId="24" applyNumberFormat="0" applyFill="0" applyBorder="0" applyAlignment="0" applyProtection="0">
      <protection hidden="1"/>
    </xf>
    <xf numFmtId="208" fontId="322" fillId="0" borderId="0"/>
    <xf numFmtId="0" fontId="323" fillId="0" borderId="0"/>
    <xf numFmtId="258" fontId="323" fillId="0" borderId="0"/>
    <xf numFmtId="196" fontId="296" fillId="0" borderId="0" applyFill="0" applyBorder="0" applyProtection="0"/>
    <xf numFmtId="0" fontId="324" fillId="0" borderId="0"/>
    <xf numFmtId="0" fontId="325" fillId="0" borderId="0"/>
    <xf numFmtId="0" fontId="326" fillId="0" borderId="0"/>
    <xf numFmtId="4" fontId="327" fillId="42" borderId="232" applyNumberFormat="0" applyProtection="0">
      <alignment vertical="center"/>
    </xf>
    <xf numFmtId="4" fontId="328" fillId="42" borderId="232" applyNumberFormat="0" applyProtection="0">
      <alignment vertical="center"/>
    </xf>
    <xf numFmtId="4" fontId="129" fillId="0" borderId="0" applyNumberFormat="0" applyProtection="0">
      <alignment horizontal="left" vertical="center"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5"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5"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5"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5" fontId="329" fillId="26" borderId="233" applyNumberFormat="0" applyProtection="0">
      <alignment horizontal="left" vertical="top" indent="1"/>
    </xf>
    <xf numFmtId="169" fontId="329" fillId="26" borderId="233" applyNumberFormat="0" applyProtection="0">
      <alignment horizontal="left" vertical="top" indent="1"/>
    </xf>
    <xf numFmtId="165"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5" fontId="329" fillId="26" borderId="233" applyNumberFormat="0" applyProtection="0">
      <alignment horizontal="left" vertical="top" indent="1"/>
    </xf>
    <xf numFmtId="169" fontId="329" fillId="26" borderId="233" applyNumberFormat="0" applyProtection="0">
      <alignment horizontal="left" vertical="top" indent="1"/>
    </xf>
    <xf numFmtId="165"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5"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5"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5" fontId="329" fillId="26" borderId="233" applyNumberFormat="0" applyProtection="0">
      <alignment horizontal="left" vertical="top" indent="1"/>
    </xf>
    <xf numFmtId="165"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5"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5" fontId="329" fillId="26" borderId="233" applyNumberFormat="0" applyProtection="0">
      <alignment horizontal="left" vertical="top" indent="1"/>
    </xf>
    <xf numFmtId="165" fontId="329" fillId="26" borderId="233" applyNumberFormat="0" applyProtection="0">
      <alignment horizontal="left" vertical="top" indent="1"/>
    </xf>
    <xf numFmtId="165" fontId="329" fillId="26" borderId="233" applyNumberFormat="0" applyProtection="0">
      <alignment horizontal="left" vertical="top" indent="1"/>
    </xf>
    <xf numFmtId="169" fontId="329" fillId="26" borderId="233" applyNumberFormat="0" applyProtection="0">
      <alignment horizontal="left" vertical="top" indent="1"/>
    </xf>
    <xf numFmtId="165"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5"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5" fontId="329" fillId="26" borderId="233" applyNumberFormat="0" applyProtection="0">
      <alignment horizontal="left" vertical="top" indent="1"/>
    </xf>
    <xf numFmtId="165" fontId="329" fillId="26" borderId="233" applyNumberFormat="0" applyProtection="0">
      <alignment horizontal="left" vertical="top" indent="1"/>
    </xf>
    <xf numFmtId="165" fontId="329" fillId="26" borderId="233" applyNumberFormat="0" applyProtection="0">
      <alignment horizontal="left" vertical="top" indent="1"/>
    </xf>
    <xf numFmtId="165" fontId="329" fillId="26" borderId="233" applyNumberFormat="0" applyProtection="0">
      <alignment horizontal="left" vertical="top" indent="1"/>
    </xf>
    <xf numFmtId="165" fontId="329" fillId="26" borderId="233" applyNumberFormat="0" applyProtection="0">
      <alignment horizontal="left" vertical="top" indent="1"/>
    </xf>
    <xf numFmtId="165" fontId="329" fillId="26" borderId="233" applyNumberFormat="0" applyProtection="0">
      <alignment horizontal="left" vertical="top" indent="1"/>
    </xf>
    <xf numFmtId="165" fontId="329" fillId="26" borderId="233" applyNumberFormat="0" applyProtection="0">
      <alignment horizontal="left" vertical="top" indent="1"/>
    </xf>
    <xf numFmtId="165" fontId="329" fillId="26" borderId="233" applyNumberFormat="0" applyProtection="0">
      <alignment horizontal="left" vertical="top" indent="1"/>
    </xf>
    <xf numFmtId="165" fontId="329" fillId="26" borderId="233" applyNumberFormat="0" applyProtection="0">
      <alignment horizontal="left" vertical="top" indent="1"/>
    </xf>
    <xf numFmtId="165" fontId="329" fillId="26" borderId="233" applyNumberFormat="0" applyProtection="0">
      <alignment horizontal="left" vertical="top" indent="1"/>
    </xf>
    <xf numFmtId="169" fontId="329" fillId="26" borderId="233" applyNumberFormat="0" applyProtection="0">
      <alignment horizontal="left" vertical="top" indent="1"/>
    </xf>
    <xf numFmtId="165"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5" fontId="329" fillId="26" borderId="233" applyNumberFormat="0" applyProtection="0">
      <alignment horizontal="left" vertical="top" indent="1"/>
    </xf>
    <xf numFmtId="165" fontId="329" fillId="26" borderId="233" applyNumberFormat="0" applyProtection="0">
      <alignment horizontal="left" vertical="top" indent="1"/>
    </xf>
    <xf numFmtId="169" fontId="329" fillId="26" borderId="233" applyNumberFormat="0" applyProtection="0">
      <alignment horizontal="left" vertical="top" indent="1"/>
    </xf>
    <xf numFmtId="165"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5"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5" fontId="329" fillId="26" borderId="233" applyNumberFormat="0" applyProtection="0">
      <alignment horizontal="left" vertical="top" indent="1"/>
    </xf>
    <xf numFmtId="169" fontId="329" fillId="26" borderId="233" applyNumberFormat="0" applyProtection="0">
      <alignment horizontal="left" vertical="top" indent="1"/>
    </xf>
    <xf numFmtId="165"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5" fontId="329" fillId="26" borderId="233" applyNumberFormat="0" applyProtection="0">
      <alignment horizontal="left" vertical="top" indent="1"/>
    </xf>
    <xf numFmtId="169" fontId="329" fillId="26" borderId="233" applyNumberFormat="0" applyProtection="0">
      <alignment horizontal="left" vertical="top" indent="1"/>
    </xf>
    <xf numFmtId="165"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5"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5"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5" fontId="329" fillId="26" borderId="233" applyNumberFormat="0" applyProtection="0">
      <alignment horizontal="left" vertical="top" indent="1"/>
    </xf>
    <xf numFmtId="165" fontId="329" fillId="26" borderId="233" applyNumberFormat="0" applyProtection="0">
      <alignment horizontal="left" vertical="top" indent="1"/>
    </xf>
    <xf numFmtId="165"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5"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5" fontId="329" fillId="26" borderId="233" applyNumberFormat="0" applyProtection="0">
      <alignment horizontal="left" vertical="top" indent="1"/>
    </xf>
    <xf numFmtId="165" fontId="329" fillId="26" borderId="233" applyNumberFormat="0" applyProtection="0">
      <alignment horizontal="left" vertical="top" indent="1"/>
    </xf>
    <xf numFmtId="165" fontId="329" fillId="26" borderId="233" applyNumberFormat="0" applyProtection="0">
      <alignment horizontal="left" vertical="top" indent="1"/>
    </xf>
    <xf numFmtId="165" fontId="329" fillId="26" borderId="233" applyNumberFormat="0" applyProtection="0">
      <alignment horizontal="left" vertical="top" indent="1"/>
    </xf>
    <xf numFmtId="165" fontId="329" fillId="26" borderId="233" applyNumberFormat="0" applyProtection="0">
      <alignment horizontal="left" vertical="top" indent="1"/>
    </xf>
    <xf numFmtId="165" fontId="329" fillId="26" borderId="233" applyNumberFormat="0" applyProtection="0">
      <alignment horizontal="left" vertical="top" indent="1"/>
    </xf>
    <xf numFmtId="165" fontId="329" fillId="26" borderId="233" applyNumberFormat="0" applyProtection="0">
      <alignment horizontal="left" vertical="top" indent="1"/>
    </xf>
    <xf numFmtId="165" fontId="329" fillId="26" borderId="233" applyNumberFormat="0" applyProtection="0">
      <alignment horizontal="left" vertical="top" indent="1"/>
    </xf>
    <xf numFmtId="165" fontId="329" fillId="26" borderId="233" applyNumberFormat="0" applyProtection="0">
      <alignment horizontal="left" vertical="top" indent="1"/>
    </xf>
    <xf numFmtId="165" fontId="329" fillId="26" borderId="233" applyNumberFormat="0" applyProtection="0">
      <alignment horizontal="left" vertical="top" indent="1"/>
    </xf>
    <xf numFmtId="169" fontId="329" fillId="26" borderId="233" applyNumberFormat="0" applyProtection="0">
      <alignment horizontal="left" vertical="top" indent="1"/>
    </xf>
    <xf numFmtId="165"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5" fontId="329" fillId="26" borderId="233" applyNumberFormat="0" applyProtection="0">
      <alignment horizontal="left" vertical="top" indent="1"/>
    </xf>
    <xf numFmtId="165" fontId="329" fillId="26" borderId="233" applyNumberFormat="0" applyProtection="0">
      <alignment horizontal="left" vertical="top" indent="1"/>
    </xf>
    <xf numFmtId="169" fontId="329" fillId="26" borderId="233" applyNumberFormat="0" applyProtection="0">
      <alignment horizontal="left" vertical="top" indent="1"/>
    </xf>
    <xf numFmtId="165"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7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0" fontId="329" fillId="26" borderId="233" applyNumberFormat="0" applyProtection="0">
      <alignment horizontal="left" vertical="top" indent="1"/>
    </xf>
    <xf numFmtId="169" fontId="329" fillId="26" borderId="233" applyNumberFormat="0" applyProtection="0">
      <alignment horizontal="left" vertical="top" indent="1"/>
    </xf>
    <xf numFmtId="165"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70" fontId="329" fillId="26" borderId="233" applyNumberFormat="0" applyProtection="0">
      <alignment horizontal="left" vertical="top" indent="1"/>
    </xf>
    <xf numFmtId="165" fontId="329" fillId="26" borderId="233" applyNumberFormat="0" applyProtection="0">
      <alignment horizontal="left" vertical="top" indent="1"/>
    </xf>
    <xf numFmtId="165" fontId="329" fillId="26" borderId="233" applyNumberFormat="0" applyProtection="0">
      <alignment horizontal="left" vertical="top" indent="1"/>
    </xf>
    <xf numFmtId="165" fontId="329" fillId="26" borderId="233" applyNumberFormat="0" applyProtection="0">
      <alignment horizontal="left" vertical="top" indent="1"/>
    </xf>
    <xf numFmtId="165" fontId="329" fillId="26" borderId="233" applyNumberFormat="0" applyProtection="0">
      <alignment horizontal="left" vertical="top" indent="1"/>
    </xf>
    <xf numFmtId="4" fontId="330" fillId="95" borderId="232" applyNumberFormat="0" applyProtection="0">
      <alignment horizontal="left" vertical="center" indent="1"/>
    </xf>
    <xf numFmtId="4" fontId="331" fillId="96" borderId="232" applyNumberFormat="0" applyProtection="0">
      <alignmen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68" fillId="7" borderId="233" applyNumberFormat="0" applyProtection="0">
      <alignment horizontal="right" vertical="center"/>
    </xf>
    <xf numFmtId="4" fontId="111" fillId="7" borderId="233" applyNumberFormat="0" applyProtection="0">
      <alignment horizontal="right" vertical="center"/>
    </xf>
    <xf numFmtId="4" fontId="111" fillId="7" borderId="233" applyNumberFormat="0" applyProtection="0">
      <alignment horizontal="right" vertical="center"/>
    </xf>
    <xf numFmtId="4" fontId="168" fillId="7"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68" fillId="13" borderId="233" applyNumberFormat="0" applyProtection="0">
      <alignment horizontal="right" vertical="center"/>
    </xf>
    <xf numFmtId="4" fontId="111" fillId="13" borderId="233" applyNumberFormat="0" applyProtection="0">
      <alignment horizontal="right" vertical="center"/>
    </xf>
    <xf numFmtId="4" fontId="111" fillId="13" borderId="233" applyNumberFormat="0" applyProtection="0">
      <alignment horizontal="right" vertical="center"/>
    </xf>
    <xf numFmtId="4" fontId="168" fillId="13"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68" fillId="21" borderId="233" applyNumberFormat="0" applyProtection="0">
      <alignment horizontal="right" vertical="center"/>
    </xf>
    <xf numFmtId="4" fontId="111" fillId="21" borderId="233" applyNumberFormat="0" applyProtection="0">
      <alignment horizontal="right" vertical="center"/>
    </xf>
    <xf numFmtId="4" fontId="111" fillId="21" borderId="233" applyNumberFormat="0" applyProtection="0">
      <alignment horizontal="right" vertical="center"/>
    </xf>
    <xf numFmtId="4" fontId="168" fillId="21" borderId="233" applyNumberFormat="0" applyProtection="0">
      <alignment horizontal="right" vertical="center"/>
    </xf>
    <xf numFmtId="4" fontId="332" fillId="84" borderId="232" applyNumberFormat="0" applyProtection="0">
      <alignment vertical="center"/>
    </xf>
    <xf numFmtId="4" fontId="332" fillId="84" borderId="232" applyNumberFormat="0" applyProtection="0">
      <alignment vertical="center"/>
    </xf>
    <xf numFmtId="4" fontId="125" fillId="84" borderId="232" applyNumberFormat="0" applyProtection="0">
      <alignmen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68" fillId="15" borderId="233" applyNumberFormat="0" applyProtection="0">
      <alignment horizontal="right" vertical="center"/>
    </xf>
    <xf numFmtId="4" fontId="111" fillId="15" borderId="233" applyNumberFormat="0" applyProtection="0">
      <alignment horizontal="right" vertical="center"/>
    </xf>
    <xf numFmtId="4" fontId="111" fillId="15" borderId="233" applyNumberFormat="0" applyProtection="0">
      <alignment horizontal="right" vertical="center"/>
    </xf>
    <xf numFmtId="4" fontId="168" fillId="15"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68" fillId="19" borderId="233" applyNumberFormat="0" applyProtection="0">
      <alignment horizontal="right" vertical="center"/>
    </xf>
    <xf numFmtId="4" fontId="111" fillId="19" borderId="233" applyNumberFormat="0" applyProtection="0">
      <alignment horizontal="right" vertical="center"/>
    </xf>
    <xf numFmtId="4" fontId="111" fillId="19" borderId="233" applyNumberFormat="0" applyProtection="0">
      <alignment horizontal="right" vertical="center"/>
    </xf>
    <xf numFmtId="4" fontId="168" fillId="19"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68" fillId="23" borderId="233" applyNumberFormat="0" applyProtection="0">
      <alignment horizontal="right" vertical="center"/>
    </xf>
    <xf numFmtId="4" fontId="111" fillId="23" borderId="233" applyNumberFormat="0" applyProtection="0">
      <alignment horizontal="right" vertical="center"/>
    </xf>
    <xf numFmtId="4" fontId="111" fillId="23" borderId="233" applyNumberFormat="0" applyProtection="0">
      <alignment horizontal="right" vertical="center"/>
    </xf>
    <xf numFmtId="4" fontId="168" fillId="23" borderId="233" applyNumberFormat="0" applyProtection="0">
      <alignment horizontal="right" vertical="center"/>
    </xf>
    <xf numFmtId="4" fontId="331" fillId="97" borderId="232" applyNumberFormat="0" applyProtection="0">
      <alignmen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68" fillId="22" borderId="233" applyNumberFormat="0" applyProtection="0">
      <alignment horizontal="right" vertical="center"/>
    </xf>
    <xf numFmtId="4" fontId="111" fillId="22" borderId="233" applyNumberFormat="0" applyProtection="0">
      <alignment horizontal="right" vertical="center"/>
    </xf>
    <xf numFmtId="4" fontId="111" fillId="22" borderId="233" applyNumberFormat="0" applyProtection="0">
      <alignment horizontal="right" vertical="center"/>
    </xf>
    <xf numFmtId="4" fontId="168" fillId="22"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68" fillId="98" borderId="233" applyNumberFormat="0" applyProtection="0">
      <alignment horizontal="right" vertical="center"/>
    </xf>
    <xf numFmtId="4" fontId="111" fillId="98" borderId="233" applyNumberFormat="0" applyProtection="0">
      <alignment horizontal="right" vertical="center"/>
    </xf>
    <xf numFmtId="4" fontId="111" fillId="98" borderId="233" applyNumberFormat="0" applyProtection="0">
      <alignment horizontal="right" vertical="center"/>
    </xf>
    <xf numFmtId="4" fontId="168" fillId="98"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68" fillId="14" borderId="233" applyNumberFormat="0" applyProtection="0">
      <alignment horizontal="right" vertical="center"/>
    </xf>
    <xf numFmtId="4" fontId="111" fillId="14" borderId="233" applyNumberFormat="0" applyProtection="0">
      <alignment horizontal="right" vertical="center"/>
    </xf>
    <xf numFmtId="4" fontId="111" fillId="14" borderId="233" applyNumberFormat="0" applyProtection="0">
      <alignment horizontal="right" vertical="center"/>
    </xf>
    <xf numFmtId="4" fontId="168" fillId="14" borderId="233" applyNumberFormat="0" applyProtection="0">
      <alignment horizontal="right" vertical="center"/>
    </xf>
    <xf numFmtId="4" fontId="333" fillId="96" borderId="232" applyNumberFormat="0" applyProtection="0">
      <alignment vertical="center"/>
    </xf>
    <xf numFmtId="4" fontId="334" fillId="99" borderId="232" applyNumberFormat="0" applyProtection="0">
      <alignment horizontal="left" vertical="center" indent="1"/>
    </xf>
    <xf numFmtId="4" fontId="334" fillId="100" borderId="232" applyNumberFormat="0" applyProtection="0">
      <alignment horizontal="left" vertical="center" indent="1"/>
    </xf>
    <xf numFmtId="4" fontId="335" fillId="95" borderId="232" applyNumberFormat="0" applyProtection="0">
      <alignment horizontal="left" vertical="center" indent="1"/>
    </xf>
    <xf numFmtId="4" fontId="336" fillId="101" borderId="232" applyNumberFormat="0" applyProtection="0">
      <alignment vertical="center"/>
    </xf>
    <xf numFmtId="4" fontId="337" fillId="32" borderId="232" applyNumberFormat="0" applyProtection="0">
      <alignment horizontal="left" vertical="center" indent="1"/>
    </xf>
    <xf numFmtId="4" fontId="338" fillId="100" borderId="232" applyNumberFormat="0" applyProtection="0">
      <alignment horizontal="left" vertical="center" indent="1"/>
    </xf>
    <xf numFmtId="4" fontId="339" fillId="95" borderId="232"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5"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5"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5"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5" fontId="105" fillId="81" borderId="233" applyNumberFormat="0" applyProtection="0">
      <alignment horizontal="left" vertical="center" indent="1"/>
    </xf>
    <xf numFmtId="169" fontId="105" fillId="81" borderId="233" applyNumberFormat="0" applyProtection="0">
      <alignment horizontal="left" vertical="center" indent="1"/>
    </xf>
    <xf numFmtId="165"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5" fontId="105" fillId="81" borderId="233" applyNumberFormat="0" applyProtection="0">
      <alignment horizontal="left" vertical="center" indent="1"/>
    </xf>
    <xf numFmtId="169" fontId="105" fillId="81" borderId="233" applyNumberFormat="0" applyProtection="0">
      <alignment horizontal="left" vertical="center" indent="1"/>
    </xf>
    <xf numFmtId="165"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5"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5"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5"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5"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5" fontId="105" fillId="81" borderId="233" applyNumberFormat="0" applyProtection="0">
      <alignment horizontal="left" vertical="center" indent="1"/>
    </xf>
    <xf numFmtId="165"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5"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5" fontId="105" fillId="81" borderId="233" applyNumberFormat="0" applyProtection="0">
      <alignment horizontal="left" vertical="center" indent="1"/>
    </xf>
    <xf numFmtId="165" fontId="105" fillId="81" borderId="233" applyNumberFormat="0" applyProtection="0">
      <alignment horizontal="left" vertical="center" indent="1"/>
    </xf>
    <xf numFmtId="165" fontId="105" fillId="81" borderId="233" applyNumberFormat="0" applyProtection="0">
      <alignment horizontal="left" vertical="center" indent="1"/>
    </xf>
    <xf numFmtId="169" fontId="105" fillId="81" borderId="233" applyNumberFormat="0" applyProtection="0">
      <alignment horizontal="left" vertical="center" indent="1"/>
    </xf>
    <xf numFmtId="165"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5"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5" fontId="105" fillId="81" borderId="233" applyNumberFormat="0" applyProtection="0">
      <alignment horizontal="left" vertical="center" indent="1"/>
    </xf>
    <xf numFmtId="165" fontId="105" fillId="81" borderId="233" applyNumberFormat="0" applyProtection="0">
      <alignment horizontal="left" vertical="center" indent="1"/>
    </xf>
    <xf numFmtId="165" fontId="105" fillId="81" borderId="233" applyNumberFormat="0" applyProtection="0">
      <alignment horizontal="left" vertical="center" indent="1"/>
    </xf>
    <xf numFmtId="165" fontId="105" fillId="81" borderId="233" applyNumberFormat="0" applyProtection="0">
      <alignment horizontal="left" vertical="center" indent="1"/>
    </xf>
    <xf numFmtId="165" fontId="105" fillId="81" borderId="233" applyNumberFormat="0" applyProtection="0">
      <alignment horizontal="left" vertical="center" indent="1"/>
    </xf>
    <xf numFmtId="165" fontId="105" fillId="81" borderId="233" applyNumberFormat="0" applyProtection="0">
      <alignment horizontal="left" vertical="center" indent="1"/>
    </xf>
    <xf numFmtId="165" fontId="105" fillId="81" borderId="233" applyNumberFormat="0" applyProtection="0">
      <alignment horizontal="left" vertical="center" indent="1"/>
    </xf>
    <xf numFmtId="165" fontId="105" fillId="81" borderId="233" applyNumberFormat="0" applyProtection="0">
      <alignment horizontal="left" vertical="center" indent="1"/>
    </xf>
    <xf numFmtId="165" fontId="105" fillId="81" borderId="233" applyNumberFormat="0" applyProtection="0">
      <alignment horizontal="left" vertical="center" indent="1"/>
    </xf>
    <xf numFmtId="165" fontId="105" fillId="81" borderId="233" applyNumberFormat="0" applyProtection="0">
      <alignment horizontal="left" vertical="center" indent="1"/>
    </xf>
    <xf numFmtId="169" fontId="105" fillId="81" borderId="233" applyNumberFormat="0" applyProtection="0">
      <alignment horizontal="left" vertical="center" indent="1"/>
    </xf>
    <xf numFmtId="165"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5" fontId="105" fillId="81" borderId="233" applyNumberFormat="0" applyProtection="0">
      <alignment horizontal="left" vertical="center" indent="1"/>
    </xf>
    <xf numFmtId="165" fontId="105" fillId="81" borderId="233" applyNumberFormat="0" applyProtection="0">
      <alignment horizontal="left" vertical="center" indent="1"/>
    </xf>
    <xf numFmtId="169" fontId="105" fillId="81" borderId="233" applyNumberFormat="0" applyProtection="0">
      <alignment horizontal="left" vertical="center" indent="1"/>
    </xf>
    <xf numFmtId="165"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5"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5" fontId="105" fillId="81" borderId="233" applyNumberFormat="0" applyProtection="0">
      <alignment horizontal="left" vertical="center" indent="1"/>
    </xf>
    <xf numFmtId="169" fontId="105" fillId="81" borderId="233" applyNumberFormat="0" applyProtection="0">
      <alignment horizontal="left" vertical="center" indent="1"/>
    </xf>
    <xf numFmtId="165"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5" fontId="105" fillId="81" borderId="233" applyNumberFormat="0" applyProtection="0">
      <alignment horizontal="left" vertical="center" indent="1"/>
    </xf>
    <xf numFmtId="169" fontId="105" fillId="81" borderId="233" applyNumberFormat="0" applyProtection="0">
      <alignment horizontal="left" vertical="center" indent="1"/>
    </xf>
    <xf numFmtId="165"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5"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5"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5"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5"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5" fontId="105" fillId="81" borderId="233" applyNumberFormat="0" applyProtection="0">
      <alignment horizontal="left" vertical="center" indent="1"/>
    </xf>
    <xf numFmtId="165" fontId="105" fillId="81" borderId="233" applyNumberFormat="0" applyProtection="0">
      <alignment horizontal="left" vertical="center" indent="1"/>
    </xf>
    <xf numFmtId="165"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5"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5" fontId="105" fillId="81" borderId="233" applyNumberFormat="0" applyProtection="0">
      <alignment horizontal="left" vertical="center" indent="1"/>
    </xf>
    <xf numFmtId="165" fontId="105" fillId="81" borderId="233" applyNumberFormat="0" applyProtection="0">
      <alignment horizontal="left" vertical="center" indent="1"/>
    </xf>
    <xf numFmtId="165" fontId="105" fillId="81" borderId="233" applyNumberFormat="0" applyProtection="0">
      <alignment horizontal="left" vertical="center" indent="1"/>
    </xf>
    <xf numFmtId="165" fontId="105" fillId="81" borderId="233" applyNumberFormat="0" applyProtection="0">
      <alignment horizontal="left" vertical="center" indent="1"/>
    </xf>
    <xf numFmtId="165" fontId="105" fillId="81" borderId="233" applyNumberFormat="0" applyProtection="0">
      <alignment horizontal="left" vertical="center" indent="1"/>
    </xf>
    <xf numFmtId="165" fontId="105" fillId="81" borderId="233" applyNumberFormat="0" applyProtection="0">
      <alignment horizontal="left" vertical="center" indent="1"/>
    </xf>
    <xf numFmtId="165" fontId="105" fillId="81" borderId="233" applyNumberFormat="0" applyProtection="0">
      <alignment horizontal="left" vertical="center" indent="1"/>
    </xf>
    <xf numFmtId="165" fontId="105" fillId="81" borderId="233" applyNumberFormat="0" applyProtection="0">
      <alignment horizontal="left" vertical="center" indent="1"/>
    </xf>
    <xf numFmtId="165" fontId="105" fillId="81" borderId="233" applyNumberFormat="0" applyProtection="0">
      <alignment horizontal="left" vertical="center" indent="1"/>
    </xf>
    <xf numFmtId="165" fontId="105" fillId="81" borderId="233" applyNumberFormat="0" applyProtection="0">
      <alignment horizontal="left" vertical="center" indent="1"/>
    </xf>
    <xf numFmtId="169" fontId="105" fillId="81" borderId="233" applyNumberFormat="0" applyProtection="0">
      <alignment horizontal="left" vertical="center" indent="1"/>
    </xf>
    <xf numFmtId="165"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5" fontId="105" fillId="81" borderId="233" applyNumberFormat="0" applyProtection="0">
      <alignment horizontal="left" vertical="center" indent="1"/>
    </xf>
    <xf numFmtId="165" fontId="105" fillId="81" borderId="233" applyNumberFormat="0" applyProtection="0">
      <alignment horizontal="left" vertical="center" indent="1"/>
    </xf>
    <xf numFmtId="169" fontId="105" fillId="81" borderId="233" applyNumberFormat="0" applyProtection="0">
      <alignment horizontal="left" vertical="center" indent="1"/>
    </xf>
    <xf numFmtId="165"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7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0" fontId="105" fillId="81" borderId="233" applyNumberFormat="0" applyProtection="0">
      <alignment horizontal="left" vertical="center" indent="1"/>
    </xf>
    <xf numFmtId="169" fontId="105" fillId="81" borderId="233" applyNumberFormat="0" applyProtection="0">
      <alignment horizontal="left" vertical="center" indent="1"/>
    </xf>
    <xf numFmtId="165"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70" fontId="105" fillId="81" borderId="233" applyNumberFormat="0" applyProtection="0">
      <alignment horizontal="left" vertical="center" indent="1"/>
    </xf>
    <xf numFmtId="165" fontId="105" fillId="81" borderId="233" applyNumberFormat="0" applyProtection="0">
      <alignment horizontal="left" vertical="center" indent="1"/>
    </xf>
    <xf numFmtId="165" fontId="105" fillId="81" borderId="233" applyNumberFormat="0" applyProtection="0">
      <alignment horizontal="left" vertical="center" indent="1"/>
    </xf>
    <xf numFmtId="165" fontId="105" fillId="81" borderId="233" applyNumberFormat="0" applyProtection="0">
      <alignment horizontal="left" vertical="center" indent="1"/>
    </xf>
    <xf numFmtId="169" fontId="105" fillId="81" borderId="233" applyNumberFormat="0" applyProtection="0">
      <alignment horizontal="left" vertical="center"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5"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5"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5"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5" fontId="105" fillId="81" borderId="233" applyNumberFormat="0" applyProtection="0">
      <alignment horizontal="left" vertical="top" indent="1"/>
    </xf>
    <xf numFmtId="169" fontId="105" fillId="81" borderId="233" applyNumberFormat="0" applyProtection="0">
      <alignment horizontal="left" vertical="top" indent="1"/>
    </xf>
    <xf numFmtId="165"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5" fontId="105" fillId="81" borderId="233" applyNumberFormat="0" applyProtection="0">
      <alignment horizontal="left" vertical="top" indent="1"/>
    </xf>
    <xf numFmtId="169" fontId="105" fillId="81" borderId="233" applyNumberFormat="0" applyProtection="0">
      <alignment horizontal="left" vertical="top" indent="1"/>
    </xf>
    <xf numFmtId="165"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5"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5"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5"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5"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5" fontId="105" fillId="81" borderId="233" applyNumberFormat="0" applyProtection="0">
      <alignment horizontal="left" vertical="top" indent="1"/>
    </xf>
    <xf numFmtId="165"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5"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5" fontId="105" fillId="81" borderId="233" applyNumberFormat="0" applyProtection="0">
      <alignment horizontal="left" vertical="top" indent="1"/>
    </xf>
    <xf numFmtId="165" fontId="105" fillId="81" borderId="233" applyNumberFormat="0" applyProtection="0">
      <alignment horizontal="left" vertical="top" indent="1"/>
    </xf>
    <xf numFmtId="165" fontId="105" fillId="81" borderId="233" applyNumberFormat="0" applyProtection="0">
      <alignment horizontal="left" vertical="top" indent="1"/>
    </xf>
    <xf numFmtId="169" fontId="105" fillId="81" borderId="233" applyNumberFormat="0" applyProtection="0">
      <alignment horizontal="left" vertical="top" indent="1"/>
    </xf>
    <xf numFmtId="165"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5"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5" fontId="105" fillId="81" borderId="233" applyNumberFormat="0" applyProtection="0">
      <alignment horizontal="left" vertical="top" indent="1"/>
    </xf>
    <xf numFmtId="165" fontId="105" fillId="81" borderId="233" applyNumberFormat="0" applyProtection="0">
      <alignment horizontal="left" vertical="top" indent="1"/>
    </xf>
    <xf numFmtId="165" fontId="105" fillId="81" borderId="233" applyNumberFormat="0" applyProtection="0">
      <alignment horizontal="left" vertical="top" indent="1"/>
    </xf>
    <xf numFmtId="165" fontId="105" fillId="81" borderId="233" applyNumberFormat="0" applyProtection="0">
      <alignment horizontal="left" vertical="top" indent="1"/>
    </xf>
    <xf numFmtId="165" fontId="105" fillId="81" borderId="233" applyNumberFormat="0" applyProtection="0">
      <alignment horizontal="left" vertical="top" indent="1"/>
    </xf>
    <xf numFmtId="165" fontId="105" fillId="81" borderId="233" applyNumberFormat="0" applyProtection="0">
      <alignment horizontal="left" vertical="top" indent="1"/>
    </xf>
    <xf numFmtId="165" fontId="105" fillId="81" borderId="233" applyNumberFormat="0" applyProtection="0">
      <alignment horizontal="left" vertical="top" indent="1"/>
    </xf>
    <xf numFmtId="165" fontId="105" fillId="81" borderId="233" applyNumberFormat="0" applyProtection="0">
      <alignment horizontal="left" vertical="top" indent="1"/>
    </xf>
    <xf numFmtId="165" fontId="105" fillId="81" borderId="233" applyNumberFormat="0" applyProtection="0">
      <alignment horizontal="left" vertical="top" indent="1"/>
    </xf>
    <xf numFmtId="165" fontId="105" fillId="81" borderId="233" applyNumberFormat="0" applyProtection="0">
      <alignment horizontal="left" vertical="top" indent="1"/>
    </xf>
    <xf numFmtId="169" fontId="105" fillId="81" borderId="233" applyNumberFormat="0" applyProtection="0">
      <alignment horizontal="left" vertical="top" indent="1"/>
    </xf>
    <xf numFmtId="165"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5" fontId="105" fillId="81" borderId="233" applyNumberFormat="0" applyProtection="0">
      <alignment horizontal="left" vertical="top" indent="1"/>
    </xf>
    <xf numFmtId="165" fontId="105" fillId="81" borderId="233" applyNumberFormat="0" applyProtection="0">
      <alignment horizontal="left" vertical="top" indent="1"/>
    </xf>
    <xf numFmtId="169" fontId="105" fillId="81" borderId="233" applyNumberFormat="0" applyProtection="0">
      <alignment horizontal="left" vertical="top" indent="1"/>
    </xf>
    <xf numFmtId="165"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5"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5" fontId="105" fillId="81" borderId="233" applyNumberFormat="0" applyProtection="0">
      <alignment horizontal="left" vertical="top" indent="1"/>
    </xf>
    <xf numFmtId="169" fontId="105" fillId="81" borderId="233" applyNumberFormat="0" applyProtection="0">
      <alignment horizontal="left" vertical="top" indent="1"/>
    </xf>
    <xf numFmtId="165"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5" fontId="105" fillId="81" borderId="233" applyNumberFormat="0" applyProtection="0">
      <alignment horizontal="left" vertical="top" indent="1"/>
    </xf>
    <xf numFmtId="169" fontId="105" fillId="81" borderId="233" applyNumberFormat="0" applyProtection="0">
      <alignment horizontal="left" vertical="top" indent="1"/>
    </xf>
    <xf numFmtId="165"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5"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5"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5"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5"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5" fontId="105" fillId="81" borderId="233" applyNumberFormat="0" applyProtection="0">
      <alignment horizontal="left" vertical="top" indent="1"/>
    </xf>
    <xf numFmtId="165" fontId="105" fillId="81" borderId="233" applyNumberFormat="0" applyProtection="0">
      <alignment horizontal="left" vertical="top" indent="1"/>
    </xf>
    <xf numFmtId="165"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5"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5" fontId="105" fillId="81" borderId="233" applyNumberFormat="0" applyProtection="0">
      <alignment horizontal="left" vertical="top" indent="1"/>
    </xf>
    <xf numFmtId="165" fontId="105" fillId="81" borderId="233" applyNumberFormat="0" applyProtection="0">
      <alignment horizontal="left" vertical="top" indent="1"/>
    </xf>
    <xf numFmtId="165" fontId="105" fillId="81" borderId="233" applyNumberFormat="0" applyProtection="0">
      <alignment horizontal="left" vertical="top" indent="1"/>
    </xf>
    <xf numFmtId="165" fontId="105" fillId="81" borderId="233" applyNumberFormat="0" applyProtection="0">
      <alignment horizontal="left" vertical="top" indent="1"/>
    </xf>
    <xf numFmtId="165" fontId="105" fillId="81" borderId="233" applyNumberFormat="0" applyProtection="0">
      <alignment horizontal="left" vertical="top" indent="1"/>
    </xf>
    <xf numFmtId="165" fontId="105" fillId="81" borderId="233" applyNumberFormat="0" applyProtection="0">
      <alignment horizontal="left" vertical="top" indent="1"/>
    </xf>
    <xf numFmtId="165" fontId="105" fillId="81" borderId="233" applyNumberFormat="0" applyProtection="0">
      <alignment horizontal="left" vertical="top" indent="1"/>
    </xf>
    <xf numFmtId="165" fontId="105" fillId="81" borderId="233" applyNumberFormat="0" applyProtection="0">
      <alignment horizontal="left" vertical="top" indent="1"/>
    </xf>
    <xf numFmtId="165" fontId="105" fillId="81" borderId="233" applyNumberFormat="0" applyProtection="0">
      <alignment horizontal="left" vertical="top" indent="1"/>
    </xf>
    <xf numFmtId="165" fontId="105" fillId="81" borderId="233" applyNumberFormat="0" applyProtection="0">
      <alignment horizontal="left" vertical="top" indent="1"/>
    </xf>
    <xf numFmtId="169" fontId="105" fillId="81" borderId="233" applyNumberFormat="0" applyProtection="0">
      <alignment horizontal="left" vertical="top" indent="1"/>
    </xf>
    <xf numFmtId="165"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5" fontId="105" fillId="81" borderId="233" applyNumberFormat="0" applyProtection="0">
      <alignment horizontal="left" vertical="top" indent="1"/>
    </xf>
    <xf numFmtId="165" fontId="105" fillId="81" borderId="233" applyNumberFormat="0" applyProtection="0">
      <alignment horizontal="left" vertical="top" indent="1"/>
    </xf>
    <xf numFmtId="169" fontId="105" fillId="81" borderId="233" applyNumberFormat="0" applyProtection="0">
      <alignment horizontal="left" vertical="top" indent="1"/>
    </xf>
    <xf numFmtId="165"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7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0" fontId="105" fillId="81" borderId="233" applyNumberFormat="0" applyProtection="0">
      <alignment horizontal="left" vertical="top" indent="1"/>
    </xf>
    <xf numFmtId="169" fontId="105" fillId="81" borderId="233" applyNumberFormat="0" applyProtection="0">
      <alignment horizontal="left" vertical="top" indent="1"/>
    </xf>
    <xf numFmtId="165"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70" fontId="105" fillId="81" borderId="233" applyNumberFormat="0" applyProtection="0">
      <alignment horizontal="left" vertical="top" indent="1"/>
    </xf>
    <xf numFmtId="165" fontId="105" fillId="81" borderId="233" applyNumberFormat="0" applyProtection="0">
      <alignment horizontal="left" vertical="top" indent="1"/>
    </xf>
    <xf numFmtId="165" fontId="105" fillId="81" borderId="233" applyNumberFormat="0" applyProtection="0">
      <alignment horizontal="left" vertical="top" indent="1"/>
    </xf>
    <xf numFmtId="165" fontId="105" fillId="81" borderId="233" applyNumberFormat="0" applyProtection="0">
      <alignment horizontal="left" vertical="top" indent="1"/>
    </xf>
    <xf numFmtId="169" fontId="105" fillId="81" borderId="233" applyNumberFormat="0" applyProtection="0">
      <alignment horizontal="left" vertical="top"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5"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5"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5"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5" fontId="105" fillId="102" borderId="233" applyNumberFormat="0" applyProtection="0">
      <alignment horizontal="left" vertical="center" indent="1"/>
    </xf>
    <xf numFmtId="169" fontId="105" fillId="102" borderId="233" applyNumberFormat="0" applyProtection="0">
      <alignment horizontal="left" vertical="center" indent="1"/>
    </xf>
    <xf numFmtId="165"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5" fontId="105" fillId="102" borderId="233" applyNumberFormat="0" applyProtection="0">
      <alignment horizontal="left" vertical="center" indent="1"/>
    </xf>
    <xf numFmtId="169" fontId="105" fillId="102" borderId="233" applyNumberFormat="0" applyProtection="0">
      <alignment horizontal="left" vertical="center" indent="1"/>
    </xf>
    <xf numFmtId="165"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5"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5"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5"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5"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5" fontId="105" fillId="102" borderId="233" applyNumberFormat="0" applyProtection="0">
      <alignment horizontal="left" vertical="center" indent="1"/>
    </xf>
    <xf numFmtId="165"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5"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5" fontId="105" fillId="102" borderId="233" applyNumberFormat="0" applyProtection="0">
      <alignment horizontal="left" vertical="center" indent="1"/>
    </xf>
    <xf numFmtId="165" fontId="105" fillId="102" borderId="233" applyNumberFormat="0" applyProtection="0">
      <alignment horizontal="left" vertical="center" indent="1"/>
    </xf>
    <xf numFmtId="165" fontId="105" fillId="102" borderId="233" applyNumberFormat="0" applyProtection="0">
      <alignment horizontal="left" vertical="center" indent="1"/>
    </xf>
    <xf numFmtId="169" fontId="105" fillId="102" borderId="233" applyNumberFormat="0" applyProtection="0">
      <alignment horizontal="left" vertical="center" indent="1"/>
    </xf>
    <xf numFmtId="165"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5"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5" fontId="105" fillId="102" borderId="233" applyNumberFormat="0" applyProtection="0">
      <alignment horizontal="left" vertical="center" indent="1"/>
    </xf>
    <xf numFmtId="165" fontId="105" fillId="102" borderId="233" applyNumberFormat="0" applyProtection="0">
      <alignment horizontal="left" vertical="center" indent="1"/>
    </xf>
    <xf numFmtId="165" fontId="105" fillId="102" borderId="233" applyNumberFormat="0" applyProtection="0">
      <alignment horizontal="left" vertical="center" indent="1"/>
    </xf>
    <xf numFmtId="165" fontId="105" fillId="102" borderId="233" applyNumberFormat="0" applyProtection="0">
      <alignment horizontal="left" vertical="center" indent="1"/>
    </xf>
    <xf numFmtId="165" fontId="105" fillId="102" borderId="233" applyNumberFormat="0" applyProtection="0">
      <alignment horizontal="left" vertical="center" indent="1"/>
    </xf>
    <xf numFmtId="165" fontId="105" fillId="102" borderId="233" applyNumberFormat="0" applyProtection="0">
      <alignment horizontal="left" vertical="center" indent="1"/>
    </xf>
    <xf numFmtId="165" fontId="105" fillId="102" borderId="233" applyNumberFormat="0" applyProtection="0">
      <alignment horizontal="left" vertical="center" indent="1"/>
    </xf>
    <xf numFmtId="165" fontId="105" fillId="102" borderId="233" applyNumberFormat="0" applyProtection="0">
      <alignment horizontal="left" vertical="center" indent="1"/>
    </xf>
    <xf numFmtId="165" fontId="105" fillId="102" borderId="233" applyNumberFormat="0" applyProtection="0">
      <alignment horizontal="left" vertical="center" indent="1"/>
    </xf>
    <xf numFmtId="165" fontId="105" fillId="102" borderId="233" applyNumberFormat="0" applyProtection="0">
      <alignment horizontal="left" vertical="center" indent="1"/>
    </xf>
    <xf numFmtId="169" fontId="105" fillId="102" borderId="233" applyNumberFormat="0" applyProtection="0">
      <alignment horizontal="left" vertical="center" indent="1"/>
    </xf>
    <xf numFmtId="165"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5" fontId="105" fillId="102" borderId="233" applyNumberFormat="0" applyProtection="0">
      <alignment horizontal="left" vertical="center" indent="1"/>
    </xf>
    <xf numFmtId="165" fontId="105" fillId="102" borderId="233" applyNumberFormat="0" applyProtection="0">
      <alignment horizontal="left" vertical="center" indent="1"/>
    </xf>
    <xf numFmtId="169" fontId="105" fillId="102" borderId="233" applyNumberFormat="0" applyProtection="0">
      <alignment horizontal="left" vertical="center" indent="1"/>
    </xf>
    <xf numFmtId="165"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5"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5" fontId="105" fillId="102" borderId="233" applyNumberFormat="0" applyProtection="0">
      <alignment horizontal="left" vertical="center" indent="1"/>
    </xf>
    <xf numFmtId="169" fontId="105" fillId="102" borderId="233" applyNumberFormat="0" applyProtection="0">
      <alignment horizontal="left" vertical="center" indent="1"/>
    </xf>
    <xf numFmtId="165"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5" fontId="105" fillId="102" borderId="233" applyNumberFormat="0" applyProtection="0">
      <alignment horizontal="left" vertical="center" indent="1"/>
    </xf>
    <xf numFmtId="169" fontId="105" fillId="102" borderId="233" applyNumberFormat="0" applyProtection="0">
      <alignment horizontal="left" vertical="center" indent="1"/>
    </xf>
    <xf numFmtId="165"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5"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5"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5"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5"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5" fontId="105" fillId="102" borderId="233" applyNumberFormat="0" applyProtection="0">
      <alignment horizontal="left" vertical="center" indent="1"/>
    </xf>
    <xf numFmtId="165" fontId="105" fillId="102" borderId="233" applyNumberFormat="0" applyProtection="0">
      <alignment horizontal="left" vertical="center" indent="1"/>
    </xf>
    <xf numFmtId="165"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5"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5" fontId="105" fillId="102" borderId="233" applyNumberFormat="0" applyProtection="0">
      <alignment horizontal="left" vertical="center" indent="1"/>
    </xf>
    <xf numFmtId="165" fontId="105" fillId="102" borderId="233" applyNumberFormat="0" applyProtection="0">
      <alignment horizontal="left" vertical="center" indent="1"/>
    </xf>
    <xf numFmtId="165" fontId="105" fillId="102" borderId="233" applyNumberFormat="0" applyProtection="0">
      <alignment horizontal="left" vertical="center" indent="1"/>
    </xf>
    <xf numFmtId="165" fontId="105" fillId="102" borderId="233" applyNumberFormat="0" applyProtection="0">
      <alignment horizontal="left" vertical="center" indent="1"/>
    </xf>
    <xf numFmtId="165" fontId="105" fillId="102" borderId="233" applyNumberFormat="0" applyProtection="0">
      <alignment horizontal="left" vertical="center" indent="1"/>
    </xf>
    <xf numFmtId="165" fontId="105" fillId="102" borderId="233" applyNumberFormat="0" applyProtection="0">
      <alignment horizontal="left" vertical="center" indent="1"/>
    </xf>
    <xf numFmtId="165" fontId="105" fillId="102" borderId="233" applyNumberFormat="0" applyProtection="0">
      <alignment horizontal="left" vertical="center" indent="1"/>
    </xf>
    <xf numFmtId="165" fontId="105" fillId="102" borderId="233" applyNumberFormat="0" applyProtection="0">
      <alignment horizontal="left" vertical="center" indent="1"/>
    </xf>
    <xf numFmtId="165" fontId="105" fillId="102" borderId="233" applyNumberFormat="0" applyProtection="0">
      <alignment horizontal="left" vertical="center" indent="1"/>
    </xf>
    <xf numFmtId="165" fontId="105" fillId="102" borderId="233" applyNumberFormat="0" applyProtection="0">
      <alignment horizontal="left" vertical="center" indent="1"/>
    </xf>
    <xf numFmtId="169" fontId="105" fillId="102" borderId="233" applyNumberFormat="0" applyProtection="0">
      <alignment horizontal="left" vertical="center" indent="1"/>
    </xf>
    <xf numFmtId="165"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5" fontId="105" fillId="102" borderId="233" applyNumberFormat="0" applyProtection="0">
      <alignment horizontal="left" vertical="center" indent="1"/>
    </xf>
    <xf numFmtId="165" fontId="105" fillId="102" borderId="233" applyNumberFormat="0" applyProtection="0">
      <alignment horizontal="left" vertical="center" indent="1"/>
    </xf>
    <xf numFmtId="169" fontId="105" fillId="102" borderId="233" applyNumberFormat="0" applyProtection="0">
      <alignment horizontal="left" vertical="center" indent="1"/>
    </xf>
    <xf numFmtId="165"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7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0" fontId="105" fillId="102" borderId="233" applyNumberFormat="0" applyProtection="0">
      <alignment horizontal="left" vertical="center" indent="1"/>
    </xf>
    <xf numFmtId="169" fontId="105" fillId="102" borderId="233" applyNumberFormat="0" applyProtection="0">
      <alignment horizontal="left" vertical="center" indent="1"/>
    </xf>
    <xf numFmtId="165"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70" fontId="105" fillId="102" borderId="233" applyNumberFormat="0" applyProtection="0">
      <alignment horizontal="left" vertical="center" indent="1"/>
    </xf>
    <xf numFmtId="165" fontId="105" fillId="102" borderId="233" applyNumberFormat="0" applyProtection="0">
      <alignment horizontal="left" vertical="center" indent="1"/>
    </xf>
    <xf numFmtId="165" fontId="105" fillId="102" borderId="233" applyNumberFormat="0" applyProtection="0">
      <alignment horizontal="left" vertical="center" indent="1"/>
    </xf>
    <xf numFmtId="165" fontId="105" fillId="102" borderId="233" applyNumberFormat="0" applyProtection="0">
      <alignment horizontal="left" vertical="center" indent="1"/>
    </xf>
    <xf numFmtId="169" fontId="105" fillId="102" borderId="233" applyNumberFormat="0" applyProtection="0">
      <alignment horizontal="left" vertical="center"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5"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5"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5"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5" fontId="105" fillId="102" borderId="233" applyNumberFormat="0" applyProtection="0">
      <alignment horizontal="left" vertical="top" indent="1"/>
    </xf>
    <xf numFmtId="169" fontId="105" fillId="102" borderId="233" applyNumberFormat="0" applyProtection="0">
      <alignment horizontal="left" vertical="top" indent="1"/>
    </xf>
    <xf numFmtId="165"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5" fontId="105" fillId="102" borderId="233" applyNumberFormat="0" applyProtection="0">
      <alignment horizontal="left" vertical="top" indent="1"/>
    </xf>
    <xf numFmtId="169" fontId="105" fillId="102" borderId="233" applyNumberFormat="0" applyProtection="0">
      <alignment horizontal="left" vertical="top" indent="1"/>
    </xf>
    <xf numFmtId="165"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5"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5"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5"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5"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5" fontId="105" fillId="102" borderId="233" applyNumberFormat="0" applyProtection="0">
      <alignment horizontal="left" vertical="top" indent="1"/>
    </xf>
    <xf numFmtId="165"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5"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5" fontId="105" fillId="102" borderId="233" applyNumberFormat="0" applyProtection="0">
      <alignment horizontal="left" vertical="top" indent="1"/>
    </xf>
    <xf numFmtId="165" fontId="105" fillId="102" borderId="233" applyNumberFormat="0" applyProtection="0">
      <alignment horizontal="left" vertical="top" indent="1"/>
    </xf>
    <xf numFmtId="165" fontId="105" fillId="102" borderId="233" applyNumberFormat="0" applyProtection="0">
      <alignment horizontal="left" vertical="top" indent="1"/>
    </xf>
    <xf numFmtId="169" fontId="105" fillId="102" borderId="233" applyNumberFormat="0" applyProtection="0">
      <alignment horizontal="left" vertical="top" indent="1"/>
    </xf>
    <xf numFmtId="165"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5"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5" fontId="105" fillId="102" borderId="233" applyNumberFormat="0" applyProtection="0">
      <alignment horizontal="left" vertical="top" indent="1"/>
    </xf>
    <xf numFmtId="165" fontId="105" fillId="102" borderId="233" applyNumberFormat="0" applyProtection="0">
      <alignment horizontal="left" vertical="top" indent="1"/>
    </xf>
    <xf numFmtId="165" fontId="105" fillId="102" borderId="233" applyNumberFormat="0" applyProtection="0">
      <alignment horizontal="left" vertical="top" indent="1"/>
    </xf>
    <xf numFmtId="165" fontId="105" fillId="102" borderId="233" applyNumberFormat="0" applyProtection="0">
      <alignment horizontal="left" vertical="top" indent="1"/>
    </xf>
    <xf numFmtId="165" fontId="105" fillId="102" borderId="233" applyNumberFormat="0" applyProtection="0">
      <alignment horizontal="left" vertical="top" indent="1"/>
    </xf>
    <xf numFmtId="165" fontId="105" fillId="102" borderId="233" applyNumberFormat="0" applyProtection="0">
      <alignment horizontal="left" vertical="top" indent="1"/>
    </xf>
    <xf numFmtId="165" fontId="105" fillId="102" borderId="233" applyNumberFormat="0" applyProtection="0">
      <alignment horizontal="left" vertical="top" indent="1"/>
    </xf>
    <xf numFmtId="165" fontId="105" fillId="102" borderId="233" applyNumberFormat="0" applyProtection="0">
      <alignment horizontal="left" vertical="top" indent="1"/>
    </xf>
    <xf numFmtId="165" fontId="105" fillId="102" borderId="233" applyNumberFormat="0" applyProtection="0">
      <alignment horizontal="left" vertical="top" indent="1"/>
    </xf>
    <xf numFmtId="165" fontId="105" fillId="102" borderId="233" applyNumberFormat="0" applyProtection="0">
      <alignment horizontal="left" vertical="top" indent="1"/>
    </xf>
    <xf numFmtId="169" fontId="105" fillId="102" borderId="233" applyNumberFormat="0" applyProtection="0">
      <alignment horizontal="left" vertical="top" indent="1"/>
    </xf>
    <xf numFmtId="165"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5" fontId="105" fillId="102" borderId="233" applyNumberFormat="0" applyProtection="0">
      <alignment horizontal="left" vertical="top" indent="1"/>
    </xf>
    <xf numFmtId="165" fontId="105" fillId="102" borderId="233" applyNumberFormat="0" applyProtection="0">
      <alignment horizontal="left" vertical="top" indent="1"/>
    </xf>
    <xf numFmtId="169" fontId="105" fillId="102" borderId="233" applyNumberFormat="0" applyProtection="0">
      <alignment horizontal="left" vertical="top" indent="1"/>
    </xf>
    <xf numFmtId="165"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5"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5" fontId="105" fillId="102" borderId="233" applyNumberFormat="0" applyProtection="0">
      <alignment horizontal="left" vertical="top" indent="1"/>
    </xf>
    <xf numFmtId="169" fontId="105" fillId="102" borderId="233" applyNumberFormat="0" applyProtection="0">
      <alignment horizontal="left" vertical="top" indent="1"/>
    </xf>
    <xf numFmtId="165"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5" fontId="105" fillId="102" borderId="233" applyNumberFormat="0" applyProtection="0">
      <alignment horizontal="left" vertical="top" indent="1"/>
    </xf>
    <xf numFmtId="169" fontId="105" fillId="102" borderId="233" applyNumberFormat="0" applyProtection="0">
      <alignment horizontal="left" vertical="top" indent="1"/>
    </xf>
    <xf numFmtId="165"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5"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5"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5"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5"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5" fontId="105" fillId="102" borderId="233" applyNumberFormat="0" applyProtection="0">
      <alignment horizontal="left" vertical="top" indent="1"/>
    </xf>
    <xf numFmtId="165" fontId="105" fillId="102" borderId="233" applyNumberFormat="0" applyProtection="0">
      <alignment horizontal="left" vertical="top" indent="1"/>
    </xf>
    <xf numFmtId="165"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5"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5" fontId="105" fillId="102" borderId="233" applyNumberFormat="0" applyProtection="0">
      <alignment horizontal="left" vertical="top" indent="1"/>
    </xf>
    <xf numFmtId="165" fontId="105" fillId="102" borderId="233" applyNumberFormat="0" applyProtection="0">
      <alignment horizontal="left" vertical="top" indent="1"/>
    </xf>
    <xf numFmtId="165" fontId="105" fillId="102" borderId="233" applyNumberFormat="0" applyProtection="0">
      <alignment horizontal="left" vertical="top" indent="1"/>
    </xf>
    <xf numFmtId="165" fontId="105" fillId="102" borderId="233" applyNumberFormat="0" applyProtection="0">
      <alignment horizontal="left" vertical="top" indent="1"/>
    </xf>
    <xf numFmtId="165" fontId="105" fillId="102" borderId="233" applyNumberFormat="0" applyProtection="0">
      <alignment horizontal="left" vertical="top" indent="1"/>
    </xf>
    <xf numFmtId="165" fontId="105" fillId="102" borderId="233" applyNumberFormat="0" applyProtection="0">
      <alignment horizontal="left" vertical="top" indent="1"/>
    </xf>
    <xf numFmtId="165" fontId="105" fillId="102" borderId="233" applyNumberFormat="0" applyProtection="0">
      <alignment horizontal="left" vertical="top" indent="1"/>
    </xf>
    <xf numFmtId="165" fontId="105" fillId="102" borderId="233" applyNumberFormat="0" applyProtection="0">
      <alignment horizontal="left" vertical="top" indent="1"/>
    </xf>
    <xf numFmtId="165" fontId="105" fillId="102" borderId="233" applyNumberFormat="0" applyProtection="0">
      <alignment horizontal="left" vertical="top" indent="1"/>
    </xf>
    <xf numFmtId="165" fontId="105" fillId="102" borderId="233" applyNumberFormat="0" applyProtection="0">
      <alignment horizontal="left" vertical="top" indent="1"/>
    </xf>
    <xf numFmtId="169" fontId="105" fillId="102" borderId="233" applyNumberFormat="0" applyProtection="0">
      <alignment horizontal="left" vertical="top" indent="1"/>
    </xf>
    <xf numFmtId="165"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5" fontId="105" fillId="102" borderId="233" applyNumberFormat="0" applyProtection="0">
      <alignment horizontal="left" vertical="top" indent="1"/>
    </xf>
    <xf numFmtId="165" fontId="105" fillId="102" borderId="233" applyNumberFormat="0" applyProtection="0">
      <alignment horizontal="left" vertical="top" indent="1"/>
    </xf>
    <xf numFmtId="169" fontId="105" fillId="102" borderId="233" applyNumberFormat="0" applyProtection="0">
      <alignment horizontal="left" vertical="top" indent="1"/>
    </xf>
    <xf numFmtId="165"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7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0" fontId="105" fillId="102" borderId="233" applyNumberFormat="0" applyProtection="0">
      <alignment horizontal="left" vertical="top" indent="1"/>
    </xf>
    <xf numFmtId="169" fontId="105" fillId="102" borderId="233" applyNumberFormat="0" applyProtection="0">
      <alignment horizontal="left" vertical="top" indent="1"/>
    </xf>
    <xf numFmtId="165"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70" fontId="105" fillId="102" borderId="233" applyNumberFormat="0" applyProtection="0">
      <alignment horizontal="left" vertical="top" indent="1"/>
    </xf>
    <xf numFmtId="165" fontId="105" fillId="102" borderId="233" applyNumberFormat="0" applyProtection="0">
      <alignment horizontal="left" vertical="top" indent="1"/>
    </xf>
    <xf numFmtId="165" fontId="105" fillId="102" borderId="233" applyNumberFormat="0" applyProtection="0">
      <alignment horizontal="left" vertical="top" indent="1"/>
    </xf>
    <xf numFmtId="165" fontId="105" fillId="102" borderId="233" applyNumberFormat="0" applyProtection="0">
      <alignment horizontal="left" vertical="top" indent="1"/>
    </xf>
    <xf numFmtId="169" fontId="105" fillId="102" borderId="233" applyNumberFormat="0" applyProtection="0">
      <alignment horizontal="left" vertical="top"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5"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5"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5"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5" fontId="105" fillId="12" borderId="233" applyNumberFormat="0" applyProtection="0">
      <alignment horizontal="left" vertical="center" indent="1"/>
    </xf>
    <xf numFmtId="169" fontId="105" fillId="12" borderId="233" applyNumberFormat="0" applyProtection="0">
      <alignment horizontal="left" vertical="center" indent="1"/>
    </xf>
    <xf numFmtId="165"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5" fontId="105" fillId="12" borderId="233" applyNumberFormat="0" applyProtection="0">
      <alignment horizontal="left" vertical="center" indent="1"/>
    </xf>
    <xf numFmtId="169" fontId="105" fillId="12" borderId="233" applyNumberFormat="0" applyProtection="0">
      <alignment horizontal="left" vertical="center" indent="1"/>
    </xf>
    <xf numFmtId="165"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5"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5"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5"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5"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5" fontId="105" fillId="12" borderId="233" applyNumberFormat="0" applyProtection="0">
      <alignment horizontal="left" vertical="center" indent="1"/>
    </xf>
    <xf numFmtId="165"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5"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5" fontId="105" fillId="12" borderId="233" applyNumberFormat="0" applyProtection="0">
      <alignment horizontal="left" vertical="center" indent="1"/>
    </xf>
    <xf numFmtId="165" fontId="105" fillId="12" borderId="233" applyNumberFormat="0" applyProtection="0">
      <alignment horizontal="left" vertical="center" indent="1"/>
    </xf>
    <xf numFmtId="165" fontId="105" fillId="12" borderId="233" applyNumberFormat="0" applyProtection="0">
      <alignment horizontal="left" vertical="center" indent="1"/>
    </xf>
    <xf numFmtId="169" fontId="105" fillId="12" borderId="233" applyNumberFormat="0" applyProtection="0">
      <alignment horizontal="left" vertical="center" indent="1"/>
    </xf>
    <xf numFmtId="165"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5"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5" fontId="105" fillId="12" borderId="233" applyNumberFormat="0" applyProtection="0">
      <alignment horizontal="left" vertical="center" indent="1"/>
    </xf>
    <xf numFmtId="165" fontId="105" fillId="12" borderId="233" applyNumberFormat="0" applyProtection="0">
      <alignment horizontal="left" vertical="center" indent="1"/>
    </xf>
    <xf numFmtId="165" fontId="105" fillId="12" borderId="233" applyNumberFormat="0" applyProtection="0">
      <alignment horizontal="left" vertical="center" indent="1"/>
    </xf>
    <xf numFmtId="165" fontId="105" fillId="12" borderId="233" applyNumberFormat="0" applyProtection="0">
      <alignment horizontal="left" vertical="center" indent="1"/>
    </xf>
    <xf numFmtId="165" fontId="105" fillId="12" borderId="233" applyNumberFormat="0" applyProtection="0">
      <alignment horizontal="left" vertical="center" indent="1"/>
    </xf>
    <xf numFmtId="165" fontId="105" fillId="12" borderId="233" applyNumberFormat="0" applyProtection="0">
      <alignment horizontal="left" vertical="center" indent="1"/>
    </xf>
    <xf numFmtId="165" fontId="105" fillId="12" borderId="233" applyNumberFormat="0" applyProtection="0">
      <alignment horizontal="left" vertical="center" indent="1"/>
    </xf>
    <xf numFmtId="165" fontId="105" fillId="12" borderId="233" applyNumberFormat="0" applyProtection="0">
      <alignment horizontal="left" vertical="center" indent="1"/>
    </xf>
    <xf numFmtId="165" fontId="105" fillId="12" borderId="233" applyNumberFormat="0" applyProtection="0">
      <alignment horizontal="left" vertical="center" indent="1"/>
    </xf>
    <xf numFmtId="165" fontId="105" fillId="12" borderId="233" applyNumberFormat="0" applyProtection="0">
      <alignment horizontal="left" vertical="center" indent="1"/>
    </xf>
    <xf numFmtId="169" fontId="105" fillId="12" borderId="233" applyNumberFormat="0" applyProtection="0">
      <alignment horizontal="left" vertical="center" indent="1"/>
    </xf>
    <xf numFmtId="165"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5" fontId="105" fillId="12" borderId="233" applyNumberFormat="0" applyProtection="0">
      <alignment horizontal="left" vertical="center" indent="1"/>
    </xf>
    <xf numFmtId="165" fontId="105" fillId="12" borderId="233" applyNumberFormat="0" applyProtection="0">
      <alignment horizontal="left" vertical="center" indent="1"/>
    </xf>
    <xf numFmtId="169" fontId="105" fillId="12" borderId="233" applyNumberFormat="0" applyProtection="0">
      <alignment horizontal="left" vertical="center" indent="1"/>
    </xf>
    <xf numFmtId="165"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5"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5" fontId="105" fillId="12" borderId="233" applyNumberFormat="0" applyProtection="0">
      <alignment horizontal="left" vertical="center" indent="1"/>
    </xf>
    <xf numFmtId="169" fontId="105" fillId="12" borderId="233" applyNumberFormat="0" applyProtection="0">
      <alignment horizontal="left" vertical="center" indent="1"/>
    </xf>
    <xf numFmtId="165"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5" fontId="105" fillId="12" borderId="233" applyNumberFormat="0" applyProtection="0">
      <alignment horizontal="left" vertical="center" indent="1"/>
    </xf>
    <xf numFmtId="169" fontId="105" fillId="12" borderId="233" applyNumberFormat="0" applyProtection="0">
      <alignment horizontal="left" vertical="center" indent="1"/>
    </xf>
    <xf numFmtId="165"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5"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5"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5"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5"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5" fontId="105" fillId="12" borderId="233" applyNumberFormat="0" applyProtection="0">
      <alignment horizontal="left" vertical="center" indent="1"/>
    </xf>
    <xf numFmtId="165" fontId="105" fillId="12" borderId="233" applyNumberFormat="0" applyProtection="0">
      <alignment horizontal="left" vertical="center" indent="1"/>
    </xf>
    <xf numFmtId="165"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5"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5" fontId="105" fillId="12" borderId="233" applyNumberFormat="0" applyProtection="0">
      <alignment horizontal="left" vertical="center" indent="1"/>
    </xf>
    <xf numFmtId="165" fontId="105" fillId="12" borderId="233" applyNumberFormat="0" applyProtection="0">
      <alignment horizontal="left" vertical="center" indent="1"/>
    </xf>
    <xf numFmtId="165" fontId="105" fillId="12" borderId="233" applyNumberFormat="0" applyProtection="0">
      <alignment horizontal="left" vertical="center" indent="1"/>
    </xf>
    <xf numFmtId="165" fontId="105" fillId="12" borderId="233" applyNumberFormat="0" applyProtection="0">
      <alignment horizontal="left" vertical="center" indent="1"/>
    </xf>
    <xf numFmtId="165" fontId="105" fillId="12" borderId="233" applyNumberFormat="0" applyProtection="0">
      <alignment horizontal="left" vertical="center" indent="1"/>
    </xf>
    <xf numFmtId="165" fontId="105" fillId="12" borderId="233" applyNumberFormat="0" applyProtection="0">
      <alignment horizontal="left" vertical="center" indent="1"/>
    </xf>
    <xf numFmtId="165" fontId="105" fillId="12" borderId="233" applyNumberFormat="0" applyProtection="0">
      <alignment horizontal="left" vertical="center" indent="1"/>
    </xf>
    <xf numFmtId="165" fontId="105" fillId="12" borderId="233" applyNumberFormat="0" applyProtection="0">
      <alignment horizontal="left" vertical="center" indent="1"/>
    </xf>
    <xf numFmtId="165" fontId="105" fillId="12" borderId="233" applyNumberFormat="0" applyProtection="0">
      <alignment horizontal="left" vertical="center" indent="1"/>
    </xf>
    <xf numFmtId="165" fontId="105" fillId="12" borderId="233" applyNumberFormat="0" applyProtection="0">
      <alignment horizontal="left" vertical="center" indent="1"/>
    </xf>
    <xf numFmtId="169" fontId="105" fillId="12" borderId="233" applyNumberFormat="0" applyProtection="0">
      <alignment horizontal="left" vertical="center" indent="1"/>
    </xf>
    <xf numFmtId="165"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5" fontId="105" fillId="12" borderId="233" applyNumberFormat="0" applyProtection="0">
      <alignment horizontal="left" vertical="center" indent="1"/>
    </xf>
    <xf numFmtId="165" fontId="105" fillId="12" borderId="233" applyNumberFormat="0" applyProtection="0">
      <alignment horizontal="left" vertical="center" indent="1"/>
    </xf>
    <xf numFmtId="169" fontId="105" fillId="12" borderId="233" applyNumberFormat="0" applyProtection="0">
      <alignment horizontal="left" vertical="center" indent="1"/>
    </xf>
    <xf numFmtId="165"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7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0" fontId="105" fillId="12" borderId="233" applyNumberFormat="0" applyProtection="0">
      <alignment horizontal="left" vertical="center" indent="1"/>
    </xf>
    <xf numFmtId="169" fontId="105" fillId="12" borderId="233" applyNumberFormat="0" applyProtection="0">
      <alignment horizontal="left" vertical="center" indent="1"/>
    </xf>
    <xf numFmtId="165"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70" fontId="105" fillId="12" borderId="233" applyNumberFormat="0" applyProtection="0">
      <alignment horizontal="left" vertical="center" indent="1"/>
    </xf>
    <xf numFmtId="165" fontId="105" fillId="12" borderId="233" applyNumberFormat="0" applyProtection="0">
      <alignment horizontal="left" vertical="center" indent="1"/>
    </xf>
    <xf numFmtId="165" fontId="105" fillId="12" borderId="233" applyNumberFormat="0" applyProtection="0">
      <alignment horizontal="left" vertical="center" indent="1"/>
    </xf>
    <xf numFmtId="165" fontId="105" fillId="12" borderId="233" applyNumberFormat="0" applyProtection="0">
      <alignment horizontal="left" vertical="center" indent="1"/>
    </xf>
    <xf numFmtId="169" fontId="105" fillId="12" borderId="233" applyNumberFormat="0" applyProtection="0">
      <alignment horizontal="left" vertical="center"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5"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5"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5"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5" fontId="105" fillId="12" borderId="233" applyNumberFormat="0" applyProtection="0">
      <alignment horizontal="left" vertical="top" indent="1"/>
    </xf>
    <xf numFmtId="169" fontId="105" fillId="12" borderId="233" applyNumberFormat="0" applyProtection="0">
      <alignment horizontal="left" vertical="top" indent="1"/>
    </xf>
    <xf numFmtId="165"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5" fontId="105" fillId="12" borderId="233" applyNumberFormat="0" applyProtection="0">
      <alignment horizontal="left" vertical="top" indent="1"/>
    </xf>
    <xf numFmtId="169" fontId="105" fillId="12" borderId="233" applyNumberFormat="0" applyProtection="0">
      <alignment horizontal="left" vertical="top" indent="1"/>
    </xf>
    <xf numFmtId="165"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5"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5"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5"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5"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5" fontId="105" fillId="12" borderId="233" applyNumberFormat="0" applyProtection="0">
      <alignment horizontal="left" vertical="top" indent="1"/>
    </xf>
    <xf numFmtId="165"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5"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5" fontId="105" fillId="12" borderId="233" applyNumberFormat="0" applyProtection="0">
      <alignment horizontal="left" vertical="top" indent="1"/>
    </xf>
    <xf numFmtId="165" fontId="105" fillId="12" borderId="233" applyNumberFormat="0" applyProtection="0">
      <alignment horizontal="left" vertical="top" indent="1"/>
    </xf>
    <xf numFmtId="165" fontId="105" fillId="12" borderId="233" applyNumberFormat="0" applyProtection="0">
      <alignment horizontal="left" vertical="top" indent="1"/>
    </xf>
    <xf numFmtId="169" fontId="105" fillId="12" borderId="233" applyNumberFormat="0" applyProtection="0">
      <alignment horizontal="left" vertical="top" indent="1"/>
    </xf>
    <xf numFmtId="165"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5"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5" fontId="105" fillId="12" borderId="233" applyNumberFormat="0" applyProtection="0">
      <alignment horizontal="left" vertical="top" indent="1"/>
    </xf>
    <xf numFmtId="165" fontId="105" fillId="12" borderId="233" applyNumberFormat="0" applyProtection="0">
      <alignment horizontal="left" vertical="top" indent="1"/>
    </xf>
    <xf numFmtId="165" fontId="105" fillId="12" borderId="233" applyNumberFormat="0" applyProtection="0">
      <alignment horizontal="left" vertical="top" indent="1"/>
    </xf>
    <xf numFmtId="165" fontId="105" fillId="12" borderId="233" applyNumberFormat="0" applyProtection="0">
      <alignment horizontal="left" vertical="top" indent="1"/>
    </xf>
    <xf numFmtId="165" fontId="105" fillId="12" borderId="233" applyNumberFormat="0" applyProtection="0">
      <alignment horizontal="left" vertical="top" indent="1"/>
    </xf>
    <xf numFmtId="165" fontId="105" fillId="12" borderId="233" applyNumberFormat="0" applyProtection="0">
      <alignment horizontal="left" vertical="top" indent="1"/>
    </xf>
    <xf numFmtId="165" fontId="105" fillId="12" borderId="233" applyNumberFormat="0" applyProtection="0">
      <alignment horizontal="left" vertical="top" indent="1"/>
    </xf>
    <xf numFmtId="165" fontId="105" fillId="12" borderId="233" applyNumberFormat="0" applyProtection="0">
      <alignment horizontal="left" vertical="top" indent="1"/>
    </xf>
    <xf numFmtId="165" fontId="105" fillId="12" borderId="233" applyNumberFormat="0" applyProtection="0">
      <alignment horizontal="left" vertical="top" indent="1"/>
    </xf>
    <xf numFmtId="165" fontId="105" fillId="12" borderId="233" applyNumberFormat="0" applyProtection="0">
      <alignment horizontal="left" vertical="top" indent="1"/>
    </xf>
    <xf numFmtId="169" fontId="105" fillId="12" borderId="233" applyNumberFormat="0" applyProtection="0">
      <alignment horizontal="left" vertical="top" indent="1"/>
    </xf>
    <xf numFmtId="165"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5" fontId="105" fillId="12" borderId="233" applyNumberFormat="0" applyProtection="0">
      <alignment horizontal="left" vertical="top" indent="1"/>
    </xf>
    <xf numFmtId="165" fontId="105" fillId="12" borderId="233" applyNumberFormat="0" applyProtection="0">
      <alignment horizontal="left" vertical="top" indent="1"/>
    </xf>
    <xf numFmtId="169" fontId="105" fillId="12" borderId="233" applyNumberFormat="0" applyProtection="0">
      <alignment horizontal="left" vertical="top" indent="1"/>
    </xf>
    <xf numFmtId="165"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5"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5" fontId="105" fillId="12" borderId="233" applyNumberFormat="0" applyProtection="0">
      <alignment horizontal="left" vertical="top" indent="1"/>
    </xf>
    <xf numFmtId="169" fontId="105" fillId="12" borderId="233" applyNumberFormat="0" applyProtection="0">
      <alignment horizontal="left" vertical="top" indent="1"/>
    </xf>
    <xf numFmtId="165"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5" fontId="105" fillId="12" borderId="233" applyNumberFormat="0" applyProtection="0">
      <alignment horizontal="left" vertical="top" indent="1"/>
    </xf>
    <xf numFmtId="169" fontId="105" fillId="12" borderId="233" applyNumberFormat="0" applyProtection="0">
      <alignment horizontal="left" vertical="top" indent="1"/>
    </xf>
    <xf numFmtId="165"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5"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5"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5"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5"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5" fontId="105" fillId="12" borderId="233" applyNumberFormat="0" applyProtection="0">
      <alignment horizontal="left" vertical="top" indent="1"/>
    </xf>
    <xf numFmtId="165" fontId="105" fillId="12" borderId="233" applyNumberFormat="0" applyProtection="0">
      <alignment horizontal="left" vertical="top" indent="1"/>
    </xf>
    <xf numFmtId="165"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5"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5" fontId="105" fillId="12" borderId="233" applyNumberFormat="0" applyProtection="0">
      <alignment horizontal="left" vertical="top" indent="1"/>
    </xf>
    <xf numFmtId="165" fontId="105" fillId="12" borderId="233" applyNumberFormat="0" applyProtection="0">
      <alignment horizontal="left" vertical="top" indent="1"/>
    </xf>
    <xf numFmtId="165" fontId="105" fillId="12" borderId="233" applyNumberFormat="0" applyProtection="0">
      <alignment horizontal="left" vertical="top" indent="1"/>
    </xf>
    <xf numFmtId="165" fontId="105" fillId="12" borderId="233" applyNumberFormat="0" applyProtection="0">
      <alignment horizontal="left" vertical="top" indent="1"/>
    </xf>
    <xf numFmtId="165" fontId="105" fillId="12" borderId="233" applyNumberFormat="0" applyProtection="0">
      <alignment horizontal="left" vertical="top" indent="1"/>
    </xf>
    <xf numFmtId="165" fontId="105" fillId="12" borderId="233" applyNumberFormat="0" applyProtection="0">
      <alignment horizontal="left" vertical="top" indent="1"/>
    </xf>
    <xf numFmtId="165" fontId="105" fillId="12" borderId="233" applyNumberFormat="0" applyProtection="0">
      <alignment horizontal="left" vertical="top" indent="1"/>
    </xf>
    <xf numFmtId="165" fontId="105" fillId="12" borderId="233" applyNumberFormat="0" applyProtection="0">
      <alignment horizontal="left" vertical="top" indent="1"/>
    </xf>
    <xf numFmtId="165" fontId="105" fillId="12" borderId="233" applyNumberFormat="0" applyProtection="0">
      <alignment horizontal="left" vertical="top" indent="1"/>
    </xf>
    <xf numFmtId="165" fontId="105" fillId="12" borderId="233" applyNumberFormat="0" applyProtection="0">
      <alignment horizontal="left" vertical="top" indent="1"/>
    </xf>
    <xf numFmtId="169" fontId="105" fillId="12" borderId="233" applyNumberFormat="0" applyProtection="0">
      <alignment horizontal="left" vertical="top" indent="1"/>
    </xf>
    <xf numFmtId="165"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5" fontId="105" fillId="12" borderId="233" applyNumberFormat="0" applyProtection="0">
      <alignment horizontal="left" vertical="top" indent="1"/>
    </xf>
    <xf numFmtId="165" fontId="105" fillId="12" borderId="233" applyNumberFormat="0" applyProtection="0">
      <alignment horizontal="left" vertical="top" indent="1"/>
    </xf>
    <xf numFmtId="169" fontId="105" fillId="12" borderId="233" applyNumberFormat="0" applyProtection="0">
      <alignment horizontal="left" vertical="top" indent="1"/>
    </xf>
    <xf numFmtId="165"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7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0" fontId="105" fillId="12" borderId="233" applyNumberFormat="0" applyProtection="0">
      <alignment horizontal="left" vertical="top" indent="1"/>
    </xf>
    <xf numFmtId="169" fontId="105" fillId="12" borderId="233" applyNumberFormat="0" applyProtection="0">
      <alignment horizontal="left" vertical="top" indent="1"/>
    </xf>
    <xf numFmtId="165"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70" fontId="105" fillId="12" borderId="233" applyNumberFormat="0" applyProtection="0">
      <alignment horizontal="left" vertical="top" indent="1"/>
    </xf>
    <xf numFmtId="165" fontId="105" fillId="12" borderId="233" applyNumberFormat="0" applyProtection="0">
      <alignment horizontal="left" vertical="top" indent="1"/>
    </xf>
    <xf numFmtId="165" fontId="105" fillId="12" borderId="233" applyNumberFormat="0" applyProtection="0">
      <alignment horizontal="left" vertical="top" indent="1"/>
    </xf>
    <xf numFmtId="165" fontId="105" fillId="12" borderId="233" applyNumberFormat="0" applyProtection="0">
      <alignment horizontal="left" vertical="top" indent="1"/>
    </xf>
    <xf numFmtId="169" fontId="105" fillId="12" borderId="233" applyNumberFormat="0" applyProtection="0">
      <alignment horizontal="left" vertical="top"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5"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5"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5"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5" fontId="105" fillId="103" borderId="233" applyNumberFormat="0" applyProtection="0">
      <alignment horizontal="left" vertical="center" indent="1"/>
    </xf>
    <xf numFmtId="169" fontId="105" fillId="103" borderId="233" applyNumberFormat="0" applyProtection="0">
      <alignment horizontal="left" vertical="center" indent="1"/>
    </xf>
    <xf numFmtId="165"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5" fontId="105" fillId="103" borderId="233" applyNumberFormat="0" applyProtection="0">
      <alignment horizontal="left" vertical="center" indent="1"/>
    </xf>
    <xf numFmtId="169" fontId="105" fillId="103" borderId="233" applyNumberFormat="0" applyProtection="0">
      <alignment horizontal="left" vertical="center" indent="1"/>
    </xf>
    <xf numFmtId="165"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5"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5"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5"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5"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5" fontId="105" fillId="103" borderId="233" applyNumberFormat="0" applyProtection="0">
      <alignment horizontal="left" vertical="center" indent="1"/>
    </xf>
    <xf numFmtId="165"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5"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5" fontId="105" fillId="103" borderId="233" applyNumberFormat="0" applyProtection="0">
      <alignment horizontal="left" vertical="center" indent="1"/>
    </xf>
    <xf numFmtId="165" fontId="105" fillId="103" borderId="233" applyNumberFormat="0" applyProtection="0">
      <alignment horizontal="left" vertical="center" indent="1"/>
    </xf>
    <xf numFmtId="165" fontId="105" fillId="103" borderId="233" applyNumberFormat="0" applyProtection="0">
      <alignment horizontal="left" vertical="center" indent="1"/>
    </xf>
    <xf numFmtId="169" fontId="105" fillId="103" borderId="233" applyNumberFormat="0" applyProtection="0">
      <alignment horizontal="left" vertical="center" indent="1"/>
    </xf>
    <xf numFmtId="165"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5"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5" fontId="105" fillId="103" borderId="233" applyNumberFormat="0" applyProtection="0">
      <alignment horizontal="left" vertical="center" indent="1"/>
    </xf>
    <xf numFmtId="165" fontId="105" fillId="103" borderId="233" applyNumberFormat="0" applyProtection="0">
      <alignment horizontal="left" vertical="center" indent="1"/>
    </xf>
    <xf numFmtId="165" fontId="105" fillId="103" borderId="233" applyNumberFormat="0" applyProtection="0">
      <alignment horizontal="left" vertical="center" indent="1"/>
    </xf>
    <xf numFmtId="165" fontId="105" fillId="103" borderId="233" applyNumberFormat="0" applyProtection="0">
      <alignment horizontal="left" vertical="center" indent="1"/>
    </xf>
    <xf numFmtId="165" fontId="105" fillId="103" borderId="233" applyNumberFormat="0" applyProtection="0">
      <alignment horizontal="left" vertical="center" indent="1"/>
    </xf>
    <xf numFmtId="165" fontId="105" fillId="103" borderId="233" applyNumberFormat="0" applyProtection="0">
      <alignment horizontal="left" vertical="center" indent="1"/>
    </xf>
    <xf numFmtId="165" fontId="105" fillId="103" borderId="233" applyNumberFormat="0" applyProtection="0">
      <alignment horizontal="left" vertical="center" indent="1"/>
    </xf>
    <xf numFmtId="165" fontId="105" fillId="103" borderId="233" applyNumberFormat="0" applyProtection="0">
      <alignment horizontal="left" vertical="center" indent="1"/>
    </xf>
    <xf numFmtId="165" fontId="105" fillId="103" borderId="233" applyNumberFormat="0" applyProtection="0">
      <alignment horizontal="left" vertical="center" indent="1"/>
    </xf>
    <xf numFmtId="165" fontId="105" fillId="103" borderId="233" applyNumberFormat="0" applyProtection="0">
      <alignment horizontal="left" vertical="center" indent="1"/>
    </xf>
    <xf numFmtId="169" fontId="105" fillId="103" borderId="233" applyNumberFormat="0" applyProtection="0">
      <alignment horizontal="left" vertical="center" indent="1"/>
    </xf>
    <xf numFmtId="165"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5" fontId="105" fillId="103" borderId="233" applyNumberFormat="0" applyProtection="0">
      <alignment horizontal="left" vertical="center" indent="1"/>
    </xf>
    <xf numFmtId="165" fontId="105" fillId="103" borderId="233" applyNumberFormat="0" applyProtection="0">
      <alignment horizontal="left" vertical="center" indent="1"/>
    </xf>
    <xf numFmtId="169" fontId="105" fillId="103" borderId="233" applyNumberFormat="0" applyProtection="0">
      <alignment horizontal="left" vertical="center" indent="1"/>
    </xf>
    <xf numFmtId="165"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5"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5" fontId="105" fillId="103" borderId="233" applyNumberFormat="0" applyProtection="0">
      <alignment horizontal="left" vertical="center" indent="1"/>
    </xf>
    <xf numFmtId="169" fontId="105" fillId="103" borderId="233" applyNumberFormat="0" applyProtection="0">
      <alignment horizontal="left" vertical="center" indent="1"/>
    </xf>
    <xf numFmtId="165"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5" fontId="105" fillId="103" borderId="233" applyNumberFormat="0" applyProtection="0">
      <alignment horizontal="left" vertical="center" indent="1"/>
    </xf>
    <xf numFmtId="169" fontId="105" fillId="103" borderId="233" applyNumberFormat="0" applyProtection="0">
      <alignment horizontal="left" vertical="center" indent="1"/>
    </xf>
    <xf numFmtId="165"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5"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5"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5"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5"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5" fontId="105" fillId="103" borderId="233" applyNumberFormat="0" applyProtection="0">
      <alignment horizontal="left" vertical="center" indent="1"/>
    </xf>
    <xf numFmtId="165" fontId="105" fillId="103" borderId="233" applyNumberFormat="0" applyProtection="0">
      <alignment horizontal="left" vertical="center" indent="1"/>
    </xf>
    <xf numFmtId="165"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5"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5" fontId="105" fillId="103" borderId="233" applyNumberFormat="0" applyProtection="0">
      <alignment horizontal="left" vertical="center" indent="1"/>
    </xf>
    <xf numFmtId="165" fontId="105" fillId="103" borderId="233" applyNumberFormat="0" applyProtection="0">
      <alignment horizontal="left" vertical="center" indent="1"/>
    </xf>
    <xf numFmtId="165" fontId="105" fillId="103" borderId="233" applyNumberFormat="0" applyProtection="0">
      <alignment horizontal="left" vertical="center" indent="1"/>
    </xf>
    <xf numFmtId="165" fontId="105" fillId="103" borderId="233" applyNumberFormat="0" applyProtection="0">
      <alignment horizontal="left" vertical="center" indent="1"/>
    </xf>
    <xf numFmtId="165" fontId="105" fillId="103" borderId="233" applyNumberFormat="0" applyProtection="0">
      <alignment horizontal="left" vertical="center" indent="1"/>
    </xf>
    <xf numFmtId="165" fontId="105" fillId="103" borderId="233" applyNumberFormat="0" applyProtection="0">
      <alignment horizontal="left" vertical="center" indent="1"/>
    </xf>
    <xf numFmtId="165" fontId="105" fillId="103" borderId="233" applyNumberFormat="0" applyProtection="0">
      <alignment horizontal="left" vertical="center" indent="1"/>
    </xf>
    <xf numFmtId="165" fontId="105" fillId="103" borderId="233" applyNumberFormat="0" applyProtection="0">
      <alignment horizontal="left" vertical="center" indent="1"/>
    </xf>
    <xf numFmtId="165" fontId="105" fillId="103" borderId="233" applyNumberFormat="0" applyProtection="0">
      <alignment horizontal="left" vertical="center" indent="1"/>
    </xf>
    <xf numFmtId="165" fontId="105" fillId="103" borderId="233" applyNumberFormat="0" applyProtection="0">
      <alignment horizontal="left" vertical="center" indent="1"/>
    </xf>
    <xf numFmtId="169" fontId="105" fillId="103" borderId="233" applyNumberFormat="0" applyProtection="0">
      <alignment horizontal="left" vertical="center" indent="1"/>
    </xf>
    <xf numFmtId="165"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5" fontId="105" fillId="103" borderId="233" applyNumberFormat="0" applyProtection="0">
      <alignment horizontal="left" vertical="center" indent="1"/>
    </xf>
    <xf numFmtId="165" fontId="105" fillId="103" borderId="233" applyNumberFormat="0" applyProtection="0">
      <alignment horizontal="left" vertical="center" indent="1"/>
    </xf>
    <xf numFmtId="169" fontId="105" fillId="103" borderId="233" applyNumberFormat="0" applyProtection="0">
      <alignment horizontal="left" vertical="center" indent="1"/>
    </xf>
    <xf numFmtId="165"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7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0" fontId="105" fillId="103" borderId="233" applyNumberFormat="0" applyProtection="0">
      <alignment horizontal="left" vertical="center" indent="1"/>
    </xf>
    <xf numFmtId="169" fontId="105" fillId="103" borderId="233" applyNumberFormat="0" applyProtection="0">
      <alignment horizontal="left" vertical="center" indent="1"/>
    </xf>
    <xf numFmtId="165"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70" fontId="105" fillId="103" borderId="233" applyNumberFormat="0" applyProtection="0">
      <alignment horizontal="left" vertical="center" indent="1"/>
    </xf>
    <xf numFmtId="165" fontId="105" fillId="103" borderId="233" applyNumberFormat="0" applyProtection="0">
      <alignment horizontal="left" vertical="center" indent="1"/>
    </xf>
    <xf numFmtId="165" fontId="105" fillId="103" borderId="233" applyNumberFormat="0" applyProtection="0">
      <alignment horizontal="left" vertical="center" indent="1"/>
    </xf>
    <xf numFmtId="165" fontId="105" fillId="103" borderId="233" applyNumberFormat="0" applyProtection="0">
      <alignment horizontal="left" vertical="center" indent="1"/>
    </xf>
    <xf numFmtId="169" fontId="105" fillId="103" borderId="233" applyNumberFormat="0" applyProtection="0">
      <alignment horizontal="left" vertical="center"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5"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5"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5"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5" fontId="105" fillId="103" borderId="233" applyNumberFormat="0" applyProtection="0">
      <alignment horizontal="left" vertical="top" indent="1"/>
    </xf>
    <xf numFmtId="169" fontId="105" fillId="103" borderId="233" applyNumberFormat="0" applyProtection="0">
      <alignment horizontal="left" vertical="top" indent="1"/>
    </xf>
    <xf numFmtId="165"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5" fontId="105" fillId="103" borderId="233" applyNumberFormat="0" applyProtection="0">
      <alignment horizontal="left" vertical="top" indent="1"/>
    </xf>
    <xf numFmtId="169" fontId="105" fillId="103" borderId="233" applyNumberFormat="0" applyProtection="0">
      <alignment horizontal="left" vertical="top" indent="1"/>
    </xf>
    <xf numFmtId="165"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5"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5"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5"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5"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5" fontId="105" fillId="103" borderId="233" applyNumberFormat="0" applyProtection="0">
      <alignment horizontal="left" vertical="top" indent="1"/>
    </xf>
    <xf numFmtId="165"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5"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5" fontId="105" fillId="103" borderId="233" applyNumberFormat="0" applyProtection="0">
      <alignment horizontal="left" vertical="top" indent="1"/>
    </xf>
    <xf numFmtId="165" fontId="105" fillId="103" borderId="233" applyNumberFormat="0" applyProtection="0">
      <alignment horizontal="left" vertical="top" indent="1"/>
    </xf>
    <xf numFmtId="165" fontId="105" fillId="103" borderId="233" applyNumberFormat="0" applyProtection="0">
      <alignment horizontal="left" vertical="top" indent="1"/>
    </xf>
    <xf numFmtId="169" fontId="105" fillId="103" borderId="233" applyNumberFormat="0" applyProtection="0">
      <alignment horizontal="left" vertical="top" indent="1"/>
    </xf>
    <xf numFmtId="165"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5"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5" fontId="105" fillId="103" borderId="233" applyNumberFormat="0" applyProtection="0">
      <alignment horizontal="left" vertical="top" indent="1"/>
    </xf>
    <xf numFmtId="165" fontId="105" fillId="103" borderId="233" applyNumberFormat="0" applyProtection="0">
      <alignment horizontal="left" vertical="top" indent="1"/>
    </xf>
    <xf numFmtId="165" fontId="105" fillId="103" borderId="233" applyNumberFormat="0" applyProtection="0">
      <alignment horizontal="left" vertical="top" indent="1"/>
    </xf>
    <xf numFmtId="165" fontId="105" fillId="103" borderId="233" applyNumberFormat="0" applyProtection="0">
      <alignment horizontal="left" vertical="top" indent="1"/>
    </xf>
    <xf numFmtId="165" fontId="105" fillId="103" borderId="233" applyNumberFormat="0" applyProtection="0">
      <alignment horizontal="left" vertical="top" indent="1"/>
    </xf>
    <xf numFmtId="165" fontId="105" fillId="103" borderId="233" applyNumberFormat="0" applyProtection="0">
      <alignment horizontal="left" vertical="top" indent="1"/>
    </xf>
    <xf numFmtId="165" fontId="105" fillId="103" borderId="233" applyNumberFormat="0" applyProtection="0">
      <alignment horizontal="left" vertical="top" indent="1"/>
    </xf>
    <xf numFmtId="165" fontId="105" fillId="103" borderId="233" applyNumberFormat="0" applyProtection="0">
      <alignment horizontal="left" vertical="top" indent="1"/>
    </xf>
    <xf numFmtId="165" fontId="105" fillId="103" borderId="233" applyNumberFormat="0" applyProtection="0">
      <alignment horizontal="left" vertical="top" indent="1"/>
    </xf>
    <xf numFmtId="165" fontId="105" fillId="103" borderId="233" applyNumberFormat="0" applyProtection="0">
      <alignment horizontal="left" vertical="top" indent="1"/>
    </xf>
    <xf numFmtId="169" fontId="105" fillId="103" borderId="233" applyNumberFormat="0" applyProtection="0">
      <alignment horizontal="left" vertical="top" indent="1"/>
    </xf>
    <xf numFmtId="165"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5" fontId="105" fillId="103" borderId="233" applyNumberFormat="0" applyProtection="0">
      <alignment horizontal="left" vertical="top" indent="1"/>
    </xf>
    <xf numFmtId="165" fontId="105" fillId="103" borderId="233" applyNumberFormat="0" applyProtection="0">
      <alignment horizontal="left" vertical="top" indent="1"/>
    </xf>
    <xf numFmtId="169" fontId="105" fillId="103" borderId="233" applyNumberFormat="0" applyProtection="0">
      <alignment horizontal="left" vertical="top" indent="1"/>
    </xf>
    <xf numFmtId="165"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5"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5" fontId="105" fillId="103" borderId="233" applyNumberFormat="0" applyProtection="0">
      <alignment horizontal="left" vertical="top" indent="1"/>
    </xf>
    <xf numFmtId="169" fontId="105" fillId="103" borderId="233" applyNumberFormat="0" applyProtection="0">
      <alignment horizontal="left" vertical="top" indent="1"/>
    </xf>
    <xf numFmtId="165"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5" fontId="105" fillId="103" borderId="233" applyNumberFormat="0" applyProtection="0">
      <alignment horizontal="left" vertical="top" indent="1"/>
    </xf>
    <xf numFmtId="169" fontId="105" fillId="103" borderId="233" applyNumberFormat="0" applyProtection="0">
      <alignment horizontal="left" vertical="top" indent="1"/>
    </xf>
    <xf numFmtId="165"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5"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5"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5"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5"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5" fontId="105" fillId="103" borderId="233" applyNumberFormat="0" applyProtection="0">
      <alignment horizontal="left" vertical="top" indent="1"/>
    </xf>
    <xf numFmtId="165" fontId="105" fillId="103" borderId="233" applyNumberFormat="0" applyProtection="0">
      <alignment horizontal="left" vertical="top" indent="1"/>
    </xf>
    <xf numFmtId="165"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5"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5" fontId="105" fillId="103" borderId="233" applyNumberFormat="0" applyProtection="0">
      <alignment horizontal="left" vertical="top" indent="1"/>
    </xf>
    <xf numFmtId="165" fontId="105" fillId="103" borderId="233" applyNumberFormat="0" applyProtection="0">
      <alignment horizontal="left" vertical="top" indent="1"/>
    </xf>
    <xf numFmtId="165" fontId="105" fillId="103" borderId="233" applyNumberFormat="0" applyProtection="0">
      <alignment horizontal="left" vertical="top" indent="1"/>
    </xf>
    <xf numFmtId="165" fontId="105" fillId="103" borderId="233" applyNumberFormat="0" applyProtection="0">
      <alignment horizontal="left" vertical="top" indent="1"/>
    </xf>
    <xf numFmtId="165" fontId="105" fillId="103" borderId="233" applyNumberFormat="0" applyProtection="0">
      <alignment horizontal="left" vertical="top" indent="1"/>
    </xf>
    <xf numFmtId="165" fontId="105" fillId="103" borderId="233" applyNumberFormat="0" applyProtection="0">
      <alignment horizontal="left" vertical="top" indent="1"/>
    </xf>
    <xf numFmtId="165" fontId="105" fillId="103" borderId="233" applyNumberFormat="0" applyProtection="0">
      <alignment horizontal="left" vertical="top" indent="1"/>
    </xf>
    <xf numFmtId="165" fontId="105" fillId="103" borderId="233" applyNumberFormat="0" applyProtection="0">
      <alignment horizontal="left" vertical="top" indent="1"/>
    </xf>
    <xf numFmtId="165" fontId="105" fillId="103" borderId="233" applyNumberFormat="0" applyProtection="0">
      <alignment horizontal="left" vertical="top" indent="1"/>
    </xf>
    <xf numFmtId="165" fontId="105" fillId="103" borderId="233" applyNumberFormat="0" applyProtection="0">
      <alignment horizontal="left" vertical="top" indent="1"/>
    </xf>
    <xf numFmtId="169" fontId="105" fillId="103" borderId="233" applyNumberFormat="0" applyProtection="0">
      <alignment horizontal="left" vertical="top" indent="1"/>
    </xf>
    <xf numFmtId="165"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5" fontId="105" fillId="103" borderId="233" applyNumberFormat="0" applyProtection="0">
      <alignment horizontal="left" vertical="top" indent="1"/>
    </xf>
    <xf numFmtId="165" fontId="105" fillId="103" borderId="233" applyNumberFormat="0" applyProtection="0">
      <alignment horizontal="left" vertical="top" indent="1"/>
    </xf>
    <xf numFmtId="169" fontId="105" fillId="103" borderId="233" applyNumberFormat="0" applyProtection="0">
      <alignment horizontal="left" vertical="top" indent="1"/>
    </xf>
    <xf numFmtId="165"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7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0" fontId="105" fillId="103" borderId="233" applyNumberFormat="0" applyProtection="0">
      <alignment horizontal="left" vertical="top" indent="1"/>
    </xf>
    <xf numFmtId="169" fontId="105" fillId="103" borderId="233" applyNumberFormat="0" applyProtection="0">
      <alignment horizontal="left" vertical="top" indent="1"/>
    </xf>
    <xf numFmtId="165"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70" fontId="105" fillId="103" borderId="233" applyNumberFormat="0" applyProtection="0">
      <alignment horizontal="left" vertical="top" indent="1"/>
    </xf>
    <xf numFmtId="165" fontId="105" fillId="103" borderId="233" applyNumberFormat="0" applyProtection="0">
      <alignment horizontal="left" vertical="top" indent="1"/>
    </xf>
    <xf numFmtId="165" fontId="105" fillId="103" borderId="233" applyNumberFormat="0" applyProtection="0">
      <alignment horizontal="left" vertical="top" indent="1"/>
    </xf>
    <xf numFmtId="165" fontId="105" fillId="103" borderId="233" applyNumberFormat="0" applyProtection="0">
      <alignment horizontal="left" vertical="top" indent="1"/>
    </xf>
    <xf numFmtId="169" fontId="105" fillId="103" borderId="233" applyNumberFormat="0" applyProtection="0">
      <alignment horizontal="left" vertical="top" indent="1"/>
    </xf>
    <xf numFmtId="169" fontId="105" fillId="70" borderId="14" applyNumberFormat="0">
      <protection locked="0"/>
    </xf>
    <xf numFmtId="169" fontId="105" fillId="70" borderId="14" applyNumberFormat="0">
      <protection locked="0"/>
    </xf>
    <xf numFmtId="169"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165" fontId="105" fillId="70" borderId="14" applyNumberFormat="0">
      <protection locked="0"/>
    </xf>
    <xf numFmtId="165" fontId="105" fillId="70" borderId="14" applyNumberFormat="0">
      <protection locked="0"/>
    </xf>
    <xf numFmtId="0" fontId="105" fillId="70" borderId="14" applyNumberFormat="0">
      <protection locked="0"/>
    </xf>
    <xf numFmtId="169" fontId="105" fillId="70" borderId="14" applyNumberFormat="0">
      <protection locked="0"/>
    </xf>
    <xf numFmtId="165" fontId="105" fillId="70" borderId="14" applyNumberFormat="0">
      <protection locked="0"/>
    </xf>
    <xf numFmtId="169"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9" fontId="105" fillId="70" borderId="14" applyNumberFormat="0">
      <protection locked="0"/>
    </xf>
    <xf numFmtId="0" fontId="105" fillId="70" borderId="14" applyNumberFormat="0">
      <protection locked="0"/>
    </xf>
    <xf numFmtId="0"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169" fontId="105" fillId="70" borderId="14" applyNumberFormat="0">
      <protection locked="0"/>
    </xf>
    <xf numFmtId="169"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9" fontId="105" fillId="70" borderId="14" applyNumberFormat="0">
      <protection locked="0"/>
    </xf>
    <xf numFmtId="169"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9" fontId="105" fillId="70" borderId="14" applyNumberFormat="0">
      <protection locked="0"/>
    </xf>
    <xf numFmtId="169"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169" fontId="105" fillId="70" borderId="14" applyNumberFormat="0">
      <protection locked="0"/>
    </xf>
    <xf numFmtId="169"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169" fontId="105" fillId="70" borderId="14" applyNumberFormat="0">
      <protection locked="0"/>
    </xf>
    <xf numFmtId="165" fontId="105" fillId="70" borderId="14" applyNumberFormat="0">
      <protection locked="0"/>
    </xf>
    <xf numFmtId="0" fontId="105" fillId="70" borderId="14" applyNumberFormat="0">
      <protection locked="0"/>
    </xf>
    <xf numFmtId="0" fontId="105" fillId="70" borderId="14" applyNumberFormat="0">
      <protection locked="0"/>
    </xf>
    <xf numFmtId="165" fontId="105" fillId="70" borderId="14" applyNumberFormat="0">
      <protection locked="0"/>
    </xf>
    <xf numFmtId="165"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165" fontId="105" fillId="70" borderId="14" applyNumberFormat="0">
      <protection locked="0"/>
    </xf>
    <xf numFmtId="165"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5" fontId="105" fillId="70" borderId="14" applyNumberFormat="0">
      <protection locked="0"/>
    </xf>
    <xf numFmtId="165"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5" fontId="105" fillId="70" borderId="14" applyNumberFormat="0">
      <protection locked="0"/>
    </xf>
    <xf numFmtId="165"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165"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0" fontId="105" fillId="70" borderId="14" applyNumberFormat="0">
      <protection locked="0"/>
    </xf>
    <xf numFmtId="0"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169" fontId="105" fillId="70" borderId="14" applyNumberFormat="0">
      <protection locked="0"/>
    </xf>
    <xf numFmtId="169"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9" fontId="105" fillId="70" borderId="14" applyNumberFormat="0">
      <protection locked="0"/>
    </xf>
    <xf numFmtId="169"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169" fontId="105" fillId="70" borderId="14" applyNumberFormat="0">
      <protection locked="0"/>
    </xf>
    <xf numFmtId="169"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169" fontId="105" fillId="70" borderId="14" applyNumberFormat="0">
      <protection locked="0"/>
    </xf>
    <xf numFmtId="169"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169" fontId="105" fillId="70" borderId="14" applyNumberFormat="0">
      <protection locked="0"/>
    </xf>
    <xf numFmtId="165" fontId="105" fillId="70" borderId="14" applyNumberFormat="0">
      <protection locked="0"/>
    </xf>
    <xf numFmtId="0" fontId="105" fillId="70" borderId="14" applyNumberFormat="0">
      <protection locked="0"/>
    </xf>
    <xf numFmtId="0" fontId="105" fillId="70" borderId="14" applyNumberFormat="0">
      <protection locked="0"/>
    </xf>
    <xf numFmtId="165" fontId="105" fillId="70" borderId="14" applyNumberFormat="0">
      <protection locked="0"/>
    </xf>
    <xf numFmtId="165"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70" fontId="105" fillId="70" borderId="14" applyNumberFormat="0">
      <protection locked="0"/>
    </xf>
    <xf numFmtId="165" fontId="105" fillId="70" borderId="14" applyNumberFormat="0">
      <protection locked="0"/>
    </xf>
    <xf numFmtId="165" fontId="105" fillId="70" borderId="14" applyNumberFormat="0">
      <protection locked="0"/>
    </xf>
    <xf numFmtId="165"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165" fontId="105" fillId="70" borderId="14" applyNumberFormat="0">
      <protection locked="0"/>
    </xf>
    <xf numFmtId="165"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5" fontId="105" fillId="70" borderId="14" applyNumberFormat="0">
      <protection locked="0"/>
    </xf>
    <xf numFmtId="165"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9" fontId="105" fillId="70" borderId="14" applyNumberFormat="0">
      <protection locked="0"/>
    </xf>
    <xf numFmtId="165" fontId="105" fillId="70" borderId="14" applyNumberFormat="0">
      <protection locked="0"/>
    </xf>
    <xf numFmtId="165"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165"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0" fontId="105" fillId="70" borderId="14" applyNumberFormat="0">
      <protection locked="0"/>
    </xf>
    <xf numFmtId="169" fontId="105" fillId="70" borderId="14" applyNumberFormat="0">
      <protection locked="0"/>
    </xf>
    <xf numFmtId="0" fontId="340" fillId="81" borderId="234" applyBorder="0"/>
    <xf numFmtId="4" fontId="341" fillId="32" borderId="232" applyNumberFormat="0" applyProtection="0">
      <alignment vertical="center"/>
    </xf>
    <xf numFmtId="4" fontId="342" fillId="32" borderId="232" applyNumberFormat="0" applyProtection="0">
      <alignment vertical="center"/>
    </xf>
    <xf numFmtId="4" fontId="334" fillId="100" borderId="232" applyNumberFormat="0" applyProtection="0">
      <alignment horizontal="left" vertical="center"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5"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5"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5"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5" fontId="168" fillId="27" borderId="233" applyNumberFormat="0" applyProtection="0">
      <alignment horizontal="left" vertical="top" indent="1"/>
    </xf>
    <xf numFmtId="169" fontId="168" fillId="27" borderId="233" applyNumberFormat="0" applyProtection="0">
      <alignment horizontal="left" vertical="top" indent="1"/>
    </xf>
    <xf numFmtId="165"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5" fontId="168" fillId="27" borderId="233" applyNumberFormat="0" applyProtection="0">
      <alignment horizontal="left" vertical="top" indent="1"/>
    </xf>
    <xf numFmtId="169" fontId="168" fillId="27" borderId="233" applyNumberFormat="0" applyProtection="0">
      <alignment horizontal="left" vertical="top" indent="1"/>
    </xf>
    <xf numFmtId="165"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5"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5"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5" fontId="111" fillId="27" borderId="233" applyNumberFormat="0" applyProtection="0">
      <alignment horizontal="left" vertical="top" indent="1"/>
    </xf>
    <xf numFmtId="165"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5"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5" fontId="111" fillId="27" borderId="233" applyNumberFormat="0" applyProtection="0">
      <alignment horizontal="left" vertical="top" indent="1"/>
    </xf>
    <xf numFmtId="165" fontId="168" fillId="27" borderId="233" applyNumberFormat="0" applyProtection="0">
      <alignment horizontal="left" vertical="top" indent="1"/>
    </xf>
    <xf numFmtId="165" fontId="111" fillId="27" borderId="233" applyNumberFormat="0" applyProtection="0">
      <alignment horizontal="left" vertical="top" indent="1"/>
    </xf>
    <xf numFmtId="169" fontId="168" fillId="27" borderId="233" applyNumberFormat="0" applyProtection="0">
      <alignment horizontal="left" vertical="top" indent="1"/>
    </xf>
    <xf numFmtId="165"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5"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5" fontId="168" fillId="27" borderId="233" applyNumberFormat="0" applyProtection="0">
      <alignment horizontal="left" vertical="top" indent="1"/>
    </xf>
    <xf numFmtId="165" fontId="168" fillId="27" borderId="233" applyNumberFormat="0" applyProtection="0">
      <alignment horizontal="left" vertical="top" indent="1"/>
    </xf>
    <xf numFmtId="165" fontId="168" fillId="27" borderId="233" applyNumberFormat="0" applyProtection="0">
      <alignment horizontal="left" vertical="top" indent="1"/>
    </xf>
    <xf numFmtId="165" fontId="168" fillId="27" borderId="233" applyNumberFormat="0" applyProtection="0">
      <alignment horizontal="left" vertical="top" indent="1"/>
    </xf>
    <xf numFmtId="165" fontId="168" fillId="27" borderId="233" applyNumberFormat="0" applyProtection="0">
      <alignment horizontal="left" vertical="top" indent="1"/>
    </xf>
    <xf numFmtId="165" fontId="168" fillId="27" borderId="233" applyNumberFormat="0" applyProtection="0">
      <alignment horizontal="left" vertical="top" indent="1"/>
    </xf>
    <xf numFmtId="165" fontId="168" fillId="27" borderId="233" applyNumberFormat="0" applyProtection="0">
      <alignment horizontal="left" vertical="top" indent="1"/>
    </xf>
    <xf numFmtId="165" fontId="168" fillId="27" borderId="233" applyNumberFormat="0" applyProtection="0">
      <alignment horizontal="left" vertical="top" indent="1"/>
    </xf>
    <xf numFmtId="165" fontId="168" fillId="27" borderId="233" applyNumberFormat="0" applyProtection="0">
      <alignment horizontal="left" vertical="top" indent="1"/>
    </xf>
    <xf numFmtId="165" fontId="168" fillId="27" borderId="233" applyNumberFormat="0" applyProtection="0">
      <alignment horizontal="left" vertical="top" indent="1"/>
    </xf>
    <xf numFmtId="169" fontId="168" fillId="27" borderId="233" applyNumberFormat="0" applyProtection="0">
      <alignment horizontal="left" vertical="top" indent="1"/>
    </xf>
    <xf numFmtId="165"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5" fontId="168" fillId="27" borderId="233" applyNumberFormat="0" applyProtection="0">
      <alignment horizontal="left" vertical="top" indent="1"/>
    </xf>
    <xf numFmtId="165" fontId="168" fillId="27" borderId="233" applyNumberFormat="0" applyProtection="0">
      <alignment horizontal="left" vertical="top" indent="1"/>
    </xf>
    <xf numFmtId="169" fontId="168" fillId="27" borderId="233" applyNumberFormat="0" applyProtection="0">
      <alignment horizontal="left" vertical="top" indent="1"/>
    </xf>
    <xf numFmtId="165"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5"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5" fontId="168" fillId="27" borderId="233" applyNumberFormat="0" applyProtection="0">
      <alignment horizontal="left" vertical="top" indent="1"/>
    </xf>
    <xf numFmtId="169" fontId="168" fillId="27" borderId="233" applyNumberFormat="0" applyProtection="0">
      <alignment horizontal="left" vertical="top" indent="1"/>
    </xf>
    <xf numFmtId="165"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5" fontId="168" fillId="27" borderId="233" applyNumberFormat="0" applyProtection="0">
      <alignment horizontal="left" vertical="top" indent="1"/>
    </xf>
    <xf numFmtId="169" fontId="168" fillId="27" borderId="233" applyNumberFormat="0" applyProtection="0">
      <alignment horizontal="left" vertical="top" indent="1"/>
    </xf>
    <xf numFmtId="165"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5"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5"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5" fontId="111" fillId="27" borderId="233" applyNumberFormat="0" applyProtection="0">
      <alignment horizontal="left" vertical="top" indent="1"/>
    </xf>
    <xf numFmtId="165" fontId="168" fillId="27" borderId="233" applyNumberFormat="0" applyProtection="0">
      <alignment horizontal="left" vertical="top" indent="1"/>
    </xf>
    <xf numFmtId="165" fontId="111"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5" fontId="111"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5" fontId="168" fillId="27" borderId="233" applyNumberFormat="0" applyProtection="0">
      <alignment horizontal="left" vertical="top" indent="1"/>
    </xf>
    <xf numFmtId="165" fontId="168" fillId="27" borderId="233" applyNumberFormat="0" applyProtection="0">
      <alignment horizontal="left" vertical="top" indent="1"/>
    </xf>
    <xf numFmtId="165" fontId="168" fillId="27" borderId="233" applyNumberFormat="0" applyProtection="0">
      <alignment horizontal="left" vertical="top" indent="1"/>
    </xf>
    <xf numFmtId="165" fontId="168" fillId="27" borderId="233" applyNumberFormat="0" applyProtection="0">
      <alignment horizontal="left" vertical="top" indent="1"/>
    </xf>
    <xf numFmtId="165" fontId="168" fillId="27" borderId="233" applyNumberFormat="0" applyProtection="0">
      <alignment horizontal="left" vertical="top" indent="1"/>
    </xf>
    <xf numFmtId="165" fontId="168" fillId="27" borderId="233" applyNumberFormat="0" applyProtection="0">
      <alignment horizontal="left" vertical="top" indent="1"/>
    </xf>
    <xf numFmtId="165" fontId="168" fillId="27" borderId="233" applyNumberFormat="0" applyProtection="0">
      <alignment horizontal="left" vertical="top" indent="1"/>
    </xf>
    <xf numFmtId="165" fontId="168" fillId="27" borderId="233" applyNumberFormat="0" applyProtection="0">
      <alignment horizontal="left" vertical="top" indent="1"/>
    </xf>
    <xf numFmtId="165" fontId="168" fillId="27" borderId="233" applyNumberFormat="0" applyProtection="0">
      <alignment horizontal="left" vertical="top" indent="1"/>
    </xf>
    <xf numFmtId="165" fontId="168" fillId="27" borderId="233" applyNumberFormat="0" applyProtection="0">
      <alignment horizontal="left" vertical="top" indent="1"/>
    </xf>
    <xf numFmtId="169" fontId="168" fillId="27" borderId="233" applyNumberFormat="0" applyProtection="0">
      <alignment horizontal="left" vertical="top" indent="1"/>
    </xf>
    <xf numFmtId="165"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5" fontId="168" fillId="27" borderId="233" applyNumberFormat="0" applyProtection="0">
      <alignment horizontal="left" vertical="top" indent="1"/>
    </xf>
    <xf numFmtId="165" fontId="168" fillId="27" borderId="233" applyNumberFormat="0" applyProtection="0">
      <alignment horizontal="left" vertical="top" indent="1"/>
    </xf>
    <xf numFmtId="169" fontId="168" fillId="27" borderId="233" applyNumberFormat="0" applyProtection="0">
      <alignment horizontal="left" vertical="top" indent="1"/>
    </xf>
    <xf numFmtId="165"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11"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7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0" fontId="168" fillId="27" borderId="233" applyNumberFormat="0" applyProtection="0">
      <alignment horizontal="left" vertical="top" indent="1"/>
    </xf>
    <xf numFmtId="169" fontId="168" fillId="27" borderId="233" applyNumberFormat="0" applyProtection="0">
      <alignment horizontal="left" vertical="top" indent="1"/>
    </xf>
    <xf numFmtId="165"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70" fontId="168" fillId="27" borderId="233" applyNumberFormat="0" applyProtection="0">
      <alignment horizontal="left" vertical="top" indent="1"/>
    </xf>
    <xf numFmtId="165" fontId="111" fillId="27" borderId="233" applyNumberFormat="0" applyProtection="0">
      <alignment horizontal="left" vertical="top" indent="1"/>
    </xf>
    <xf numFmtId="165" fontId="168" fillId="27" borderId="233" applyNumberFormat="0" applyProtection="0">
      <alignment horizontal="left" vertical="top" indent="1"/>
    </xf>
    <xf numFmtId="165" fontId="111" fillId="27" borderId="233" applyNumberFormat="0" applyProtection="0">
      <alignment horizontal="left" vertical="top" indent="1"/>
    </xf>
    <xf numFmtId="165" fontId="168" fillId="27" borderId="233" applyNumberFormat="0" applyProtection="0">
      <alignment horizontal="left" vertical="top" indent="1"/>
    </xf>
    <xf numFmtId="4" fontId="343" fillId="32" borderId="232" applyNumberFormat="0" applyProtection="0">
      <alignment vertical="center"/>
    </xf>
    <xf numFmtId="4" fontId="344" fillId="32" borderId="232" applyNumberFormat="0" applyProtection="0">
      <alignment vertical="center"/>
    </xf>
    <xf numFmtId="4" fontId="169" fillId="0" borderId="0" applyNumberFormat="0" applyProtection="0">
      <alignment horizontal="left" vertical="center"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5"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5"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5"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5" fontId="168" fillId="102" borderId="233" applyNumberFormat="0" applyProtection="0">
      <alignment horizontal="left" vertical="top" indent="1"/>
    </xf>
    <xf numFmtId="169" fontId="168" fillId="102" borderId="233" applyNumberFormat="0" applyProtection="0">
      <alignment horizontal="left" vertical="top" indent="1"/>
    </xf>
    <xf numFmtId="165"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5" fontId="168" fillId="102" borderId="233" applyNumberFormat="0" applyProtection="0">
      <alignment horizontal="left" vertical="top" indent="1"/>
    </xf>
    <xf numFmtId="169" fontId="168" fillId="102" borderId="233" applyNumberFormat="0" applyProtection="0">
      <alignment horizontal="left" vertical="top" indent="1"/>
    </xf>
    <xf numFmtId="165"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5"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5"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5" fontId="111" fillId="102" borderId="233" applyNumberFormat="0" applyProtection="0">
      <alignment horizontal="left" vertical="top" indent="1"/>
    </xf>
    <xf numFmtId="165"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5"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5" fontId="111" fillId="102" borderId="233" applyNumberFormat="0" applyProtection="0">
      <alignment horizontal="left" vertical="top" indent="1"/>
    </xf>
    <xf numFmtId="165" fontId="168" fillId="102" borderId="233" applyNumberFormat="0" applyProtection="0">
      <alignment horizontal="left" vertical="top" indent="1"/>
    </xf>
    <xf numFmtId="165" fontId="111" fillId="102" borderId="233" applyNumberFormat="0" applyProtection="0">
      <alignment horizontal="left" vertical="top" indent="1"/>
    </xf>
    <xf numFmtId="169" fontId="168" fillId="102" borderId="233" applyNumberFormat="0" applyProtection="0">
      <alignment horizontal="left" vertical="top" indent="1"/>
    </xf>
    <xf numFmtId="165"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5"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5" fontId="168" fillId="102" borderId="233" applyNumberFormat="0" applyProtection="0">
      <alignment horizontal="left" vertical="top" indent="1"/>
    </xf>
    <xf numFmtId="165" fontId="168" fillId="102" borderId="233" applyNumberFormat="0" applyProtection="0">
      <alignment horizontal="left" vertical="top" indent="1"/>
    </xf>
    <xf numFmtId="165" fontId="168" fillId="102" borderId="233" applyNumberFormat="0" applyProtection="0">
      <alignment horizontal="left" vertical="top" indent="1"/>
    </xf>
    <xf numFmtId="165" fontId="168" fillId="102" borderId="233" applyNumberFormat="0" applyProtection="0">
      <alignment horizontal="left" vertical="top" indent="1"/>
    </xf>
    <xf numFmtId="165" fontId="168" fillId="102" borderId="233" applyNumberFormat="0" applyProtection="0">
      <alignment horizontal="left" vertical="top" indent="1"/>
    </xf>
    <xf numFmtId="165" fontId="168" fillId="102" borderId="233" applyNumberFormat="0" applyProtection="0">
      <alignment horizontal="left" vertical="top" indent="1"/>
    </xf>
    <xf numFmtId="165" fontId="168" fillId="102" borderId="233" applyNumberFormat="0" applyProtection="0">
      <alignment horizontal="left" vertical="top" indent="1"/>
    </xf>
    <xf numFmtId="165" fontId="168" fillId="102" borderId="233" applyNumberFormat="0" applyProtection="0">
      <alignment horizontal="left" vertical="top" indent="1"/>
    </xf>
    <xf numFmtId="165" fontId="168" fillId="102" borderId="233" applyNumberFormat="0" applyProtection="0">
      <alignment horizontal="left" vertical="top" indent="1"/>
    </xf>
    <xf numFmtId="165" fontId="168" fillId="102" borderId="233" applyNumberFormat="0" applyProtection="0">
      <alignment horizontal="left" vertical="top" indent="1"/>
    </xf>
    <xf numFmtId="169" fontId="168" fillId="102" borderId="233" applyNumberFormat="0" applyProtection="0">
      <alignment horizontal="left" vertical="top" indent="1"/>
    </xf>
    <xf numFmtId="165"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5" fontId="168" fillId="102" borderId="233" applyNumberFormat="0" applyProtection="0">
      <alignment horizontal="left" vertical="top" indent="1"/>
    </xf>
    <xf numFmtId="165" fontId="168" fillId="102" borderId="233" applyNumberFormat="0" applyProtection="0">
      <alignment horizontal="left" vertical="top" indent="1"/>
    </xf>
    <xf numFmtId="169" fontId="168" fillId="102" borderId="233" applyNumberFormat="0" applyProtection="0">
      <alignment horizontal="left" vertical="top" indent="1"/>
    </xf>
    <xf numFmtId="165"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5"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5" fontId="168" fillId="102" borderId="233" applyNumberFormat="0" applyProtection="0">
      <alignment horizontal="left" vertical="top" indent="1"/>
    </xf>
    <xf numFmtId="169" fontId="168" fillId="102" borderId="233" applyNumberFormat="0" applyProtection="0">
      <alignment horizontal="left" vertical="top" indent="1"/>
    </xf>
    <xf numFmtId="165"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5" fontId="168" fillId="102" borderId="233" applyNumberFormat="0" applyProtection="0">
      <alignment horizontal="left" vertical="top" indent="1"/>
    </xf>
    <xf numFmtId="169" fontId="168" fillId="102" borderId="233" applyNumberFormat="0" applyProtection="0">
      <alignment horizontal="left" vertical="top" indent="1"/>
    </xf>
    <xf numFmtId="165"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5"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5"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5" fontId="111" fillId="102" borderId="233" applyNumberFormat="0" applyProtection="0">
      <alignment horizontal="left" vertical="top" indent="1"/>
    </xf>
    <xf numFmtId="165" fontId="168" fillId="102" borderId="233" applyNumberFormat="0" applyProtection="0">
      <alignment horizontal="left" vertical="top" indent="1"/>
    </xf>
    <xf numFmtId="165" fontId="111"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5" fontId="111"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5" fontId="168" fillId="102" borderId="233" applyNumberFormat="0" applyProtection="0">
      <alignment horizontal="left" vertical="top" indent="1"/>
    </xf>
    <xf numFmtId="165" fontId="168" fillId="102" borderId="233" applyNumberFormat="0" applyProtection="0">
      <alignment horizontal="left" vertical="top" indent="1"/>
    </xf>
    <xf numFmtId="165" fontId="168" fillId="102" borderId="233" applyNumberFormat="0" applyProtection="0">
      <alignment horizontal="left" vertical="top" indent="1"/>
    </xf>
    <xf numFmtId="165" fontId="168" fillId="102" borderId="233" applyNumberFormat="0" applyProtection="0">
      <alignment horizontal="left" vertical="top" indent="1"/>
    </xf>
    <xf numFmtId="165" fontId="168" fillId="102" borderId="233" applyNumberFormat="0" applyProtection="0">
      <alignment horizontal="left" vertical="top" indent="1"/>
    </xf>
    <xf numFmtId="165" fontId="168" fillId="102" borderId="233" applyNumberFormat="0" applyProtection="0">
      <alignment horizontal="left" vertical="top" indent="1"/>
    </xf>
    <xf numFmtId="165" fontId="168" fillId="102" borderId="233" applyNumberFormat="0" applyProtection="0">
      <alignment horizontal="left" vertical="top" indent="1"/>
    </xf>
    <xf numFmtId="165" fontId="168" fillId="102" borderId="233" applyNumberFormat="0" applyProtection="0">
      <alignment horizontal="left" vertical="top" indent="1"/>
    </xf>
    <xf numFmtId="165" fontId="168" fillId="102" borderId="233" applyNumberFormat="0" applyProtection="0">
      <alignment horizontal="left" vertical="top" indent="1"/>
    </xf>
    <xf numFmtId="165" fontId="168" fillId="102" borderId="233" applyNumberFormat="0" applyProtection="0">
      <alignment horizontal="left" vertical="top" indent="1"/>
    </xf>
    <xf numFmtId="169" fontId="168" fillId="102" borderId="233" applyNumberFormat="0" applyProtection="0">
      <alignment horizontal="left" vertical="top" indent="1"/>
    </xf>
    <xf numFmtId="165"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5" fontId="168" fillId="102" borderId="233" applyNumberFormat="0" applyProtection="0">
      <alignment horizontal="left" vertical="top" indent="1"/>
    </xf>
    <xf numFmtId="165" fontId="168" fillId="102" borderId="233" applyNumberFormat="0" applyProtection="0">
      <alignment horizontal="left" vertical="top" indent="1"/>
    </xf>
    <xf numFmtId="169" fontId="168" fillId="102" borderId="233" applyNumberFormat="0" applyProtection="0">
      <alignment horizontal="left" vertical="top" indent="1"/>
    </xf>
    <xf numFmtId="165"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11"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7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0" fontId="168" fillId="102" borderId="233" applyNumberFormat="0" applyProtection="0">
      <alignment horizontal="left" vertical="top" indent="1"/>
    </xf>
    <xf numFmtId="169" fontId="168" fillId="102" borderId="233" applyNumberFormat="0" applyProtection="0">
      <alignment horizontal="left" vertical="top" indent="1"/>
    </xf>
    <xf numFmtId="165"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70" fontId="168" fillId="102" borderId="233" applyNumberFormat="0" applyProtection="0">
      <alignment horizontal="left" vertical="top" indent="1"/>
    </xf>
    <xf numFmtId="165" fontId="111" fillId="102" borderId="233" applyNumberFormat="0" applyProtection="0">
      <alignment horizontal="left" vertical="top" indent="1"/>
    </xf>
    <xf numFmtId="165" fontId="168" fillId="102" borderId="233" applyNumberFormat="0" applyProtection="0">
      <alignment horizontal="left" vertical="top" indent="1"/>
    </xf>
    <xf numFmtId="165" fontId="111" fillId="102" borderId="233" applyNumberFormat="0" applyProtection="0">
      <alignment horizontal="left" vertical="top" indent="1"/>
    </xf>
    <xf numFmtId="165" fontId="168" fillId="102" borderId="233" applyNumberFormat="0" applyProtection="0">
      <alignment horizontal="left" vertical="top" indent="1"/>
    </xf>
    <xf numFmtId="4" fontId="345" fillId="32" borderId="232" applyNumberFormat="0" applyProtection="0">
      <alignment vertical="center"/>
    </xf>
    <xf numFmtId="4" fontId="346" fillId="32" borderId="232" applyNumberFormat="0" applyProtection="0">
      <alignment vertical="center"/>
    </xf>
    <xf numFmtId="4" fontId="334" fillId="40" borderId="232" applyNumberFormat="0" applyProtection="0">
      <alignment horizontal="left" vertical="center" indent="1"/>
    </xf>
    <xf numFmtId="4" fontId="347" fillId="101" borderId="232" applyNumberFormat="0" applyProtection="0">
      <alignment horizontal="left" indent="1"/>
    </xf>
    <xf numFmtId="0" fontId="169" fillId="104" borderId="14"/>
    <xf numFmtId="4" fontId="348" fillId="32" borderId="232" applyNumberFormat="0" applyProtection="0">
      <alignment vertical="center"/>
    </xf>
    <xf numFmtId="0" fontId="178" fillId="0" borderId="231">
      <alignment horizontal="right" vertical="center"/>
    </xf>
    <xf numFmtId="38" fontId="164" fillId="0" borderId="192"/>
    <xf numFmtId="259" fontId="105" fillId="0" borderId="0">
      <protection locked="0"/>
    </xf>
    <xf numFmtId="259" fontId="105" fillId="0" borderId="0">
      <protection locked="0"/>
    </xf>
    <xf numFmtId="259" fontId="105" fillId="0" borderId="0">
      <protection locked="0"/>
    </xf>
    <xf numFmtId="259" fontId="105" fillId="0" borderId="0">
      <protection locked="0"/>
    </xf>
    <xf numFmtId="259" fontId="105" fillId="0" borderId="0">
      <protection locked="0"/>
    </xf>
    <xf numFmtId="223" fontId="105" fillId="0" borderId="0" applyFont="0" applyFill="0" applyBorder="0" applyAlignment="0" applyProtection="0"/>
    <xf numFmtId="199" fontId="105" fillId="0" borderId="0" applyFont="0" applyFill="0" applyBorder="0" applyAlignment="0" applyProtection="0"/>
    <xf numFmtId="169" fontId="349" fillId="0" borderId="0" applyNumberFormat="0" applyFill="0" applyBorder="0" applyAlignment="0" applyProtection="0"/>
    <xf numFmtId="169" fontId="349" fillId="0" borderId="0" applyNumberFormat="0" applyFill="0" applyBorder="0" applyAlignment="0" applyProtection="0"/>
    <xf numFmtId="170" fontId="349" fillId="0" borderId="0" applyNumberFormat="0" applyFill="0" applyBorder="0" applyAlignment="0" applyProtection="0"/>
    <xf numFmtId="0" fontId="349" fillId="0" borderId="0" applyNumberFormat="0" applyFill="0" applyBorder="0" applyAlignment="0" applyProtection="0"/>
    <xf numFmtId="165" fontId="349" fillId="0" borderId="0" applyNumberFormat="0" applyFill="0" applyBorder="0" applyAlignment="0" applyProtection="0"/>
    <xf numFmtId="0" fontId="349" fillId="0" borderId="0" applyNumberFormat="0" applyFill="0" applyBorder="0" applyAlignment="0" applyProtection="0"/>
    <xf numFmtId="170" fontId="349" fillId="0" borderId="0" applyNumberFormat="0" applyFill="0" applyBorder="0" applyAlignment="0" applyProtection="0"/>
    <xf numFmtId="0" fontId="349" fillId="0" borderId="0" applyNumberFormat="0" applyFill="0" applyBorder="0" applyAlignment="0" applyProtection="0"/>
    <xf numFmtId="169" fontId="349" fillId="0" borderId="0" applyNumberFormat="0" applyFill="0" applyBorder="0" applyAlignment="0" applyProtection="0"/>
    <xf numFmtId="0" fontId="349" fillId="0" borderId="0" applyNumberFormat="0" applyFill="0" applyBorder="0" applyAlignment="0" applyProtection="0"/>
    <xf numFmtId="165" fontId="349" fillId="0" borderId="0" applyNumberFormat="0" applyFill="0" applyBorder="0" applyAlignment="0" applyProtection="0"/>
    <xf numFmtId="202" fontId="212" fillId="70" borderId="0"/>
    <xf numFmtId="0" fontId="350" fillId="0" borderId="0"/>
    <xf numFmtId="169" fontId="351" fillId="0" borderId="0"/>
    <xf numFmtId="169" fontId="351" fillId="0" borderId="0"/>
    <xf numFmtId="170" fontId="351" fillId="0" borderId="0"/>
    <xf numFmtId="0" fontId="351" fillId="0" borderId="0"/>
    <xf numFmtId="165" fontId="351" fillId="0" borderId="0"/>
    <xf numFmtId="0" fontId="351" fillId="0" borderId="0"/>
    <xf numFmtId="170" fontId="351" fillId="0" borderId="0"/>
    <xf numFmtId="0" fontId="351" fillId="0" borderId="0"/>
    <xf numFmtId="169" fontId="351" fillId="0" borderId="0"/>
    <xf numFmtId="0" fontId="351" fillId="0" borderId="0"/>
    <xf numFmtId="165" fontId="351" fillId="0" borderId="0"/>
    <xf numFmtId="169" fontId="167" fillId="0" borderId="0"/>
    <xf numFmtId="169" fontId="167" fillId="0" borderId="0"/>
    <xf numFmtId="170" fontId="167" fillId="0" borderId="0"/>
    <xf numFmtId="0" fontId="167" fillId="0" borderId="0"/>
    <xf numFmtId="165" fontId="167" fillId="0" borderId="0"/>
    <xf numFmtId="0" fontId="167" fillId="0" borderId="0"/>
    <xf numFmtId="165" fontId="167" fillId="0" borderId="0"/>
    <xf numFmtId="0" fontId="167" fillId="0" borderId="0"/>
    <xf numFmtId="168" fontId="164" fillId="0" borderId="0" applyFont="0" applyFill="0" applyBorder="0" applyAlignment="0" applyProtection="0"/>
    <xf numFmtId="168" fontId="164" fillId="0" borderId="0" applyFont="0" applyFill="0" applyBorder="0" applyAlignment="0" applyProtection="0"/>
    <xf numFmtId="169" fontId="220" fillId="0" borderId="0"/>
    <xf numFmtId="170" fontId="220" fillId="0" borderId="0"/>
    <xf numFmtId="196" fontId="352" fillId="0" borderId="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7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169"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0" fontId="353" fillId="0" borderId="10" applyNumberFormat="0" applyFill="0" applyAlignment="0" applyProtection="0"/>
    <xf numFmtId="3" fontId="168" fillId="0" borderId="0"/>
    <xf numFmtId="0" fontId="225" fillId="0" borderId="0"/>
    <xf numFmtId="43" fontId="32" fillId="0" borderId="0" applyBorder="0" applyAlignment="0" applyProtection="0"/>
    <xf numFmtId="0" fontId="150" fillId="0" borderId="0"/>
    <xf numFmtId="0" fontId="150" fillId="0" borderId="0"/>
    <xf numFmtId="43" fontId="32" fillId="0" borderId="0" applyBorder="0" applyAlignment="0" applyProtection="0"/>
    <xf numFmtId="0" fontId="32" fillId="0" borderId="0"/>
    <xf numFmtId="0" fontId="14" fillId="0" borderId="0"/>
    <xf numFmtId="0" fontId="354" fillId="0" borderId="0"/>
    <xf numFmtId="0" fontId="325" fillId="0" borderId="0"/>
    <xf numFmtId="0" fontId="326" fillId="0" borderId="0"/>
    <xf numFmtId="169" fontId="355" fillId="0" borderId="0" applyNumberFormat="0" applyFill="0" applyBorder="0" applyAlignment="0" applyProtection="0"/>
    <xf numFmtId="170" fontId="355" fillId="0" borderId="0" applyNumberFormat="0" applyFill="0" applyBorder="0" applyAlignment="0" applyProtection="0"/>
    <xf numFmtId="169" fontId="356" fillId="0" borderId="0" applyNumberFormat="0" applyFill="0" applyBorder="0" applyAlignment="0" applyProtection="0"/>
    <xf numFmtId="170" fontId="356" fillId="0" borderId="0" applyNumberFormat="0" applyFill="0" applyBorder="0" applyAlignment="0" applyProtection="0"/>
    <xf numFmtId="0" fontId="357" fillId="0" borderId="0"/>
    <xf numFmtId="169" fontId="105" fillId="0" borderId="0" applyNumberFormat="0"/>
    <xf numFmtId="169" fontId="105" fillId="0" borderId="0" applyNumberFormat="0"/>
    <xf numFmtId="169" fontId="105" fillId="0" borderId="0" applyNumberFormat="0"/>
    <xf numFmtId="169" fontId="105" fillId="0" borderId="0" applyNumberFormat="0"/>
    <xf numFmtId="0" fontId="105" fillId="0" borderId="0" applyNumberFormat="0"/>
    <xf numFmtId="165" fontId="105" fillId="0" borderId="0" applyNumberFormat="0"/>
    <xf numFmtId="0" fontId="105" fillId="0" borderId="0" applyNumberFormat="0"/>
    <xf numFmtId="165" fontId="105" fillId="0" borderId="0" applyNumberFormat="0"/>
    <xf numFmtId="0" fontId="105" fillId="0" borderId="0" applyNumberFormat="0"/>
    <xf numFmtId="169" fontId="105" fillId="0" borderId="0" applyNumberFormat="0"/>
    <xf numFmtId="0" fontId="105" fillId="0" borderId="0" applyNumberFormat="0"/>
    <xf numFmtId="165" fontId="105" fillId="0" borderId="0" applyNumberFormat="0"/>
    <xf numFmtId="169" fontId="105" fillId="0" borderId="0" applyNumberFormat="0"/>
    <xf numFmtId="169" fontId="105" fillId="0" borderId="0" applyNumberFormat="0"/>
    <xf numFmtId="169" fontId="105" fillId="0" borderId="0" applyNumberFormat="0"/>
    <xf numFmtId="0" fontId="105" fillId="0" borderId="0" applyNumberFormat="0"/>
    <xf numFmtId="165" fontId="105" fillId="0" borderId="0" applyNumberFormat="0"/>
    <xf numFmtId="0" fontId="105" fillId="0" borderId="0" applyNumberFormat="0"/>
    <xf numFmtId="165" fontId="105" fillId="0" borderId="0" applyNumberFormat="0"/>
    <xf numFmtId="0" fontId="105" fillId="0" borderId="0" applyNumberFormat="0"/>
    <xf numFmtId="169" fontId="105" fillId="0" borderId="0" applyNumberFormat="0"/>
    <xf numFmtId="0" fontId="105" fillId="0" borderId="0" applyNumberFormat="0"/>
    <xf numFmtId="165" fontId="105" fillId="0" borderId="0" applyNumberFormat="0"/>
    <xf numFmtId="255" fontId="358" fillId="0" borderId="0" applyBorder="0"/>
    <xf numFmtId="255" fontId="359" fillId="0" borderId="0" applyBorder="0"/>
    <xf numFmtId="169" fontId="360" fillId="0" borderId="0" applyBorder="0"/>
    <xf numFmtId="170" fontId="360" fillId="0" borderId="0" applyBorder="0"/>
    <xf numFmtId="169" fontId="359" fillId="0" borderId="0" applyBorder="0"/>
    <xf numFmtId="170" fontId="359" fillId="0" borderId="0" applyBorder="0"/>
    <xf numFmtId="255" fontId="358" fillId="14" borderId="0" applyBorder="0"/>
    <xf numFmtId="169" fontId="105" fillId="0" borderId="0" applyNumberFormat="0"/>
    <xf numFmtId="0" fontId="105" fillId="0" borderId="0"/>
    <xf numFmtId="0" fontId="105" fillId="0" borderId="0"/>
    <xf numFmtId="169" fontId="169" fillId="0" borderId="0"/>
    <xf numFmtId="169" fontId="169" fillId="0" borderId="0"/>
    <xf numFmtId="169" fontId="169" fillId="0" borderId="0"/>
    <xf numFmtId="169" fontId="169" fillId="0" borderId="0"/>
    <xf numFmtId="169" fontId="169" fillId="0" borderId="0"/>
    <xf numFmtId="169" fontId="169" fillId="0" borderId="0"/>
    <xf numFmtId="21" fontId="26" fillId="0" borderId="0" applyFont="0" applyFill="0" applyBorder="0" applyProtection="0">
      <alignment horizontal="left"/>
    </xf>
    <xf numFmtId="21" fontId="26" fillId="0" borderId="0" applyFont="0" applyFill="0" applyBorder="0" applyProtection="0">
      <alignment horizontal="left"/>
    </xf>
    <xf numFmtId="236" fontId="361" fillId="25" borderId="235">
      <alignment vertical="center"/>
    </xf>
    <xf numFmtId="236" fontId="361" fillId="25" borderId="235">
      <alignment vertical="center"/>
    </xf>
    <xf numFmtId="236" fontId="361" fillId="25" borderId="235">
      <alignment vertical="center"/>
    </xf>
    <xf numFmtId="236" fontId="361" fillId="25" borderId="235">
      <alignment vertical="center"/>
    </xf>
    <xf numFmtId="236" fontId="361" fillId="25" borderId="235">
      <alignment vertical="center"/>
    </xf>
    <xf numFmtId="236" fontId="361" fillId="25" borderId="235">
      <alignment vertical="center"/>
    </xf>
    <xf numFmtId="236" fontId="361" fillId="25" borderId="235">
      <alignment vertical="center"/>
    </xf>
    <xf numFmtId="236" fontId="361" fillId="25" borderId="235">
      <alignment vertical="center"/>
    </xf>
    <xf numFmtId="236" fontId="361" fillId="25" borderId="235">
      <alignment vertical="center"/>
    </xf>
    <xf numFmtId="236" fontId="361" fillId="25" borderId="235">
      <alignment vertical="center"/>
    </xf>
    <xf numFmtId="236" fontId="361" fillId="25" borderId="235">
      <alignment vertical="center"/>
    </xf>
    <xf numFmtId="236" fontId="361" fillId="25" borderId="235">
      <alignment vertical="center"/>
    </xf>
    <xf numFmtId="236" fontId="361" fillId="25" borderId="235">
      <alignment vertical="center"/>
    </xf>
    <xf numFmtId="0" fontId="160" fillId="0" borderId="0" applyNumberFormat="0" applyFill="0" applyBorder="0" applyAlignment="0" applyProtection="0"/>
    <xf numFmtId="169" fontId="28" fillId="0" borderId="0" applyNumberFormat="0" applyFill="0" applyBorder="0" applyAlignment="0" applyProtection="0"/>
    <xf numFmtId="169" fontId="28" fillId="0" borderId="0" applyNumberFormat="0" applyFill="0" applyBorder="0" applyAlignment="0" applyProtection="0"/>
    <xf numFmtId="0" fontId="362" fillId="0" borderId="0" applyNumberFormat="0" applyFill="0" applyBorder="0" applyAlignment="0" applyProtection="0"/>
    <xf numFmtId="0" fontId="28" fillId="0" borderId="0" applyNumberFormat="0" applyFill="0" applyBorder="0" applyAlignment="0" applyProtection="0"/>
    <xf numFmtId="170" fontId="28" fillId="0" borderId="0" applyNumberFormat="0" applyFill="0" applyBorder="0" applyAlignment="0" applyProtection="0"/>
    <xf numFmtId="0" fontId="28" fillId="0" borderId="0" applyNumberFormat="0" applyFill="0" applyBorder="0" applyAlignment="0" applyProtection="0"/>
    <xf numFmtId="165" fontId="363" fillId="0" borderId="0" applyNumberFormat="0" applyFill="0" applyBorder="0" applyAlignment="0" applyProtection="0"/>
    <xf numFmtId="0" fontId="9" fillId="0" borderId="0" applyNumberFormat="0" applyFont="0" applyFill="0" applyBorder="0" applyAlignment="0" applyProtection="0"/>
    <xf numFmtId="0" fontId="364" fillId="0" borderId="0"/>
    <xf numFmtId="2" fontId="244" fillId="0" borderId="0">
      <protection locked="0"/>
    </xf>
    <xf numFmtId="2" fontId="244" fillId="0" borderId="0">
      <protection locked="0"/>
    </xf>
    <xf numFmtId="169" fontId="322" fillId="24" borderId="24"/>
    <xf numFmtId="165" fontId="322" fillId="24" borderId="24"/>
    <xf numFmtId="165" fontId="322" fillId="24" borderId="24"/>
    <xf numFmtId="165" fontId="322" fillId="24" borderId="24"/>
    <xf numFmtId="169" fontId="322" fillId="24" borderId="24"/>
    <xf numFmtId="169" fontId="322" fillId="24" borderId="24"/>
    <xf numFmtId="169" fontId="322" fillId="24" borderId="24"/>
    <xf numFmtId="170" fontId="322" fillId="24" borderId="24"/>
    <xf numFmtId="170" fontId="322" fillId="24" borderId="24"/>
    <xf numFmtId="170" fontId="322" fillId="24" borderId="24"/>
    <xf numFmtId="169" fontId="322" fillId="24" borderId="24"/>
    <xf numFmtId="170" fontId="322" fillId="24" borderId="24"/>
    <xf numFmtId="170" fontId="322" fillId="24" borderId="24"/>
    <xf numFmtId="169" fontId="322" fillId="24" borderId="24"/>
    <xf numFmtId="169" fontId="322" fillId="24" borderId="24"/>
    <xf numFmtId="169" fontId="322" fillId="24" borderId="24"/>
    <xf numFmtId="0" fontId="322" fillId="24" borderId="24"/>
    <xf numFmtId="169" fontId="322" fillId="24" borderId="24"/>
    <xf numFmtId="0" fontId="322" fillId="24" borderId="24"/>
    <xf numFmtId="0" fontId="322" fillId="24" borderId="24"/>
    <xf numFmtId="169" fontId="322" fillId="24" borderId="24"/>
    <xf numFmtId="169" fontId="322" fillId="24" borderId="24"/>
    <xf numFmtId="165" fontId="322" fillId="24" borderId="24"/>
    <xf numFmtId="165" fontId="322" fillId="24" borderId="24"/>
    <xf numFmtId="165" fontId="322" fillId="24" borderId="24"/>
    <xf numFmtId="165" fontId="322" fillId="24" borderId="24"/>
    <xf numFmtId="165" fontId="322" fillId="24" borderId="24"/>
    <xf numFmtId="165" fontId="322" fillId="24" borderId="24"/>
    <xf numFmtId="165" fontId="322" fillId="24" borderId="24"/>
    <xf numFmtId="165" fontId="322" fillId="24" borderId="24"/>
    <xf numFmtId="0" fontId="322" fillId="24" borderId="24"/>
    <xf numFmtId="0" fontId="322" fillId="24" borderId="24"/>
    <xf numFmtId="0" fontId="322" fillId="24" borderId="24"/>
    <xf numFmtId="0" fontId="322" fillId="24" borderId="24"/>
    <xf numFmtId="0" fontId="322" fillId="24" borderId="24"/>
    <xf numFmtId="0" fontId="322" fillId="24" borderId="24"/>
    <xf numFmtId="0" fontId="322" fillId="24" borderId="24"/>
    <xf numFmtId="0" fontId="322" fillId="24" borderId="24"/>
    <xf numFmtId="165" fontId="322" fillId="24" borderId="24"/>
    <xf numFmtId="165" fontId="322" fillId="24" borderId="24"/>
    <xf numFmtId="165" fontId="322" fillId="24" borderId="24"/>
    <xf numFmtId="170" fontId="322" fillId="24" borderId="24"/>
    <xf numFmtId="170" fontId="322" fillId="24" borderId="24"/>
    <xf numFmtId="170" fontId="322" fillId="24" borderId="24"/>
    <xf numFmtId="170" fontId="322" fillId="24" borderId="24"/>
    <xf numFmtId="170" fontId="322" fillId="24" borderId="24"/>
    <xf numFmtId="170" fontId="322" fillId="24" borderId="24"/>
    <xf numFmtId="165" fontId="322" fillId="24" borderId="24"/>
    <xf numFmtId="165" fontId="322" fillId="24" borderId="24"/>
    <xf numFmtId="165" fontId="322" fillId="24" borderId="24"/>
    <xf numFmtId="0" fontId="322" fillId="24" borderId="24"/>
    <xf numFmtId="165" fontId="322" fillId="24" borderId="24"/>
    <xf numFmtId="0" fontId="322" fillId="24" borderId="24"/>
    <xf numFmtId="0" fontId="322" fillId="24" borderId="24"/>
    <xf numFmtId="165" fontId="322" fillId="24" borderId="24"/>
    <xf numFmtId="169" fontId="322" fillId="24" borderId="24"/>
    <xf numFmtId="169" fontId="322" fillId="24" borderId="24"/>
    <xf numFmtId="169" fontId="322" fillId="24" borderId="24"/>
    <xf numFmtId="169" fontId="322" fillId="24" borderId="24"/>
    <xf numFmtId="169" fontId="322" fillId="24" borderId="24"/>
    <xf numFmtId="169" fontId="322" fillId="24" borderId="24"/>
    <xf numFmtId="169" fontId="322" fillId="24" borderId="24"/>
    <xf numFmtId="169" fontId="322" fillId="24" borderId="24"/>
    <xf numFmtId="169" fontId="322" fillId="24" borderId="24"/>
    <xf numFmtId="0" fontId="322" fillId="24" borderId="24"/>
    <xf numFmtId="0" fontId="322" fillId="24" borderId="24"/>
    <xf numFmtId="0" fontId="322" fillId="24" borderId="24"/>
    <xf numFmtId="0" fontId="322" fillId="24" borderId="24"/>
    <xf numFmtId="0" fontId="322" fillId="24" borderId="24"/>
    <xf numFmtId="0" fontId="322" fillId="24" borderId="24"/>
    <xf numFmtId="0" fontId="322" fillId="24" borderId="24"/>
    <xf numFmtId="0" fontId="322" fillId="24" borderId="24"/>
    <xf numFmtId="169" fontId="322" fillId="24" borderId="24"/>
    <xf numFmtId="169" fontId="322" fillId="24" borderId="24"/>
    <xf numFmtId="165" fontId="71" fillId="0" borderId="236" applyNumberFormat="0" applyFill="0" applyAlignment="0" applyProtection="0"/>
    <xf numFmtId="0" fontId="9" fillId="0" borderId="0" applyNumberFormat="0" applyFont="0" applyFill="0" applyBorder="0" applyAlignment="0" applyProtection="0"/>
    <xf numFmtId="169" fontId="105" fillId="93" borderId="237" applyNumberFormat="0" applyFont="0" applyBorder="0" applyAlignment="0" applyProtection="0"/>
    <xf numFmtId="169" fontId="105" fillId="93" borderId="237" applyNumberFormat="0" applyFont="0" applyBorder="0" applyAlignment="0" applyProtection="0"/>
    <xf numFmtId="169" fontId="105" fillId="93" borderId="237" applyNumberFormat="0" applyFont="0" applyBorder="0" applyAlignment="0" applyProtection="0"/>
    <xf numFmtId="169" fontId="105" fillId="93" borderId="237" applyNumberFormat="0" applyFont="0" applyBorder="0" applyAlignment="0" applyProtection="0"/>
    <xf numFmtId="169" fontId="105" fillId="93" borderId="237" applyNumberFormat="0" applyFont="0" applyBorder="0" applyAlignment="0" applyProtection="0"/>
    <xf numFmtId="0" fontId="29"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29"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29" fillId="0" borderId="10" applyNumberFormat="0" applyFill="0" applyAlignment="0" applyProtection="0"/>
    <xf numFmtId="0" fontId="29"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29"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29"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29"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29" fillId="0" borderId="10" applyNumberFormat="0" applyFill="0" applyAlignment="0" applyProtection="0"/>
    <xf numFmtId="170" fontId="29" fillId="0" borderId="10" applyNumberFormat="0" applyFill="0" applyAlignment="0" applyProtection="0"/>
    <xf numFmtId="170" fontId="29" fillId="0" borderId="10" applyNumberFormat="0" applyFill="0" applyAlignment="0" applyProtection="0"/>
    <xf numFmtId="170" fontId="71" fillId="0" borderId="10" applyNumberFormat="0" applyFill="0" applyAlignment="0" applyProtection="0"/>
    <xf numFmtId="170" fontId="71" fillId="0" borderId="10" applyNumberFormat="0" applyFill="0" applyAlignment="0" applyProtection="0"/>
    <xf numFmtId="170" fontId="29" fillId="0" borderId="10" applyNumberFormat="0" applyFill="0" applyAlignment="0" applyProtection="0"/>
    <xf numFmtId="170" fontId="71" fillId="0" borderId="10" applyNumberFormat="0" applyFill="0" applyAlignment="0" applyProtection="0"/>
    <xf numFmtId="170" fontId="71" fillId="0" borderId="10" applyNumberFormat="0" applyFill="0" applyAlignment="0" applyProtection="0"/>
    <xf numFmtId="170" fontId="71" fillId="0" borderId="10" applyNumberFormat="0" applyFill="0" applyAlignment="0" applyProtection="0"/>
    <xf numFmtId="170" fontId="71" fillId="0" borderId="10" applyNumberFormat="0" applyFill="0" applyAlignment="0" applyProtection="0"/>
    <xf numFmtId="170" fontId="71" fillId="0" borderId="10" applyNumberFormat="0" applyFill="0" applyAlignment="0" applyProtection="0"/>
    <xf numFmtId="170" fontId="71" fillId="0" borderId="10" applyNumberFormat="0" applyFill="0" applyAlignment="0" applyProtection="0"/>
    <xf numFmtId="170" fontId="29" fillId="0" borderId="10" applyNumberFormat="0" applyFill="0" applyAlignment="0" applyProtection="0"/>
    <xf numFmtId="170" fontId="29" fillId="0" borderId="10" applyNumberFormat="0" applyFill="0" applyAlignment="0" applyProtection="0"/>
    <xf numFmtId="170" fontId="71" fillId="0" borderId="10" applyNumberFormat="0" applyFill="0" applyAlignment="0" applyProtection="0"/>
    <xf numFmtId="170" fontId="71" fillId="0" borderId="10" applyNumberFormat="0" applyFill="0" applyAlignment="0" applyProtection="0"/>
    <xf numFmtId="170" fontId="29" fillId="0" borderId="10" applyNumberFormat="0" applyFill="0" applyAlignment="0" applyProtection="0"/>
    <xf numFmtId="0" fontId="29"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29" fillId="0" borderId="10" applyNumberFormat="0" applyFill="0" applyAlignment="0" applyProtection="0"/>
    <xf numFmtId="0" fontId="29"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29"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236" fontId="365" fillId="19" borderId="0">
      <alignment horizontal="center" vertical="center"/>
    </xf>
    <xf numFmtId="0" fontId="366" fillId="0" borderId="0" applyFont="0" applyFill="0" applyBorder="0" applyAlignment="0" applyProtection="0"/>
    <xf numFmtId="0" fontId="366" fillId="0" borderId="0" applyFont="0" applyFill="0" applyBorder="0" applyAlignment="0" applyProtection="0"/>
    <xf numFmtId="169" fontId="367" fillId="0" borderId="0" applyNumberFormat="0" applyFill="0" applyBorder="0" applyAlignment="0" applyProtection="0"/>
    <xf numFmtId="170" fontId="367" fillId="0" borderId="0" applyNumberFormat="0" applyFill="0" applyBorder="0" applyAlignment="0" applyProtection="0"/>
    <xf numFmtId="169" fontId="367" fillId="0" borderId="0" applyNumberFormat="0" applyFill="0" applyBorder="0" applyAlignment="0" applyProtection="0"/>
    <xf numFmtId="169" fontId="362" fillId="0" borderId="0" applyNumberFormat="0" applyFill="0" applyBorder="0" applyAlignment="0" applyProtection="0"/>
    <xf numFmtId="169" fontId="165" fillId="0" borderId="0"/>
    <xf numFmtId="169" fontId="165" fillId="0" borderId="0"/>
    <xf numFmtId="170" fontId="165" fillId="0" borderId="0"/>
    <xf numFmtId="0" fontId="165" fillId="0" borderId="0"/>
    <xf numFmtId="165" fontId="165" fillId="0" borderId="0"/>
    <xf numFmtId="0" fontId="165" fillId="0" borderId="0"/>
    <xf numFmtId="170" fontId="165" fillId="0" borderId="0"/>
    <xf numFmtId="0" fontId="165" fillId="0" borderId="0"/>
    <xf numFmtId="169" fontId="165" fillId="0" borderId="0"/>
    <xf numFmtId="0" fontId="165" fillId="0" borderId="0"/>
    <xf numFmtId="165" fontId="165" fillId="0" borderId="0"/>
    <xf numFmtId="169" fontId="105" fillId="0" borderId="0">
      <alignment horizontal="center"/>
    </xf>
    <xf numFmtId="169" fontId="105" fillId="0" borderId="0">
      <alignment horizontal="center"/>
    </xf>
    <xf numFmtId="169" fontId="105" fillId="0" borderId="0">
      <alignment horizontal="center"/>
    </xf>
    <xf numFmtId="169" fontId="105" fillId="0" borderId="0">
      <alignment horizontal="center"/>
    </xf>
    <xf numFmtId="0" fontId="105" fillId="0" borderId="0">
      <alignment horizontal="center"/>
    </xf>
    <xf numFmtId="165" fontId="105" fillId="0" borderId="0">
      <alignment horizontal="center"/>
    </xf>
    <xf numFmtId="0" fontId="105" fillId="0" borderId="0">
      <alignment horizontal="center"/>
    </xf>
    <xf numFmtId="165" fontId="105" fillId="0" borderId="0">
      <alignment horizontal="center"/>
    </xf>
    <xf numFmtId="0" fontId="105" fillId="0" borderId="0">
      <alignment horizontal="center"/>
    </xf>
    <xf numFmtId="169" fontId="105" fillId="0" borderId="0">
      <alignment horizontal="center"/>
    </xf>
    <xf numFmtId="0" fontId="105" fillId="0" borderId="0">
      <alignment horizontal="center"/>
    </xf>
    <xf numFmtId="165" fontId="105" fillId="0" borderId="0">
      <alignment horizontal="center"/>
    </xf>
    <xf numFmtId="169" fontId="105" fillId="0" borderId="0">
      <alignment horizontal="center"/>
    </xf>
    <xf numFmtId="169" fontId="105" fillId="0" borderId="0">
      <alignment horizontal="center"/>
    </xf>
    <xf numFmtId="169" fontId="105" fillId="0" borderId="0">
      <alignment horizontal="center"/>
    </xf>
    <xf numFmtId="0" fontId="105" fillId="0" borderId="0">
      <alignment horizontal="center"/>
    </xf>
    <xf numFmtId="165" fontId="105" fillId="0" borderId="0">
      <alignment horizontal="center"/>
    </xf>
    <xf numFmtId="0" fontId="105" fillId="0" borderId="0">
      <alignment horizontal="center"/>
    </xf>
    <xf numFmtId="165" fontId="105" fillId="0" borderId="0">
      <alignment horizontal="center"/>
    </xf>
    <xf numFmtId="0" fontId="105" fillId="0" borderId="0">
      <alignment horizontal="center"/>
    </xf>
    <xf numFmtId="169" fontId="105" fillId="0" borderId="0">
      <alignment horizontal="center"/>
    </xf>
    <xf numFmtId="0" fontId="105" fillId="0" borderId="0">
      <alignment horizontal="center"/>
    </xf>
    <xf numFmtId="165" fontId="105" fillId="0" borderId="0">
      <alignment horizontal="center"/>
    </xf>
    <xf numFmtId="260" fontId="179" fillId="0" borderId="0"/>
    <xf numFmtId="169" fontId="105" fillId="0" borderId="0">
      <alignment horizontal="center"/>
    </xf>
    <xf numFmtId="169" fontId="218"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193"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170" fontId="193"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7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218"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169" fontId="218"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0" fontId="193" fillId="27" borderId="8" applyNumberFormat="0" applyFont="0" applyAlignment="0" applyProtection="0"/>
    <xf numFmtId="169" fontId="105" fillId="0" borderId="0" applyFont="0" applyFill="0" applyBorder="0" applyAlignment="0" applyProtection="0"/>
    <xf numFmtId="169" fontId="105" fillId="0" borderId="0" applyFont="0" applyFill="0" applyBorder="0" applyAlignment="0" applyProtection="0"/>
    <xf numFmtId="248" fontId="189" fillId="0" borderId="0">
      <protection locked="0"/>
    </xf>
    <xf numFmtId="257" fontId="189" fillId="0" borderId="0">
      <protection locked="0"/>
    </xf>
    <xf numFmtId="169" fontId="164" fillId="0" borderId="0"/>
    <xf numFmtId="169" fontId="164" fillId="0" borderId="0"/>
    <xf numFmtId="170" fontId="164" fillId="0" borderId="0"/>
    <xf numFmtId="0" fontId="164" fillId="0" borderId="0"/>
    <xf numFmtId="165" fontId="164" fillId="0" borderId="0"/>
    <xf numFmtId="0" fontId="164" fillId="0" borderId="0"/>
    <xf numFmtId="170" fontId="164" fillId="0" borderId="0"/>
    <xf numFmtId="0" fontId="164" fillId="0" borderId="0"/>
    <xf numFmtId="169" fontId="164" fillId="0" borderId="0"/>
    <xf numFmtId="0" fontId="164" fillId="0" borderId="0"/>
    <xf numFmtId="165" fontId="164" fillId="0" borderId="0"/>
    <xf numFmtId="0" fontId="366" fillId="0" borderId="0" applyFont="0" applyFill="0" applyBorder="0" applyAlignment="0" applyProtection="0"/>
    <xf numFmtId="261" fontId="105" fillId="0" borderId="0" applyFont="0" applyFill="0" applyBorder="0" applyAlignment="0" applyProtection="0"/>
    <xf numFmtId="262" fontId="105" fillId="0" borderId="0" applyFont="0" applyFill="0" applyBorder="0" applyAlignment="0" applyProtection="0"/>
    <xf numFmtId="38" fontId="164" fillId="0" borderId="0" applyFont="0" applyFill="0" applyBorder="0" applyAlignment="0" applyProtection="0"/>
    <xf numFmtId="40" fontId="164" fillId="0" borderId="0" applyFont="0" applyFill="0" applyBorder="0" applyAlignment="0" applyProtection="0"/>
    <xf numFmtId="4" fontId="105" fillId="0" borderId="0" applyFont="0" applyFill="0" applyBorder="0" applyAlignment="0" applyProtection="0"/>
    <xf numFmtId="4" fontId="105" fillId="0" borderId="0" applyFont="0" applyFill="0" applyBorder="0" applyAlignment="0" applyProtection="0"/>
    <xf numFmtId="4" fontId="105" fillId="0" borderId="0" applyFont="0" applyFill="0" applyBorder="0" applyAlignment="0" applyProtection="0"/>
    <xf numFmtId="4" fontId="105" fillId="0" borderId="0" applyFont="0" applyFill="0" applyBorder="0" applyAlignment="0" applyProtection="0"/>
    <xf numFmtId="263" fontId="214" fillId="0" borderId="0" applyFont="0" applyFill="0" applyBorder="0" applyAlignment="0" applyProtection="0"/>
    <xf numFmtId="264" fontId="214" fillId="0" borderId="0" applyFont="0" applyFill="0" applyBorder="0" applyAlignment="0" applyProtection="0"/>
    <xf numFmtId="0" fontId="272" fillId="0" borderId="0" applyNumberFormat="0" applyFill="0" applyBorder="0" applyAlignment="0" applyProtection="0"/>
    <xf numFmtId="169" fontId="30" fillId="0" borderId="0" applyNumberFormat="0" applyFill="0" applyBorder="0" applyAlignment="0" applyProtection="0"/>
    <xf numFmtId="169" fontId="30" fillId="0" borderId="0" applyNumberFormat="0" applyFill="0" applyBorder="0" applyAlignment="0" applyProtection="0"/>
    <xf numFmtId="0" fontId="272" fillId="0" borderId="0" applyNumberFormat="0" applyFill="0" applyBorder="0" applyAlignment="0" applyProtection="0"/>
    <xf numFmtId="0" fontId="30" fillId="0" borderId="0" applyNumberFormat="0" applyFill="0" applyBorder="0" applyAlignment="0" applyProtection="0"/>
    <xf numFmtId="170" fontId="30" fillId="0" borderId="0" applyNumberFormat="0" applyFill="0" applyBorder="0" applyAlignment="0" applyProtection="0"/>
    <xf numFmtId="0" fontId="30" fillId="0" borderId="0" applyNumberFormat="0" applyFill="0" applyBorder="0" applyAlignment="0" applyProtection="0"/>
    <xf numFmtId="165" fontId="272" fillId="0" borderId="0" applyNumberFormat="0" applyFill="0" applyBorder="0" applyAlignment="0" applyProtection="0"/>
    <xf numFmtId="0" fontId="9" fillId="0" borderId="0" applyNumberFormat="0" applyFont="0" applyFill="0" applyBorder="0" applyAlignment="0" applyProtection="0"/>
    <xf numFmtId="169" fontId="368" fillId="0" borderId="0" applyNumberFormat="0" applyFont="0" applyFill="0" applyBorder="0" applyAlignment="0" applyProtection="0">
      <alignment vertical="top"/>
    </xf>
    <xf numFmtId="169" fontId="368" fillId="0" borderId="0" applyNumberFormat="0" applyFont="0" applyFill="0" applyBorder="0" applyAlignment="0" applyProtection="0">
      <alignment vertical="top"/>
    </xf>
    <xf numFmtId="170" fontId="368" fillId="0" borderId="0" applyNumberFormat="0" applyFont="0" applyFill="0" applyBorder="0" applyAlignment="0" applyProtection="0">
      <alignment vertical="top"/>
    </xf>
    <xf numFmtId="0" fontId="368" fillId="0" borderId="0" applyNumberFormat="0" applyFont="0" applyFill="0" applyBorder="0" applyAlignment="0" applyProtection="0">
      <alignment vertical="top"/>
    </xf>
    <xf numFmtId="165" fontId="368" fillId="0" borderId="0" applyNumberFormat="0" applyFont="0" applyFill="0" applyBorder="0" applyAlignment="0" applyProtection="0">
      <alignment vertical="top"/>
    </xf>
    <xf numFmtId="0" fontId="368" fillId="0" borderId="0" applyNumberFormat="0" applyFont="0" applyFill="0" applyBorder="0" applyAlignment="0" applyProtection="0">
      <alignment vertical="top"/>
    </xf>
    <xf numFmtId="170" fontId="368" fillId="0" borderId="0" applyNumberFormat="0" applyFont="0" applyFill="0" applyBorder="0" applyAlignment="0" applyProtection="0">
      <alignment vertical="top"/>
    </xf>
    <xf numFmtId="0" fontId="368" fillId="0" borderId="0" applyNumberFormat="0" applyFont="0" applyFill="0" applyBorder="0" applyAlignment="0" applyProtection="0">
      <alignment vertical="top"/>
    </xf>
    <xf numFmtId="169" fontId="368" fillId="0" borderId="0" applyNumberFormat="0" applyFont="0" applyFill="0" applyBorder="0" applyAlignment="0" applyProtection="0">
      <alignment vertical="top"/>
    </xf>
    <xf numFmtId="0" fontId="368" fillId="0" borderId="0" applyNumberFormat="0" applyFont="0" applyFill="0" applyBorder="0" applyAlignment="0" applyProtection="0">
      <alignment vertical="top"/>
    </xf>
    <xf numFmtId="165" fontId="368" fillId="0" borderId="0" applyNumberFormat="0" applyFont="0" applyFill="0" applyBorder="0" applyAlignment="0" applyProtection="0">
      <alignment vertical="top"/>
    </xf>
    <xf numFmtId="169" fontId="369" fillId="0" borderId="0" applyNumberFormat="0" applyFont="0" applyFill="0" applyBorder="0" applyAlignment="0" applyProtection="0">
      <alignment vertical="top"/>
    </xf>
    <xf numFmtId="169" fontId="369" fillId="0" borderId="0" applyNumberFormat="0" applyFont="0" applyFill="0" applyBorder="0" applyAlignment="0" applyProtection="0">
      <alignment vertical="top"/>
    </xf>
    <xf numFmtId="170" fontId="369" fillId="0" borderId="0" applyNumberFormat="0" applyFont="0" applyFill="0" applyBorder="0" applyAlignment="0" applyProtection="0">
      <alignment vertical="top"/>
    </xf>
    <xf numFmtId="0" fontId="369" fillId="0" borderId="0" applyNumberFormat="0" applyFont="0" applyFill="0" applyBorder="0" applyAlignment="0" applyProtection="0">
      <alignment vertical="top"/>
    </xf>
    <xf numFmtId="165" fontId="369" fillId="0" borderId="0" applyNumberFormat="0" applyFont="0" applyFill="0" applyBorder="0" applyAlignment="0" applyProtection="0">
      <alignment vertical="top"/>
    </xf>
    <xf numFmtId="0" fontId="369" fillId="0" borderId="0" applyNumberFormat="0" applyFont="0" applyFill="0" applyBorder="0" applyAlignment="0" applyProtection="0">
      <alignment vertical="top"/>
    </xf>
    <xf numFmtId="170" fontId="369" fillId="0" borderId="0" applyNumberFormat="0" applyFont="0" applyFill="0" applyBorder="0" applyAlignment="0" applyProtection="0">
      <alignment vertical="top"/>
    </xf>
    <xf numFmtId="0" fontId="369" fillId="0" borderId="0" applyNumberFormat="0" applyFont="0" applyFill="0" applyBorder="0" applyAlignment="0" applyProtection="0">
      <alignment vertical="top"/>
    </xf>
    <xf numFmtId="169" fontId="369" fillId="0" borderId="0" applyNumberFormat="0" applyFont="0" applyFill="0" applyBorder="0" applyAlignment="0" applyProtection="0">
      <alignment vertical="top"/>
    </xf>
    <xf numFmtId="0" fontId="369" fillId="0" borderId="0" applyNumberFormat="0" applyFont="0" applyFill="0" applyBorder="0" applyAlignment="0" applyProtection="0">
      <alignment vertical="top"/>
    </xf>
    <xf numFmtId="165" fontId="369" fillId="0" borderId="0" applyNumberFormat="0" applyFont="0" applyFill="0" applyBorder="0" applyAlignment="0" applyProtection="0">
      <alignment vertical="top"/>
    </xf>
    <xf numFmtId="169" fontId="369" fillId="0" borderId="0" applyNumberFormat="0" applyFont="0" applyFill="0" applyBorder="0" applyAlignment="0" applyProtection="0">
      <alignment vertical="top"/>
    </xf>
    <xf numFmtId="169" fontId="369" fillId="0" borderId="0" applyNumberFormat="0" applyFont="0" applyFill="0" applyBorder="0" applyAlignment="0" applyProtection="0">
      <alignment vertical="top"/>
    </xf>
    <xf numFmtId="170" fontId="369" fillId="0" borderId="0" applyNumberFormat="0" applyFont="0" applyFill="0" applyBorder="0" applyAlignment="0" applyProtection="0">
      <alignment vertical="top"/>
    </xf>
    <xf numFmtId="0" fontId="369" fillId="0" borderId="0" applyNumberFormat="0" applyFont="0" applyFill="0" applyBorder="0" applyAlignment="0" applyProtection="0">
      <alignment vertical="top"/>
    </xf>
    <xf numFmtId="165" fontId="369" fillId="0" borderId="0" applyNumberFormat="0" applyFont="0" applyFill="0" applyBorder="0" applyAlignment="0" applyProtection="0">
      <alignment vertical="top"/>
    </xf>
    <xf numFmtId="0" fontId="369" fillId="0" borderId="0" applyNumberFormat="0" applyFont="0" applyFill="0" applyBorder="0" applyAlignment="0" applyProtection="0">
      <alignment vertical="top"/>
    </xf>
    <xf numFmtId="170" fontId="369" fillId="0" borderId="0" applyNumberFormat="0" applyFont="0" applyFill="0" applyBorder="0" applyAlignment="0" applyProtection="0">
      <alignment vertical="top"/>
    </xf>
    <xf numFmtId="0" fontId="369" fillId="0" borderId="0" applyNumberFormat="0" applyFont="0" applyFill="0" applyBorder="0" applyAlignment="0" applyProtection="0">
      <alignment vertical="top"/>
    </xf>
    <xf numFmtId="169" fontId="369" fillId="0" borderId="0" applyNumberFormat="0" applyFont="0" applyFill="0" applyBorder="0" applyAlignment="0" applyProtection="0">
      <alignment vertical="top"/>
    </xf>
    <xf numFmtId="0" fontId="369" fillId="0" borderId="0" applyNumberFormat="0" applyFont="0" applyFill="0" applyBorder="0" applyAlignment="0" applyProtection="0">
      <alignment vertical="top"/>
    </xf>
    <xf numFmtId="165" fontId="369" fillId="0" borderId="0" applyNumberFormat="0" applyFont="0" applyFill="0" applyBorder="0" applyAlignment="0" applyProtection="0">
      <alignment vertical="top"/>
    </xf>
    <xf numFmtId="169" fontId="368" fillId="0" borderId="0" applyNumberFormat="0" applyFont="0" applyFill="0" applyBorder="0" applyAlignment="0" applyProtection="0"/>
    <xf numFmtId="169" fontId="368" fillId="0" borderId="0" applyNumberFormat="0" applyFont="0" applyFill="0" applyBorder="0" applyAlignment="0" applyProtection="0"/>
    <xf numFmtId="170" fontId="368" fillId="0" borderId="0" applyNumberFormat="0" applyFont="0" applyFill="0" applyBorder="0" applyAlignment="0" applyProtection="0"/>
    <xf numFmtId="0" fontId="368" fillId="0" borderId="0" applyNumberFormat="0" applyFont="0" applyFill="0" applyBorder="0" applyAlignment="0" applyProtection="0"/>
    <xf numFmtId="165" fontId="368" fillId="0" borderId="0" applyNumberFormat="0" applyFont="0" applyFill="0" applyBorder="0" applyAlignment="0" applyProtection="0"/>
    <xf numFmtId="0" fontId="368" fillId="0" borderId="0" applyNumberFormat="0" applyFont="0" applyFill="0" applyBorder="0" applyAlignment="0" applyProtection="0"/>
    <xf numFmtId="170" fontId="368" fillId="0" borderId="0" applyNumberFormat="0" applyFont="0" applyFill="0" applyBorder="0" applyAlignment="0" applyProtection="0"/>
    <xf numFmtId="0" fontId="368" fillId="0" borderId="0" applyNumberFormat="0" applyFont="0" applyFill="0" applyBorder="0" applyAlignment="0" applyProtection="0"/>
    <xf numFmtId="169" fontId="368" fillId="0" borderId="0" applyNumberFormat="0" applyFont="0" applyFill="0" applyBorder="0" applyAlignment="0" applyProtection="0"/>
    <xf numFmtId="0" fontId="368" fillId="0" borderId="0" applyNumberFormat="0" applyFont="0" applyFill="0" applyBorder="0" applyAlignment="0" applyProtection="0"/>
    <xf numFmtId="165" fontId="368" fillId="0" borderId="0" applyNumberFormat="0" applyFont="0" applyFill="0" applyBorder="0" applyAlignment="0" applyProtection="0"/>
    <xf numFmtId="169" fontId="368" fillId="0" borderId="0" applyNumberFormat="0" applyFont="0" applyFill="0" applyBorder="0" applyAlignment="0" applyProtection="0">
      <alignment horizontal="left" vertical="top"/>
    </xf>
    <xf numFmtId="169" fontId="368" fillId="0" borderId="0" applyNumberFormat="0" applyFont="0" applyFill="0" applyBorder="0" applyAlignment="0" applyProtection="0">
      <alignment horizontal="left" vertical="top"/>
    </xf>
    <xf numFmtId="170" fontId="368" fillId="0" borderId="0" applyNumberFormat="0" applyFont="0" applyFill="0" applyBorder="0" applyAlignment="0" applyProtection="0">
      <alignment horizontal="left" vertical="top"/>
    </xf>
    <xf numFmtId="0" fontId="368" fillId="0" borderId="0" applyNumberFormat="0" applyFont="0" applyFill="0" applyBorder="0" applyAlignment="0" applyProtection="0">
      <alignment horizontal="left" vertical="top"/>
    </xf>
    <xf numFmtId="165" fontId="368" fillId="0" borderId="0" applyNumberFormat="0" applyFont="0" applyFill="0" applyBorder="0" applyAlignment="0" applyProtection="0">
      <alignment horizontal="left" vertical="top"/>
    </xf>
    <xf numFmtId="0" fontId="368" fillId="0" borderId="0" applyNumberFormat="0" applyFont="0" applyFill="0" applyBorder="0" applyAlignment="0" applyProtection="0">
      <alignment horizontal="left" vertical="top"/>
    </xf>
    <xf numFmtId="170" fontId="368" fillId="0" borderId="0" applyNumberFormat="0" applyFont="0" applyFill="0" applyBorder="0" applyAlignment="0" applyProtection="0">
      <alignment horizontal="left" vertical="top"/>
    </xf>
    <xf numFmtId="0" fontId="368" fillId="0" borderId="0" applyNumberFormat="0" applyFont="0" applyFill="0" applyBorder="0" applyAlignment="0" applyProtection="0">
      <alignment horizontal="left" vertical="top"/>
    </xf>
    <xf numFmtId="169" fontId="368" fillId="0" borderId="0" applyNumberFormat="0" applyFont="0" applyFill="0" applyBorder="0" applyAlignment="0" applyProtection="0">
      <alignment horizontal="left" vertical="top"/>
    </xf>
    <xf numFmtId="0" fontId="368" fillId="0" borderId="0" applyNumberFormat="0" applyFont="0" applyFill="0" applyBorder="0" applyAlignment="0" applyProtection="0">
      <alignment horizontal="left" vertical="top"/>
    </xf>
    <xf numFmtId="165" fontId="368" fillId="0" borderId="0" applyNumberFormat="0" applyFont="0" applyFill="0" applyBorder="0" applyAlignment="0" applyProtection="0">
      <alignment horizontal="left" vertical="top"/>
    </xf>
    <xf numFmtId="169" fontId="368" fillId="0" borderId="0" applyNumberFormat="0" applyFont="0" applyFill="0" applyBorder="0" applyAlignment="0" applyProtection="0">
      <alignment horizontal="left" vertical="top"/>
    </xf>
    <xf numFmtId="169" fontId="368" fillId="0" borderId="0" applyNumberFormat="0" applyFont="0" applyFill="0" applyBorder="0" applyAlignment="0" applyProtection="0">
      <alignment horizontal="left" vertical="top"/>
    </xf>
    <xf numFmtId="170" fontId="368" fillId="0" borderId="0" applyNumberFormat="0" applyFont="0" applyFill="0" applyBorder="0" applyAlignment="0" applyProtection="0">
      <alignment horizontal="left" vertical="top"/>
    </xf>
    <xf numFmtId="0" fontId="368" fillId="0" borderId="0" applyNumberFormat="0" applyFont="0" applyFill="0" applyBorder="0" applyAlignment="0" applyProtection="0">
      <alignment horizontal="left" vertical="top"/>
    </xf>
    <xf numFmtId="165" fontId="368" fillId="0" borderId="0" applyNumberFormat="0" applyFont="0" applyFill="0" applyBorder="0" applyAlignment="0" applyProtection="0">
      <alignment horizontal="left" vertical="top"/>
    </xf>
    <xf numFmtId="0" fontId="368" fillId="0" borderId="0" applyNumberFormat="0" applyFont="0" applyFill="0" applyBorder="0" applyAlignment="0" applyProtection="0">
      <alignment horizontal="left" vertical="top"/>
    </xf>
    <xf numFmtId="170" fontId="368" fillId="0" borderId="0" applyNumberFormat="0" applyFont="0" applyFill="0" applyBorder="0" applyAlignment="0" applyProtection="0">
      <alignment horizontal="left" vertical="top"/>
    </xf>
    <xf numFmtId="0" fontId="368" fillId="0" borderId="0" applyNumberFormat="0" applyFont="0" applyFill="0" applyBorder="0" applyAlignment="0" applyProtection="0">
      <alignment horizontal="left" vertical="top"/>
    </xf>
    <xf numFmtId="169" fontId="368" fillId="0" borderId="0" applyNumberFormat="0" applyFont="0" applyFill="0" applyBorder="0" applyAlignment="0" applyProtection="0">
      <alignment horizontal="left" vertical="top"/>
    </xf>
    <xf numFmtId="0" fontId="368" fillId="0" borderId="0" applyNumberFormat="0" applyFont="0" applyFill="0" applyBorder="0" applyAlignment="0" applyProtection="0">
      <alignment horizontal="left" vertical="top"/>
    </xf>
    <xf numFmtId="165" fontId="368" fillId="0" borderId="0" applyNumberFormat="0" applyFont="0" applyFill="0" applyBorder="0" applyAlignment="0" applyProtection="0">
      <alignment horizontal="left" vertical="top"/>
    </xf>
    <xf numFmtId="169" fontId="368" fillId="0" borderId="0" applyNumberFormat="0" applyFont="0" applyFill="0" applyBorder="0" applyAlignment="0" applyProtection="0">
      <alignment horizontal="left" vertical="top"/>
    </xf>
    <xf numFmtId="169" fontId="368" fillId="0" borderId="0" applyNumberFormat="0" applyFont="0" applyFill="0" applyBorder="0" applyAlignment="0" applyProtection="0">
      <alignment horizontal="left" vertical="top"/>
    </xf>
    <xf numFmtId="170" fontId="368" fillId="0" borderId="0" applyNumberFormat="0" applyFont="0" applyFill="0" applyBorder="0" applyAlignment="0" applyProtection="0">
      <alignment horizontal="left" vertical="top"/>
    </xf>
    <xf numFmtId="0" fontId="368" fillId="0" borderId="0" applyNumberFormat="0" applyFont="0" applyFill="0" applyBorder="0" applyAlignment="0" applyProtection="0">
      <alignment horizontal="left" vertical="top"/>
    </xf>
    <xf numFmtId="165" fontId="368" fillId="0" borderId="0" applyNumberFormat="0" applyFont="0" applyFill="0" applyBorder="0" applyAlignment="0" applyProtection="0">
      <alignment horizontal="left" vertical="top"/>
    </xf>
    <xf numFmtId="0" fontId="368" fillId="0" borderId="0" applyNumberFormat="0" applyFont="0" applyFill="0" applyBorder="0" applyAlignment="0" applyProtection="0">
      <alignment horizontal="left" vertical="top"/>
    </xf>
    <xf numFmtId="170" fontId="368" fillId="0" borderId="0" applyNumberFormat="0" applyFont="0" applyFill="0" applyBorder="0" applyAlignment="0" applyProtection="0">
      <alignment horizontal="left" vertical="top"/>
    </xf>
    <xf numFmtId="0" fontId="368" fillId="0" borderId="0" applyNumberFormat="0" applyFont="0" applyFill="0" applyBorder="0" applyAlignment="0" applyProtection="0">
      <alignment horizontal="left" vertical="top"/>
    </xf>
    <xf numFmtId="169" fontId="368" fillId="0" borderId="0" applyNumberFormat="0" applyFont="0" applyFill="0" applyBorder="0" applyAlignment="0" applyProtection="0">
      <alignment horizontal="left" vertical="top"/>
    </xf>
    <xf numFmtId="0" fontId="368" fillId="0" borderId="0" applyNumberFormat="0" applyFont="0" applyFill="0" applyBorder="0" applyAlignment="0" applyProtection="0">
      <alignment horizontal="left" vertical="top"/>
    </xf>
    <xf numFmtId="165" fontId="368" fillId="0" borderId="0" applyNumberFormat="0" applyFont="0" applyFill="0" applyBorder="0" applyAlignment="0" applyProtection="0">
      <alignment horizontal="left" vertical="top"/>
    </xf>
    <xf numFmtId="169" fontId="370" fillId="0" borderId="0" applyNumberFormat="0" applyFont="0" applyFill="0" applyBorder="0" applyAlignment="0" applyProtection="0">
      <alignment horizontal="center"/>
    </xf>
    <xf numFmtId="169" fontId="370" fillId="0" borderId="0" applyNumberFormat="0" applyFont="0" applyFill="0" applyBorder="0" applyAlignment="0" applyProtection="0">
      <alignment horizontal="center"/>
    </xf>
    <xf numFmtId="170" fontId="370" fillId="0" borderId="0" applyNumberFormat="0" applyFont="0" applyFill="0" applyBorder="0" applyAlignment="0" applyProtection="0">
      <alignment horizontal="center"/>
    </xf>
    <xf numFmtId="0" fontId="370" fillId="0" borderId="0" applyNumberFormat="0" applyFont="0" applyFill="0" applyBorder="0" applyAlignment="0" applyProtection="0">
      <alignment horizontal="center"/>
    </xf>
    <xf numFmtId="165" fontId="370" fillId="0" borderId="0" applyNumberFormat="0" applyFont="0" applyFill="0" applyBorder="0" applyAlignment="0" applyProtection="0">
      <alignment horizontal="center"/>
    </xf>
    <xf numFmtId="0" fontId="370" fillId="0" borderId="0" applyNumberFormat="0" applyFont="0" applyFill="0" applyBorder="0" applyAlignment="0" applyProtection="0">
      <alignment horizontal="center"/>
    </xf>
    <xf numFmtId="170" fontId="370" fillId="0" borderId="0" applyNumberFormat="0" applyFont="0" applyFill="0" applyBorder="0" applyAlignment="0" applyProtection="0">
      <alignment horizontal="center"/>
    </xf>
    <xf numFmtId="0" fontId="370" fillId="0" borderId="0" applyNumberFormat="0" applyFont="0" applyFill="0" applyBorder="0" applyAlignment="0" applyProtection="0">
      <alignment horizontal="center"/>
    </xf>
    <xf numFmtId="169" fontId="370" fillId="0" borderId="0" applyNumberFormat="0" applyFont="0" applyFill="0" applyBorder="0" applyAlignment="0" applyProtection="0">
      <alignment horizontal="center"/>
    </xf>
    <xf numFmtId="0" fontId="370" fillId="0" borderId="0" applyNumberFormat="0" applyFont="0" applyFill="0" applyBorder="0" applyAlignment="0" applyProtection="0">
      <alignment horizontal="center"/>
    </xf>
    <xf numFmtId="165" fontId="370" fillId="0" borderId="0" applyNumberFormat="0" applyFont="0" applyFill="0" applyBorder="0" applyAlignment="0" applyProtection="0">
      <alignment horizontal="center"/>
    </xf>
    <xf numFmtId="169" fontId="370" fillId="0" borderId="0" applyNumberFormat="0" applyFont="0" applyFill="0" applyBorder="0" applyAlignment="0" applyProtection="0">
      <alignment horizontal="center"/>
    </xf>
    <xf numFmtId="169" fontId="370" fillId="0" borderId="0" applyNumberFormat="0" applyFont="0" applyFill="0" applyBorder="0" applyAlignment="0" applyProtection="0">
      <alignment horizontal="center"/>
    </xf>
    <xf numFmtId="170" fontId="370" fillId="0" borderId="0" applyNumberFormat="0" applyFont="0" applyFill="0" applyBorder="0" applyAlignment="0" applyProtection="0">
      <alignment horizontal="center"/>
    </xf>
    <xf numFmtId="0" fontId="370" fillId="0" borderId="0" applyNumberFormat="0" applyFont="0" applyFill="0" applyBorder="0" applyAlignment="0" applyProtection="0">
      <alignment horizontal="center"/>
    </xf>
    <xf numFmtId="165" fontId="370" fillId="0" borderId="0" applyNumberFormat="0" applyFont="0" applyFill="0" applyBorder="0" applyAlignment="0" applyProtection="0">
      <alignment horizontal="center"/>
    </xf>
    <xf numFmtId="0" fontId="370" fillId="0" borderId="0" applyNumberFormat="0" applyFont="0" applyFill="0" applyBorder="0" applyAlignment="0" applyProtection="0">
      <alignment horizontal="center"/>
    </xf>
    <xf numFmtId="170" fontId="370" fillId="0" borderId="0" applyNumberFormat="0" applyFont="0" applyFill="0" applyBorder="0" applyAlignment="0" applyProtection="0">
      <alignment horizontal="center"/>
    </xf>
    <xf numFmtId="0" fontId="370" fillId="0" borderId="0" applyNumberFormat="0" applyFont="0" applyFill="0" applyBorder="0" applyAlignment="0" applyProtection="0">
      <alignment horizontal="center"/>
    </xf>
    <xf numFmtId="169" fontId="370" fillId="0" borderId="0" applyNumberFormat="0" applyFont="0" applyFill="0" applyBorder="0" applyAlignment="0" applyProtection="0">
      <alignment horizontal="center"/>
    </xf>
    <xf numFmtId="0" fontId="370" fillId="0" borderId="0" applyNumberFormat="0" applyFont="0" applyFill="0" applyBorder="0" applyAlignment="0" applyProtection="0">
      <alignment horizontal="center"/>
    </xf>
    <xf numFmtId="165" fontId="370" fillId="0" borderId="0" applyNumberFormat="0" applyFont="0" applyFill="0" applyBorder="0" applyAlignment="0" applyProtection="0">
      <alignment horizontal="center"/>
    </xf>
    <xf numFmtId="169" fontId="26" fillId="0" borderId="0"/>
    <xf numFmtId="169" fontId="26" fillId="0" borderId="0"/>
    <xf numFmtId="170" fontId="26" fillId="0" borderId="0"/>
    <xf numFmtId="0" fontId="26" fillId="0" borderId="0"/>
    <xf numFmtId="165" fontId="26" fillId="0" borderId="0"/>
    <xf numFmtId="0" fontId="26" fillId="0" borderId="0"/>
    <xf numFmtId="170" fontId="26" fillId="0" borderId="0"/>
    <xf numFmtId="0" fontId="26" fillId="0" borderId="0"/>
    <xf numFmtId="169" fontId="26" fillId="0" borderId="0"/>
    <xf numFmtId="0" fontId="26" fillId="0" borderId="0"/>
    <xf numFmtId="165" fontId="26" fillId="0" borderId="0"/>
    <xf numFmtId="169" fontId="26" fillId="0" borderId="0"/>
    <xf numFmtId="169" fontId="371" fillId="0" borderId="0">
      <alignment horizontal="left" wrapText="1"/>
    </xf>
    <xf numFmtId="169" fontId="371" fillId="0" borderId="0">
      <alignment horizontal="left" wrapText="1"/>
    </xf>
    <xf numFmtId="170" fontId="371" fillId="0" borderId="0">
      <alignment horizontal="left" wrapText="1"/>
    </xf>
    <xf numFmtId="0" fontId="371" fillId="0" borderId="0">
      <alignment horizontal="left" wrapText="1"/>
    </xf>
    <xf numFmtId="165" fontId="371" fillId="0" borderId="0">
      <alignment horizontal="left" wrapText="1"/>
    </xf>
    <xf numFmtId="0" fontId="371" fillId="0" borderId="0">
      <alignment horizontal="left" wrapText="1"/>
    </xf>
    <xf numFmtId="170" fontId="371" fillId="0" borderId="0">
      <alignment horizontal="left" wrapText="1"/>
    </xf>
    <xf numFmtId="0" fontId="371" fillId="0" borderId="0">
      <alignment horizontal="left" wrapText="1"/>
    </xf>
    <xf numFmtId="169" fontId="371" fillId="0" borderId="0">
      <alignment horizontal="left" wrapText="1"/>
    </xf>
    <xf numFmtId="0" fontId="371" fillId="0" borderId="0">
      <alignment horizontal="left" wrapText="1"/>
    </xf>
    <xf numFmtId="165" fontId="371" fillId="0" borderId="0">
      <alignment horizontal="left" wrapText="1"/>
    </xf>
    <xf numFmtId="169"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165" fontId="372" fillId="0" borderId="238" applyNumberFormat="0" applyFont="0" applyFill="0" applyBorder="0" applyAlignment="0" applyProtection="0">
      <alignment horizontal="center" wrapText="1"/>
    </xf>
    <xf numFmtId="165" fontId="372" fillId="0" borderId="238" applyNumberFormat="0" applyFont="0" applyFill="0" applyBorder="0" applyAlignment="0" applyProtection="0">
      <alignment horizontal="center" wrapText="1"/>
    </xf>
    <xf numFmtId="169"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169"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165" fontId="372" fillId="0" borderId="238" applyNumberFormat="0" applyFont="0" applyFill="0" applyBorder="0" applyAlignment="0" applyProtection="0">
      <alignment horizontal="center" wrapText="1"/>
    </xf>
    <xf numFmtId="165" fontId="372" fillId="0" borderId="238" applyNumberFormat="0" applyFont="0" applyFill="0" applyBorder="0" applyAlignment="0" applyProtection="0">
      <alignment horizontal="center" wrapText="1"/>
    </xf>
    <xf numFmtId="165" fontId="372" fillId="0" borderId="238" applyNumberFormat="0" applyFont="0" applyFill="0" applyBorder="0" applyAlignment="0" applyProtection="0">
      <alignment horizontal="center" wrapText="1"/>
    </xf>
    <xf numFmtId="165" fontId="372" fillId="0" borderId="238" applyNumberFormat="0" applyFont="0" applyFill="0" applyBorder="0" applyAlignment="0" applyProtection="0">
      <alignment horizontal="center" wrapText="1"/>
    </xf>
    <xf numFmtId="165" fontId="372" fillId="0" borderId="238" applyNumberFormat="0" applyFont="0" applyFill="0" applyBorder="0" applyAlignment="0" applyProtection="0">
      <alignment horizontal="center" wrapText="1"/>
    </xf>
    <xf numFmtId="165" fontId="372" fillId="0" borderId="238" applyNumberFormat="0" applyFont="0" applyFill="0" applyBorder="0" applyAlignment="0" applyProtection="0">
      <alignment horizontal="center" wrapText="1"/>
    </xf>
    <xf numFmtId="165" fontId="372" fillId="0" borderId="238" applyNumberFormat="0" applyFont="0" applyFill="0" applyBorder="0" applyAlignment="0" applyProtection="0">
      <alignment horizontal="center" wrapText="1"/>
    </xf>
    <xf numFmtId="165" fontId="372" fillId="0" borderId="238" applyNumberFormat="0" applyFont="0" applyFill="0" applyBorder="0" applyAlignment="0" applyProtection="0">
      <alignment horizontal="center" wrapText="1"/>
    </xf>
    <xf numFmtId="165"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169" fontId="372" fillId="0" borderId="238" applyNumberFormat="0" applyFont="0" applyFill="0" applyBorder="0" applyAlignment="0" applyProtection="0">
      <alignment horizontal="center" wrapText="1"/>
    </xf>
    <xf numFmtId="169"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169" fontId="372" fillId="0" borderId="238" applyNumberFormat="0" applyFont="0" applyFill="0" applyBorder="0" applyAlignment="0" applyProtection="0">
      <alignment horizontal="center" wrapText="1"/>
    </xf>
    <xf numFmtId="169"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17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169" fontId="372" fillId="0" borderId="238" applyNumberFormat="0" applyFont="0" applyFill="0" applyBorder="0" applyAlignment="0" applyProtection="0">
      <alignment horizontal="center" wrapText="1"/>
    </xf>
    <xf numFmtId="169" fontId="372" fillId="0" borderId="238" applyNumberFormat="0" applyFont="0" applyFill="0" applyBorder="0" applyAlignment="0" applyProtection="0">
      <alignment horizontal="center" wrapText="1"/>
    </xf>
    <xf numFmtId="169" fontId="372" fillId="0" borderId="238" applyNumberFormat="0" applyFont="0" applyFill="0" applyBorder="0" applyAlignment="0" applyProtection="0">
      <alignment horizontal="center" wrapText="1"/>
    </xf>
    <xf numFmtId="169" fontId="372" fillId="0" borderId="238" applyNumberFormat="0" applyFont="0" applyFill="0" applyBorder="0" applyAlignment="0" applyProtection="0">
      <alignment horizontal="center" wrapText="1"/>
    </xf>
    <xf numFmtId="169" fontId="372" fillId="0" borderId="238" applyNumberFormat="0" applyFont="0" applyFill="0" applyBorder="0" applyAlignment="0" applyProtection="0">
      <alignment horizontal="center" wrapText="1"/>
    </xf>
    <xf numFmtId="169" fontId="372" fillId="0" borderId="238" applyNumberFormat="0" applyFont="0" applyFill="0" applyBorder="0" applyAlignment="0" applyProtection="0">
      <alignment horizontal="center" wrapText="1"/>
    </xf>
    <xf numFmtId="169" fontId="372" fillId="0" borderId="238" applyNumberFormat="0" applyFont="0" applyFill="0" applyBorder="0" applyAlignment="0" applyProtection="0">
      <alignment horizontal="center" wrapText="1"/>
    </xf>
    <xf numFmtId="169" fontId="372" fillId="0" borderId="238" applyNumberFormat="0" applyFont="0" applyFill="0" applyBorder="0" applyAlignment="0" applyProtection="0">
      <alignment horizontal="center" wrapText="1"/>
    </xf>
    <xf numFmtId="169"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0" fontId="372" fillId="0" borderId="238" applyNumberFormat="0" applyFont="0" applyFill="0" applyBorder="0" applyAlignment="0" applyProtection="0">
      <alignment horizontal="center" wrapText="1"/>
    </xf>
    <xf numFmtId="265" fontId="170" fillId="0" borderId="0" applyNumberFormat="0" applyFont="0" applyFill="0" applyBorder="0" applyAlignment="0" applyProtection="0">
      <alignment horizontal="right"/>
    </xf>
    <xf numFmtId="169" fontId="372" fillId="0" borderId="0" applyNumberFormat="0" applyFont="0" applyFill="0" applyBorder="0" applyAlignment="0" applyProtection="0">
      <alignment horizontal="left" indent="1"/>
    </xf>
    <xf numFmtId="169" fontId="372" fillId="0" borderId="0" applyNumberFormat="0" applyFont="0" applyFill="0" applyBorder="0" applyAlignment="0" applyProtection="0">
      <alignment horizontal="left" indent="1"/>
    </xf>
    <xf numFmtId="170" fontId="372" fillId="0" borderId="0" applyNumberFormat="0" applyFont="0" applyFill="0" applyBorder="0" applyAlignment="0" applyProtection="0">
      <alignment horizontal="left" indent="1"/>
    </xf>
    <xf numFmtId="0" fontId="372" fillId="0" borderId="0" applyNumberFormat="0" applyFont="0" applyFill="0" applyBorder="0" applyAlignment="0" applyProtection="0">
      <alignment horizontal="left" indent="1"/>
    </xf>
    <xf numFmtId="165" fontId="372" fillId="0" borderId="0" applyNumberFormat="0" applyFont="0" applyFill="0" applyBorder="0" applyAlignment="0" applyProtection="0">
      <alignment horizontal="left" indent="1"/>
    </xf>
    <xf numFmtId="0" fontId="372" fillId="0" borderId="0" applyNumberFormat="0" applyFont="0" applyFill="0" applyBorder="0" applyAlignment="0" applyProtection="0">
      <alignment horizontal="left" indent="1"/>
    </xf>
    <xf numFmtId="170" fontId="372" fillId="0" borderId="0" applyNumberFormat="0" applyFont="0" applyFill="0" applyBorder="0" applyAlignment="0" applyProtection="0">
      <alignment horizontal="left" indent="1"/>
    </xf>
    <xf numFmtId="0" fontId="372" fillId="0" borderId="0" applyNumberFormat="0" applyFont="0" applyFill="0" applyBorder="0" applyAlignment="0" applyProtection="0">
      <alignment horizontal="left" indent="1"/>
    </xf>
    <xf numFmtId="169" fontId="372" fillId="0" borderId="0" applyNumberFormat="0" applyFont="0" applyFill="0" applyBorder="0" applyAlignment="0" applyProtection="0">
      <alignment horizontal="left" indent="1"/>
    </xf>
    <xf numFmtId="0" fontId="372" fillId="0" borderId="0" applyNumberFormat="0" applyFont="0" applyFill="0" applyBorder="0" applyAlignment="0" applyProtection="0">
      <alignment horizontal="left" indent="1"/>
    </xf>
    <xf numFmtId="165" fontId="372" fillId="0" borderId="0" applyNumberFormat="0" applyFont="0" applyFill="0" applyBorder="0" applyAlignment="0" applyProtection="0">
      <alignment horizontal="left" indent="1"/>
    </xf>
    <xf numFmtId="266" fontId="372" fillId="0" borderId="0" applyNumberFormat="0" applyFont="0" applyFill="0" applyBorder="0" applyAlignment="0" applyProtection="0"/>
    <xf numFmtId="169"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165" fontId="26" fillId="0" borderId="238" applyNumberFormat="0" applyFont="0" applyFill="0" applyAlignment="0" applyProtection="0">
      <alignment horizontal="center"/>
    </xf>
    <xf numFmtId="165" fontId="26" fillId="0" borderId="238" applyNumberFormat="0" applyFont="0" applyFill="0" applyAlignment="0" applyProtection="0">
      <alignment horizontal="center"/>
    </xf>
    <xf numFmtId="169"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169"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165" fontId="26" fillId="0" borderId="238" applyNumberFormat="0" applyFont="0" applyFill="0" applyAlignment="0" applyProtection="0">
      <alignment horizontal="center"/>
    </xf>
    <xf numFmtId="165" fontId="26" fillId="0" borderId="238" applyNumberFormat="0" applyFont="0" applyFill="0" applyAlignment="0" applyProtection="0">
      <alignment horizontal="center"/>
    </xf>
    <xf numFmtId="165" fontId="26" fillId="0" borderId="238" applyNumberFormat="0" applyFont="0" applyFill="0" applyAlignment="0" applyProtection="0">
      <alignment horizontal="center"/>
    </xf>
    <xf numFmtId="165" fontId="26" fillId="0" borderId="238" applyNumberFormat="0" applyFont="0" applyFill="0" applyAlignment="0" applyProtection="0">
      <alignment horizontal="center"/>
    </xf>
    <xf numFmtId="165" fontId="26" fillId="0" borderId="238" applyNumberFormat="0" applyFont="0" applyFill="0" applyAlignment="0" applyProtection="0">
      <alignment horizontal="center"/>
    </xf>
    <xf numFmtId="165" fontId="26" fillId="0" borderId="238" applyNumberFormat="0" applyFont="0" applyFill="0" applyAlignment="0" applyProtection="0">
      <alignment horizontal="center"/>
    </xf>
    <xf numFmtId="165" fontId="26" fillId="0" borderId="238" applyNumberFormat="0" applyFont="0" applyFill="0" applyAlignment="0" applyProtection="0">
      <alignment horizontal="center"/>
    </xf>
    <xf numFmtId="165" fontId="26" fillId="0" borderId="238" applyNumberFormat="0" applyFont="0" applyFill="0" applyAlignment="0" applyProtection="0">
      <alignment horizontal="center"/>
    </xf>
    <xf numFmtId="165"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169" fontId="26" fillId="0" borderId="238" applyNumberFormat="0" applyFont="0" applyFill="0" applyAlignment="0" applyProtection="0">
      <alignment horizontal="center"/>
    </xf>
    <xf numFmtId="169"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169" fontId="26" fillId="0" borderId="238" applyNumberFormat="0" applyFont="0" applyFill="0" applyAlignment="0" applyProtection="0">
      <alignment horizontal="center"/>
    </xf>
    <xf numFmtId="169"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169" fontId="26" fillId="0" borderId="238" applyNumberFormat="0" applyFont="0" applyFill="0" applyAlignment="0" applyProtection="0">
      <alignment horizontal="center"/>
    </xf>
    <xf numFmtId="169"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17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0" fontId="26" fillId="0" borderId="238" applyNumberFormat="0" applyFont="0" applyFill="0" applyAlignment="0" applyProtection="0">
      <alignment horizontal="center"/>
    </xf>
    <xf numFmtId="169" fontId="26" fillId="0" borderId="238" applyNumberFormat="0" applyFont="0" applyFill="0" applyAlignment="0" applyProtection="0">
      <alignment horizontal="center"/>
    </xf>
    <xf numFmtId="169" fontId="26" fillId="0" borderId="238" applyNumberFormat="0" applyFont="0" applyFill="0" applyAlignment="0" applyProtection="0">
      <alignment horizontal="center"/>
    </xf>
    <xf numFmtId="169" fontId="26" fillId="0" borderId="238" applyNumberFormat="0" applyFont="0" applyFill="0" applyAlignment="0" applyProtection="0">
      <alignment horizontal="center"/>
    </xf>
    <xf numFmtId="169" fontId="26" fillId="0" borderId="238" applyNumberFormat="0" applyFont="0" applyFill="0" applyAlignment="0" applyProtection="0">
      <alignment horizontal="center"/>
    </xf>
    <xf numFmtId="169" fontId="26" fillId="0" borderId="238" applyNumberFormat="0" applyFont="0" applyFill="0" applyAlignment="0" applyProtection="0">
      <alignment horizontal="center"/>
    </xf>
    <xf numFmtId="169" fontId="26" fillId="0" borderId="238" applyNumberFormat="0" applyFont="0" applyFill="0" applyAlignment="0" applyProtection="0">
      <alignment horizontal="center"/>
    </xf>
    <xf numFmtId="169" fontId="26" fillId="0" borderId="238" applyNumberFormat="0" applyFont="0" applyFill="0" applyAlignment="0" applyProtection="0">
      <alignment horizontal="center"/>
    </xf>
    <xf numFmtId="169" fontId="26" fillId="0" borderId="238" applyNumberFormat="0" applyFont="0" applyFill="0" applyAlignment="0" applyProtection="0">
      <alignment horizontal="center"/>
    </xf>
    <xf numFmtId="169" fontId="26" fillId="0" borderId="238" applyNumberFormat="0" applyFont="0" applyFill="0" applyAlignment="0" applyProtection="0">
      <alignment horizontal="center"/>
    </xf>
    <xf numFmtId="169" fontId="26" fillId="0" borderId="0" applyNumberFormat="0" applyFont="0" applyFill="0" applyBorder="0" applyAlignment="0" applyProtection="0">
      <alignment horizontal="left" wrapText="1" indent="1"/>
    </xf>
    <xf numFmtId="169" fontId="26" fillId="0" borderId="0" applyNumberFormat="0" applyFont="0" applyFill="0" applyBorder="0" applyAlignment="0" applyProtection="0">
      <alignment horizontal="left" wrapText="1" indent="1"/>
    </xf>
    <xf numFmtId="170" fontId="26" fillId="0" borderId="0" applyNumberFormat="0" applyFont="0" applyFill="0" applyBorder="0" applyAlignment="0" applyProtection="0">
      <alignment horizontal="left" wrapText="1" indent="1"/>
    </xf>
    <xf numFmtId="0" fontId="26" fillId="0" borderId="0" applyNumberFormat="0" applyFont="0" applyFill="0" applyBorder="0" applyAlignment="0" applyProtection="0">
      <alignment horizontal="left" wrapText="1" indent="1"/>
    </xf>
    <xf numFmtId="165" fontId="26" fillId="0" borderId="0" applyNumberFormat="0" applyFont="0" applyFill="0" applyBorder="0" applyAlignment="0" applyProtection="0">
      <alignment horizontal="left" wrapText="1" indent="1"/>
    </xf>
    <xf numFmtId="0" fontId="26" fillId="0" borderId="0" applyNumberFormat="0" applyFont="0" applyFill="0" applyBorder="0" applyAlignment="0" applyProtection="0">
      <alignment horizontal="left" wrapText="1" indent="1"/>
    </xf>
    <xf numFmtId="170" fontId="26" fillId="0" borderId="0" applyNumberFormat="0" applyFont="0" applyFill="0" applyBorder="0" applyAlignment="0" applyProtection="0">
      <alignment horizontal="left" wrapText="1" indent="1"/>
    </xf>
    <xf numFmtId="0" fontId="26" fillId="0" borderId="0" applyNumberFormat="0" applyFont="0" applyFill="0" applyBorder="0" applyAlignment="0" applyProtection="0">
      <alignment horizontal="left" wrapText="1" indent="1"/>
    </xf>
    <xf numFmtId="169" fontId="26" fillId="0" borderId="0" applyNumberFormat="0" applyFont="0" applyFill="0" applyBorder="0" applyAlignment="0" applyProtection="0">
      <alignment horizontal="left" wrapText="1" indent="1"/>
    </xf>
    <xf numFmtId="0" fontId="26" fillId="0" borderId="0" applyNumberFormat="0" applyFont="0" applyFill="0" applyBorder="0" applyAlignment="0" applyProtection="0">
      <alignment horizontal="left" wrapText="1" indent="1"/>
    </xf>
    <xf numFmtId="165" fontId="26" fillId="0" borderId="0" applyNumberFormat="0" applyFont="0" applyFill="0" applyBorder="0" applyAlignment="0" applyProtection="0">
      <alignment horizontal="left" wrapText="1" indent="1"/>
    </xf>
    <xf numFmtId="169" fontId="372" fillId="0" borderId="0" applyNumberFormat="0" applyFont="0" applyFill="0" applyBorder="0" applyAlignment="0" applyProtection="0">
      <alignment horizontal="left" indent="1"/>
    </xf>
    <xf numFmtId="169" fontId="372" fillId="0" borderId="0" applyNumberFormat="0" applyFont="0" applyFill="0" applyBorder="0" applyAlignment="0" applyProtection="0">
      <alignment horizontal="left" indent="1"/>
    </xf>
    <xf numFmtId="170" fontId="372" fillId="0" borderId="0" applyNumberFormat="0" applyFont="0" applyFill="0" applyBorder="0" applyAlignment="0" applyProtection="0">
      <alignment horizontal="left" indent="1"/>
    </xf>
    <xf numFmtId="0" fontId="372" fillId="0" borderId="0" applyNumberFormat="0" applyFont="0" applyFill="0" applyBorder="0" applyAlignment="0" applyProtection="0">
      <alignment horizontal="left" indent="1"/>
    </xf>
    <xf numFmtId="165" fontId="372" fillId="0" borderId="0" applyNumberFormat="0" applyFont="0" applyFill="0" applyBorder="0" applyAlignment="0" applyProtection="0">
      <alignment horizontal="left" indent="1"/>
    </xf>
    <xf numFmtId="0" fontId="372" fillId="0" borderId="0" applyNumberFormat="0" applyFont="0" applyFill="0" applyBorder="0" applyAlignment="0" applyProtection="0">
      <alignment horizontal="left" indent="1"/>
    </xf>
    <xf numFmtId="170" fontId="372" fillId="0" borderId="0" applyNumberFormat="0" applyFont="0" applyFill="0" applyBorder="0" applyAlignment="0" applyProtection="0">
      <alignment horizontal="left" indent="1"/>
    </xf>
    <xf numFmtId="0" fontId="372" fillId="0" borderId="0" applyNumberFormat="0" applyFont="0" applyFill="0" applyBorder="0" applyAlignment="0" applyProtection="0">
      <alignment horizontal="left" indent="1"/>
    </xf>
    <xf numFmtId="169" fontId="372" fillId="0" borderId="0" applyNumberFormat="0" applyFont="0" applyFill="0" applyBorder="0" applyAlignment="0" applyProtection="0">
      <alignment horizontal="left" indent="1"/>
    </xf>
    <xf numFmtId="0" fontId="372" fillId="0" borderId="0" applyNumberFormat="0" applyFont="0" applyFill="0" applyBorder="0" applyAlignment="0" applyProtection="0">
      <alignment horizontal="left" indent="1"/>
    </xf>
    <xf numFmtId="165" fontId="372" fillId="0" borderId="0" applyNumberFormat="0" applyFont="0" applyFill="0" applyBorder="0" applyAlignment="0" applyProtection="0">
      <alignment horizontal="left" indent="1"/>
    </xf>
    <xf numFmtId="169" fontId="26" fillId="0" borderId="0" applyNumberFormat="0" applyFont="0" applyFill="0" applyBorder="0" applyAlignment="0" applyProtection="0">
      <alignment horizontal="left" wrapText="1" indent="2"/>
    </xf>
    <xf numFmtId="169" fontId="26" fillId="0" borderId="0" applyNumberFormat="0" applyFont="0" applyFill="0" applyBorder="0" applyAlignment="0" applyProtection="0">
      <alignment horizontal="left" wrapText="1" indent="2"/>
    </xf>
    <xf numFmtId="170" fontId="26" fillId="0" borderId="0" applyNumberFormat="0" applyFont="0" applyFill="0" applyBorder="0" applyAlignment="0" applyProtection="0">
      <alignment horizontal="left" wrapText="1" indent="2"/>
    </xf>
    <xf numFmtId="0" fontId="26" fillId="0" borderId="0" applyNumberFormat="0" applyFont="0" applyFill="0" applyBorder="0" applyAlignment="0" applyProtection="0">
      <alignment horizontal="left" wrapText="1" indent="2"/>
    </xf>
    <xf numFmtId="165" fontId="26" fillId="0" borderId="0" applyNumberFormat="0" applyFont="0" applyFill="0" applyBorder="0" applyAlignment="0" applyProtection="0">
      <alignment horizontal="left" wrapText="1" indent="2"/>
    </xf>
    <xf numFmtId="0" fontId="26" fillId="0" borderId="0" applyNumberFormat="0" applyFont="0" applyFill="0" applyBorder="0" applyAlignment="0" applyProtection="0">
      <alignment horizontal="left" wrapText="1" indent="2"/>
    </xf>
    <xf numFmtId="170" fontId="26" fillId="0" borderId="0" applyNumberFormat="0" applyFont="0" applyFill="0" applyBorder="0" applyAlignment="0" applyProtection="0">
      <alignment horizontal="left" wrapText="1" indent="2"/>
    </xf>
    <xf numFmtId="0" fontId="26" fillId="0" borderId="0" applyNumberFormat="0" applyFont="0" applyFill="0" applyBorder="0" applyAlignment="0" applyProtection="0">
      <alignment horizontal="left" wrapText="1" indent="2"/>
    </xf>
    <xf numFmtId="169" fontId="26" fillId="0" borderId="0" applyNumberFormat="0" applyFont="0" applyFill="0" applyBorder="0" applyAlignment="0" applyProtection="0">
      <alignment horizontal="left" wrapText="1" indent="2"/>
    </xf>
    <xf numFmtId="0" fontId="26" fillId="0" borderId="0" applyNumberFormat="0" applyFont="0" applyFill="0" applyBorder="0" applyAlignment="0" applyProtection="0">
      <alignment horizontal="left" wrapText="1" indent="2"/>
    </xf>
    <xf numFmtId="165" fontId="26" fillId="0" borderId="0" applyNumberFormat="0" applyFont="0" applyFill="0" applyBorder="0" applyAlignment="0" applyProtection="0">
      <alignment horizontal="left" wrapText="1" indent="2"/>
    </xf>
    <xf numFmtId="267" fontId="26" fillId="0" borderId="0">
      <alignment horizontal="right"/>
    </xf>
    <xf numFmtId="267" fontId="26" fillId="0" borderId="0">
      <alignment horizontal="right"/>
    </xf>
    <xf numFmtId="0" fontId="373" fillId="43" borderId="14" applyNumberFormat="0" applyProtection="0">
      <alignment horizontal="left" vertical="center" wrapText="1" indent="2"/>
    </xf>
    <xf numFmtId="0" fontId="374" fillId="0" borderId="0" applyProtection="0"/>
    <xf numFmtId="169" fontId="275" fillId="0" borderId="0" applyNumberFormat="0"/>
    <xf numFmtId="169" fontId="275" fillId="0" borderId="0" applyNumberFormat="0"/>
    <xf numFmtId="169" fontId="275" fillId="0" borderId="0" applyNumberFormat="0"/>
    <xf numFmtId="169" fontId="275" fillId="0" borderId="0" applyNumberFormat="0"/>
    <xf numFmtId="169" fontId="275" fillId="0" borderId="0" applyNumberFormat="0"/>
    <xf numFmtId="169" fontId="275" fillId="0" borderId="0" applyNumberFormat="0"/>
    <xf numFmtId="169" fontId="375" fillId="0" borderId="0" applyNumberFormat="0" applyFill="0" applyBorder="0" applyAlignment="0" applyProtection="0"/>
    <xf numFmtId="169" fontId="375" fillId="0" borderId="0" applyNumberFormat="0" applyFill="0" applyBorder="0" applyAlignment="0" applyProtection="0"/>
    <xf numFmtId="170" fontId="375" fillId="0" borderId="0" applyNumberFormat="0" applyFill="0" applyBorder="0" applyAlignment="0" applyProtection="0"/>
    <xf numFmtId="0" fontId="375" fillId="0" borderId="0" applyNumberFormat="0" applyFill="0" applyBorder="0" applyAlignment="0" applyProtection="0"/>
    <xf numFmtId="165" fontId="375" fillId="0" borderId="0" applyNumberFormat="0" applyFill="0" applyBorder="0" applyAlignment="0" applyProtection="0"/>
    <xf numFmtId="0" fontId="375" fillId="0" borderId="0" applyNumberFormat="0" applyFill="0" applyBorder="0" applyAlignment="0" applyProtection="0"/>
    <xf numFmtId="170" fontId="375" fillId="0" borderId="0" applyNumberFormat="0" applyFill="0" applyBorder="0" applyAlignment="0" applyProtection="0"/>
    <xf numFmtId="0" fontId="375" fillId="0" borderId="0" applyNumberFormat="0" applyFill="0" applyBorder="0" applyAlignment="0" applyProtection="0"/>
    <xf numFmtId="169" fontId="375" fillId="0" borderId="0" applyNumberFormat="0" applyFill="0" applyBorder="0" applyAlignment="0" applyProtection="0"/>
    <xf numFmtId="0" fontId="375" fillId="0" borderId="0" applyNumberFormat="0" applyFill="0" applyBorder="0" applyAlignment="0" applyProtection="0"/>
    <xf numFmtId="165" fontId="375" fillId="0" borderId="0" applyNumberFormat="0" applyFill="0" applyBorder="0" applyAlignment="0" applyProtection="0"/>
    <xf numFmtId="169" fontId="376" fillId="0" borderId="0" applyNumberFormat="0" applyFill="0" applyBorder="0" applyAlignment="0" applyProtection="0"/>
    <xf numFmtId="169" fontId="376" fillId="0" borderId="0" applyNumberFormat="0" applyFill="0" applyBorder="0" applyAlignment="0" applyProtection="0"/>
    <xf numFmtId="170" fontId="376" fillId="0" borderId="0" applyNumberFormat="0" applyFill="0" applyBorder="0" applyAlignment="0" applyProtection="0"/>
    <xf numFmtId="0" fontId="376" fillId="0" borderId="0" applyNumberFormat="0" applyFill="0" applyBorder="0" applyAlignment="0" applyProtection="0"/>
    <xf numFmtId="165" fontId="376" fillId="0" borderId="0" applyNumberFormat="0" applyFill="0" applyBorder="0" applyAlignment="0" applyProtection="0"/>
    <xf numFmtId="0" fontId="376" fillId="0" borderId="0" applyNumberFormat="0" applyFill="0" applyBorder="0" applyAlignment="0" applyProtection="0"/>
    <xf numFmtId="170" fontId="376" fillId="0" borderId="0" applyNumberFormat="0" applyFill="0" applyBorder="0" applyAlignment="0" applyProtection="0"/>
    <xf numFmtId="0" fontId="376" fillId="0" borderId="0" applyNumberFormat="0" applyFill="0" applyBorder="0" applyAlignment="0" applyProtection="0"/>
    <xf numFmtId="169" fontId="376" fillId="0" borderId="0" applyNumberFormat="0" applyFill="0" applyBorder="0" applyAlignment="0" applyProtection="0"/>
    <xf numFmtId="0" fontId="376" fillId="0" borderId="0" applyNumberFormat="0" applyFill="0" applyBorder="0" applyAlignment="0" applyProtection="0"/>
    <xf numFmtId="165" fontId="376" fillId="0" borderId="0" applyNumberFormat="0" applyFill="0" applyBorder="0" applyAlignment="0" applyProtection="0"/>
    <xf numFmtId="208" fontId="280" fillId="0" borderId="0">
      <alignment horizontal="right"/>
    </xf>
    <xf numFmtId="169" fontId="377" fillId="7" borderId="0" applyNumberFormat="0" applyBorder="0" applyAlignment="0" applyProtection="0"/>
    <xf numFmtId="170" fontId="377" fillId="7" borderId="0" applyNumberFormat="0" applyBorder="0" applyAlignment="0" applyProtection="0"/>
    <xf numFmtId="0" fontId="15" fillId="0" borderId="0"/>
    <xf numFmtId="200" fontId="9" fillId="0" borderId="0" applyFont="0" applyFill="0" applyBorder="0" applyAlignment="0" applyProtection="0"/>
    <xf numFmtId="0" fontId="105" fillId="40" borderId="0" applyFont="0" applyBorder="0" applyAlignment="0" applyProtection="0"/>
    <xf numFmtId="0" fontId="105" fillId="40" borderId="0" applyFont="0" applyBorder="0" applyAlignment="0" applyProtection="0"/>
    <xf numFmtId="0" fontId="105" fillId="40" borderId="0" applyFont="0" applyBorder="0" applyAlignment="0" applyProtection="0"/>
    <xf numFmtId="170" fontId="105" fillId="40" borderId="0" applyFont="0" applyBorder="0" applyAlignment="0" applyProtection="0"/>
    <xf numFmtId="0" fontId="105" fillId="40" borderId="0" applyFont="0" applyBorder="0" applyAlignment="0" applyProtection="0"/>
    <xf numFmtId="0" fontId="105" fillId="40" borderId="0" applyFont="0" applyBorder="0" applyAlignment="0" applyProtection="0"/>
    <xf numFmtId="0" fontId="105" fillId="40" borderId="0" applyFont="0" applyBorder="0" applyAlignment="0" applyProtection="0"/>
    <xf numFmtId="170" fontId="105" fillId="40" borderId="0" applyFont="0" applyBorder="0" applyAlignment="0" applyProtection="0"/>
    <xf numFmtId="0" fontId="105" fillId="40" borderId="0" applyFont="0" applyBorder="0" applyAlignment="0" applyProtection="0"/>
    <xf numFmtId="0" fontId="105" fillId="40" borderId="0" applyFont="0" applyBorder="0" applyAlignment="0" applyProtection="0"/>
    <xf numFmtId="218" fontId="105" fillId="40" borderId="0" applyFont="0" applyBorder="0" applyAlignment="0" applyProtection="0"/>
    <xf numFmtId="0" fontId="105" fillId="40" borderId="0" applyFont="0" applyBorder="0" applyAlignment="0" applyProtection="0"/>
    <xf numFmtId="170" fontId="105" fillId="40" borderId="0" applyFont="0" applyBorder="0" applyAlignment="0" applyProtection="0"/>
    <xf numFmtId="0" fontId="105" fillId="40" borderId="0" applyFont="0" applyBorder="0" applyAlignment="0" applyProtection="0"/>
    <xf numFmtId="0" fontId="105" fillId="40" borderId="0" applyFont="0" applyBorder="0" applyAlignment="0" applyProtection="0"/>
    <xf numFmtId="0" fontId="105" fillId="40" borderId="0" applyFont="0" applyBorder="0" applyAlignment="0" applyProtection="0"/>
    <xf numFmtId="170" fontId="105" fillId="40" borderId="0" applyFont="0" applyBorder="0" applyAlignment="0" applyProtection="0"/>
    <xf numFmtId="0" fontId="105" fillId="40" borderId="0" applyFont="0" applyBorder="0" applyAlignment="0" applyProtection="0"/>
    <xf numFmtId="0" fontId="105" fillId="40" borderId="0" applyFont="0" applyBorder="0" applyAlignment="0" applyProtection="0"/>
    <xf numFmtId="170" fontId="105" fillId="40" borderId="0" applyFont="0" applyBorder="0" applyAlignment="0" applyProtection="0"/>
    <xf numFmtId="0" fontId="105" fillId="40" borderId="0" applyFont="0" applyBorder="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5" fontId="261" fillId="26" borderId="2" applyNumberFormat="0" applyAlignment="0" applyProtection="0"/>
    <xf numFmtId="165" fontId="261" fillId="26" borderId="2" applyNumberFormat="0" applyAlignment="0" applyProtection="0"/>
    <xf numFmtId="165" fontId="261" fillId="26" borderId="2" applyNumberFormat="0" applyAlignment="0" applyProtection="0"/>
    <xf numFmtId="165" fontId="261" fillId="26" borderId="2" applyNumberFormat="0" applyAlignment="0" applyProtection="0"/>
    <xf numFmtId="165" fontId="261" fillId="26" borderId="2" applyNumberFormat="0" applyAlignment="0" applyProtection="0"/>
    <xf numFmtId="165" fontId="261" fillId="26" borderId="2" applyNumberFormat="0" applyAlignment="0" applyProtection="0"/>
    <xf numFmtId="165" fontId="261" fillId="26" borderId="2" applyNumberFormat="0" applyAlignment="0" applyProtection="0"/>
    <xf numFmtId="165" fontId="261" fillId="26" borderId="2" applyNumberFormat="0" applyAlignment="0" applyProtection="0"/>
    <xf numFmtId="165" fontId="261" fillId="26" borderId="2" applyNumberFormat="0" applyAlignment="0" applyProtection="0"/>
    <xf numFmtId="165" fontId="261" fillId="26" borderId="2" applyNumberFormat="0" applyAlignment="0" applyProtection="0"/>
    <xf numFmtId="165" fontId="261" fillId="26" borderId="2" applyNumberFormat="0" applyAlignment="0" applyProtection="0"/>
    <xf numFmtId="165" fontId="261" fillId="26" borderId="2" applyNumberFormat="0" applyAlignment="0" applyProtection="0"/>
    <xf numFmtId="169" fontId="261" fillId="26" borderId="2" applyNumberFormat="0" applyAlignment="0" applyProtection="0"/>
    <xf numFmtId="165"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5" fontId="261" fillId="26" borderId="2" applyNumberFormat="0" applyAlignment="0" applyProtection="0"/>
    <xf numFmtId="165" fontId="261" fillId="26" borderId="2" applyNumberFormat="0" applyAlignment="0" applyProtection="0"/>
    <xf numFmtId="165" fontId="261" fillId="26" borderId="2" applyNumberFormat="0" applyAlignment="0" applyProtection="0"/>
    <xf numFmtId="165" fontId="261" fillId="26" borderId="2" applyNumberFormat="0" applyAlignment="0" applyProtection="0"/>
    <xf numFmtId="169" fontId="261" fillId="26" borderId="2" applyNumberFormat="0" applyAlignment="0" applyProtection="0"/>
    <xf numFmtId="165"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5"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5" fontId="261" fillId="26" borderId="2" applyNumberFormat="0" applyAlignment="0" applyProtection="0"/>
    <xf numFmtId="165" fontId="261" fillId="26" borderId="2" applyNumberFormat="0" applyAlignment="0" applyProtection="0"/>
    <xf numFmtId="165" fontId="261" fillId="26" borderId="2" applyNumberFormat="0" applyAlignment="0" applyProtection="0"/>
    <xf numFmtId="169" fontId="261" fillId="26" borderId="2" applyNumberFormat="0" applyAlignment="0" applyProtection="0"/>
    <xf numFmtId="165"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5" fontId="261" fillId="26" borderId="2" applyNumberFormat="0" applyAlignment="0" applyProtection="0"/>
    <xf numFmtId="169" fontId="261" fillId="26" borderId="2" applyNumberFormat="0" applyAlignment="0" applyProtection="0"/>
    <xf numFmtId="165"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5" fontId="261" fillId="26" borderId="2" applyNumberFormat="0" applyAlignment="0" applyProtection="0"/>
    <xf numFmtId="169" fontId="261" fillId="26" borderId="2" applyNumberFormat="0" applyAlignment="0" applyProtection="0"/>
    <xf numFmtId="165" fontId="261" fillId="26"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0" fontId="261" fillId="11" borderId="2" applyNumberFormat="0" applyAlignment="0" applyProtection="0"/>
    <xf numFmtId="165" fontId="261" fillId="26" borderId="2" applyNumberFormat="0" applyAlignment="0" applyProtection="0"/>
    <xf numFmtId="0" fontId="261" fillId="11" borderId="2" applyNumberFormat="0" applyAlignment="0" applyProtection="0"/>
    <xf numFmtId="169" fontId="261" fillId="26" borderId="2" applyNumberFormat="0" applyAlignment="0" applyProtection="0"/>
    <xf numFmtId="165" fontId="261" fillId="26" borderId="2" applyNumberFormat="0" applyAlignment="0" applyProtection="0"/>
    <xf numFmtId="165"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5"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5"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5" fontId="261" fillId="26" borderId="2" applyNumberFormat="0" applyAlignment="0" applyProtection="0"/>
    <xf numFmtId="165"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7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169"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0" fontId="261" fillId="26" borderId="2" applyNumberFormat="0" applyAlignment="0" applyProtection="0"/>
    <xf numFmtId="169" fontId="194" fillId="25" borderId="3" applyNumberFormat="0" applyAlignment="0" applyProtection="0"/>
    <xf numFmtId="170" fontId="194" fillId="25" borderId="3" applyNumberFormat="0" applyAlignment="0" applyProtection="0"/>
    <xf numFmtId="0" fontId="194" fillId="25" borderId="3" applyNumberFormat="0" applyAlignment="0" applyProtection="0"/>
    <xf numFmtId="165" fontId="194" fillId="25" borderId="3" applyNumberFormat="0" applyAlignment="0" applyProtection="0"/>
    <xf numFmtId="0" fontId="194" fillId="25" borderId="3" applyNumberFormat="0" applyAlignment="0" applyProtection="0"/>
    <xf numFmtId="0" fontId="194" fillId="25" borderId="3" applyNumberFormat="0" applyAlignment="0" applyProtection="0"/>
    <xf numFmtId="170" fontId="194" fillId="25" borderId="3" applyNumberFormat="0" applyAlignment="0" applyProtection="0"/>
    <xf numFmtId="169" fontId="194" fillId="25" borderId="3" applyNumberFormat="0" applyAlignment="0" applyProtection="0"/>
    <xf numFmtId="165" fontId="194" fillId="25" borderId="3" applyNumberFormat="0" applyAlignment="0" applyProtection="0"/>
    <xf numFmtId="169" fontId="175" fillId="74" borderId="0" applyNumberFormat="0" applyBorder="0" applyAlignment="0" applyProtection="0"/>
    <xf numFmtId="170" fontId="175" fillId="74" borderId="0" applyNumberFormat="0" applyBorder="0" applyAlignment="0" applyProtection="0"/>
    <xf numFmtId="0" fontId="175" fillId="74" borderId="0" applyNumberFormat="0" applyBorder="0" applyAlignment="0" applyProtection="0"/>
    <xf numFmtId="165" fontId="175" fillId="74" borderId="0" applyNumberFormat="0" applyBorder="0" applyAlignment="0" applyProtection="0"/>
    <xf numFmtId="0" fontId="175" fillId="74" borderId="0" applyNumberFormat="0" applyBorder="0" applyAlignment="0" applyProtection="0"/>
    <xf numFmtId="0" fontId="175" fillId="74" borderId="0" applyNumberFormat="0" applyBorder="0" applyAlignment="0" applyProtection="0"/>
    <xf numFmtId="170" fontId="175" fillId="74" borderId="0" applyNumberFormat="0" applyBorder="0" applyAlignment="0" applyProtection="0"/>
    <xf numFmtId="169" fontId="175" fillId="74" borderId="0" applyNumberFormat="0" applyBorder="0" applyAlignment="0" applyProtection="0"/>
    <xf numFmtId="0" fontId="175" fillId="20" borderId="0" applyNumberFormat="0" applyBorder="0" applyAlignment="0" applyProtection="0"/>
    <xf numFmtId="165" fontId="175" fillId="74" borderId="0" applyNumberFormat="0" applyBorder="0" applyAlignment="0" applyProtection="0"/>
    <xf numFmtId="169" fontId="175" fillId="23" borderId="0" applyNumberFormat="0" applyBorder="0" applyAlignment="0" applyProtection="0"/>
    <xf numFmtId="170" fontId="175" fillId="23" borderId="0" applyNumberFormat="0" applyBorder="0" applyAlignment="0" applyProtection="0"/>
    <xf numFmtId="0" fontId="175" fillId="23" borderId="0" applyNumberFormat="0" applyBorder="0" applyAlignment="0" applyProtection="0"/>
    <xf numFmtId="165" fontId="175" fillId="23" borderId="0" applyNumberFormat="0" applyBorder="0" applyAlignment="0" applyProtection="0"/>
    <xf numFmtId="0" fontId="175" fillId="23" borderId="0" applyNumberFormat="0" applyBorder="0" applyAlignment="0" applyProtection="0"/>
    <xf numFmtId="0" fontId="175" fillId="23" borderId="0" applyNumberFormat="0" applyBorder="0" applyAlignment="0" applyProtection="0"/>
    <xf numFmtId="170" fontId="175" fillId="23" borderId="0" applyNumberFormat="0" applyBorder="0" applyAlignment="0" applyProtection="0"/>
    <xf numFmtId="169" fontId="175" fillId="23" borderId="0" applyNumberFormat="0" applyBorder="0" applyAlignment="0" applyProtection="0"/>
    <xf numFmtId="0" fontId="175" fillId="21" borderId="0" applyNumberFormat="0" applyBorder="0" applyAlignment="0" applyProtection="0"/>
    <xf numFmtId="165" fontId="175" fillId="23" borderId="0" applyNumberFormat="0" applyBorder="0" applyAlignment="0" applyProtection="0"/>
    <xf numFmtId="169" fontId="175" fillId="15" borderId="0" applyNumberFormat="0" applyBorder="0" applyAlignment="0" applyProtection="0"/>
    <xf numFmtId="170" fontId="175" fillId="15" borderId="0" applyNumberFormat="0" applyBorder="0" applyAlignment="0" applyProtection="0"/>
    <xf numFmtId="0" fontId="175" fillId="15" borderId="0" applyNumberFormat="0" applyBorder="0" applyAlignment="0" applyProtection="0"/>
    <xf numFmtId="165" fontId="175" fillId="15" borderId="0" applyNumberFormat="0" applyBorder="0" applyAlignment="0" applyProtection="0"/>
    <xf numFmtId="0" fontId="175" fillId="15" borderId="0" applyNumberFormat="0" applyBorder="0" applyAlignment="0" applyProtection="0"/>
    <xf numFmtId="0" fontId="175" fillId="15" borderId="0" applyNumberFormat="0" applyBorder="0" applyAlignment="0" applyProtection="0"/>
    <xf numFmtId="170" fontId="175" fillId="15" borderId="0" applyNumberFormat="0" applyBorder="0" applyAlignment="0" applyProtection="0"/>
    <xf numFmtId="169" fontId="175" fillId="15" borderId="0" applyNumberFormat="0" applyBorder="0" applyAlignment="0" applyProtection="0"/>
    <xf numFmtId="0" fontId="175" fillId="22" borderId="0" applyNumberFormat="0" applyBorder="0" applyAlignment="0" applyProtection="0"/>
    <xf numFmtId="165" fontId="175" fillId="15" borderId="0" applyNumberFormat="0" applyBorder="0" applyAlignment="0" applyProtection="0"/>
    <xf numFmtId="169" fontId="175" fillId="81" borderId="0" applyNumberFormat="0" applyBorder="0" applyAlignment="0" applyProtection="0"/>
    <xf numFmtId="170" fontId="175" fillId="81" borderId="0" applyNumberFormat="0" applyBorder="0" applyAlignment="0" applyProtection="0"/>
    <xf numFmtId="0" fontId="175" fillId="81" borderId="0" applyNumberFormat="0" applyBorder="0" applyAlignment="0" applyProtection="0"/>
    <xf numFmtId="165" fontId="175" fillId="81" borderId="0" applyNumberFormat="0" applyBorder="0" applyAlignment="0" applyProtection="0"/>
    <xf numFmtId="0" fontId="175" fillId="81" borderId="0" applyNumberFormat="0" applyBorder="0" applyAlignment="0" applyProtection="0"/>
    <xf numFmtId="0" fontId="175" fillId="81" borderId="0" applyNumberFormat="0" applyBorder="0" applyAlignment="0" applyProtection="0"/>
    <xf numFmtId="170" fontId="175" fillId="81" borderId="0" applyNumberFormat="0" applyBorder="0" applyAlignment="0" applyProtection="0"/>
    <xf numFmtId="169" fontId="175" fillId="81" borderId="0" applyNumberFormat="0" applyBorder="0" applyAlignment="0" applyProtection="0"/>
    <xf numFmtId="0" fontId="175" fillId="17" borderId="0" applyNumberFormat="0" applyBorder="0" applyAlignment="0" applyProtection="0"/>
    <xf numFmtId="165" fontId="175" fillId="81" borderId="0" applyNumberFormat="0" applyBorder="0" applyAlignment="0" applyProtection="0"/>
    <xf numFmtId="169" fontId="175" fillId="18" borderId="0" applyNumberFormat="0" applyBorder="0" applyAlignment="0" applyProtection="0"/>
    <xf numFmtId="170" fontId="175" fillId="18" borderId="0" applyNumberFormat="0" applyBorder="0" applyAlignment="0" applyProtection="0"/>
    <xf numFmtId="0" fontId="175" fillId="18" borderId="0" applyNumberFormat="0" applyBorder="0" applyAlignment="0" applyProtection="0"/>
    <xf numFmtId="165" fontId="175" fillId="18" borderId="0" applyNumberFormat="0" applyBorder="0" applyAlignment="0" applyProtection="0"/>
    <xf numFmtId="0" fontId="175" fillId="18" borderId="0" applyNumberFormat="0" applyBorder="0" applyAlignment="0" applyProtection="0"/>
    <xf numFmtId="0" fontId="175" fillId="18" borderId="0" applyNumberFormat="0" applyBorder="0" applyAlignment="0" applyProtection="0"/>
    <xf numFmtId="170" fontId="175" fillId="18" borderId="0" applyNumberFormat="0" applyBorder="0" applyAlignment="0" applyProtection="0"/>
    <xf numFmtId="169" fontId="175" fillId="18" borderId="0" applyNumberFormat="0" applyBorder="0" applyAlignment="0" applyProtection="0"/>
    <xf numFmtId="165" fontId="175" fillId="18" borderId="0" applyNumberFormat="0" applyBorder="0" applyAlignment="0" applyProtection="0"/>
    <xf numFmtId="169" fontId="175" fillId="21" borderId="0" applyNumberFormat="0" applyBorder="0" applyAlignment="0" applyProtection="0"/>
    <xf numFmtId="170" fontId="175" fillId="21" borderId="0" applyNumberFormat="0" applyBorder="0" applyAlignment="0" applyProtection="0"/>
    <xf numFmtId="0" fontId="175" fillId="21" borderId="0" applyNumberFormat="0" applyBorder="0" applyAlignment="0" applyProtection="0"/>
    <xf numFmtId="165" fontId="175" fillId="21" borderId="0" applyNumberFormat="0" applyBorder="0" applyAlignment="0" applyProtection="0"/>
    <xf numFmtId="0" fontId="175" fillId="21" borderId="0" applyNumberFormat="0" applyBorder="0" applyAlignment="0" applyProtection="0"/>
    <xf numFmtId="0" fontId="175" fillId="21" borderId="0" applyNumberFormat="0" applyBorder="0" applyAlignment="0" applyProtection="0"/>
    <xf numFmtId="170" fontId="175" fillId="21" borderId="0" applyNumberFormat="0" applyBorder="0" applyAlignment="0" applyProtection="0"/>
    <xf numFmtId="169" fontId="175" fillId="21" borderId="0" applyNumberFormat="0" applyBorder="0" applyAlignment="0" applyProtection="0"/>
    <xf numFmtId="0" fontId="175" fillId="23" borderId="0" applyNumberFormat="0" applyBorder="0" applyAlignment="0" applyProtection="0"/>
    <xf numFmtId="165" fontId="175" fillId="21" borderId="0" applyNumberFormat="0" applyBorder="0" applyAlignment="0" applyProtection="0"/>
    <xf numFmtId="169" fontId="312" fillId="70" borderId="9" applyNumberFormat="0" applyAlignment="0" applyProtection="0"/>
    <xf numFmtId="165"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5" fontId="312" fillId="70" borderId="9" applyNumberFormat="0" applyAlignment="0" applyProtection="0"/>
    <xf numFmtId="169" fontId="312" fillId="70" borderId="9" applyNumberFormat="0" applyAlignment="0" applyProtection="0"/>
    <xf numFmtId="165"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5" fontId="312" fillId="70" borderId="9" applyNumberFormat="0" applyAlignment="0" applyProtection="0"/>
    <xf numFmtId="169" fontId="312" fillId="70" borderId="9" applyNumberFormat="0" applyAlignment="0" applyProtection="0"/>
    <xf numFmtId="165"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5"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24"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5" fontId="312" fillId="70" borderId="9" applyNumberFormat="0" applyAlignment="0" applyProtection="0"/>
    <xf numFmtId="165"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5"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5" fontId="312" fillId="70" borderId="9" applyNumberFormat="0" applyAlignment="0" applyProtection="0"/>
    <xf numFmtId="165" fontId="312" fillId="70" borderId="9" applyNumberFormat="0" applyAlignment="0" applyProtection="0"/>
    <xf numFmtId="165" fontId="312" fillId="70" borderId="9" applyNumberFormat="0" applyAlignment="0" applyProtection="0"/>
    <xf numFmtId="169" fontId="312" fillId="70" borderId="9" applyNumberFormat="0" applyAlignment="0" applyProtection="0"/>
    <xf numFmtId="165"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5"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5" fontId="312" fillId="70" borderId="9" applyNumberFormat="0" applyAlignment="0" applyProtection="0"/>
    <xf numFmtId="165" fontId="312" fillId="70" borderId="9" applyNumberFormat="0" applyAlignment="0" applyProtection="0"/>
    <xf numFmtId="165" fontId="312" fillId="70" borderId="9" applyNumberFormat="0" applyAlignment="0" applyProtection="0"/>
    <xf numFmtId="165" fontId="312" fillId="70" borderId="9" applyNumberFormat="0" applyAlignment="0" applyProtection="0"/>
    <xf numFmtId="165" fontId="312" fillId="70" borderId="9" applyNumberFormat="0" applyAlignment="0" applyProtection="0"/>
    <xf numFmtId="165" fontId="312" fillId="70" borderId="9" applyNumberFormat="0" applyAlignment="0" applyProtection="0"/>
    <xf numFmtId="165" fontId="312" fillId="70" borderId="9" applyNumberFormat="0" applyAlignment="0" applyProtection="0"/>
    <xf numFmtId="165" fontId="312" fillId="70" borderId="9" applyNumberFormat="0" applyAlignment="0" applyProtection="0"/>
    <xf numFmtId="165" fontId="312" fillId="70" borderId="9" applyNumberFormat="0" applyAlignment="0" applyProtection="0"/>
    <xf numFmtId="165" fontId="312" fillId="70" borderId="9" applyNumberFormat="0" applyAlignment="0" applyProtection="0"/>
    <xf numFmtId="165" fontId="312" fillId="70" borderId="9" applyNumberFormat="0" applyAlignment="0" applyProtection="0"/>
    <xf numFmtId="165" fontId="312" fillId="70" borderId="9" applyNumberFormat="0" applyAlignment="0" applyProtection="0"/>
    <xf numFmtId="169" fontId="312" fillId="70" borderId="9" applyNumberFormat="0" applyAlignment="0" applyProtection="0"/>
    <xf numFmtId="165"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5" fontId="312" fillId="70" borderId="9" applyNumberFormat="0" applyAlignment="0" applyProtection="0"/>
    <xf numFmtId="165" fontId="312" fillId="70" borderId="9" applyNumberFormat="0" applyAlignment="0" applyProtection="0"/>
    <xf numFmtId="165" fontId="312" fillId="70" borderId="9" applyNumberFormat="0" applyAlignment="0" applyProtection="0"/>
    <xf numFmtId="165" fontId="312" fillId="70" borderId="9" applyNumberFormat="0" applyAlignment="0" applyProtection="0"/>
    <xf numFmtId="169" fontId="312" fillId="70" borderId="9" applyNumberFormat="0" applyAlignment="0" applyProtection="0"/>
    <xf numFmtId="165"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5"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5" fontId="312" fillId="70" borderId="9" applyNumberFormat="0" applyAlignment="0" applyProtection="0"/>
    <xf numFmtId="169" fontId="312" fillId="70" borderId="9" applyNumberFormat="0" applyAlignment="0" applyProtection="0"/>
    <xf numFmtId="165"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5" fontId="312" fillId="70" borderId="9" applyNumberFormat="0" applyAlignment="0" applyProtection="0"/>
    <xf numFmtId="169" fontId="312" fillId="70" borderId="9" applyNumberFormat="0" applyAlignment="0" applyProtection="0"/>
    <xf numFmtId="165"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5"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5"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5" fontId="312" fillId="70" borderId="9" applyNumberFormat="0" applyAlignment="0" applyProtection="0"/>
    <xf numFmtId="165" fontId="312" fillId="70" borderId="9" applyNumberFormat="0" applyAlignment="0" applyProtection="0"/>
    <xf numFmtId="165"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5"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5" fontId="312" fillId="70" borderId="9" applyNumberFormat="0" applyAlignment="0" applyProtection="0"/>
    <xf numFmtId="165" fontId="312" fillId="70" borderId="9" applyNumberFormat="0" applyAlignment="0" applyProtection="0"/>
    <xf numFmtId="165" fontId="312" fillId="70" borderId="9" applyNumberFormat="0" applyAlignment="0" applyProtection="0"/>
    <xf numFmtId="165" fontId="312" fillId="70" borderId="9" applyNumberFormat="0" applyAlignment="0" applyProtection="0"/>
    <xf numFmtId="165" fontId="312" fillId="70" borderId="9" applyNumberFormat="0" applyAlignment="0" applyProtection="0"/>
    <xf numFmtId="165" fontId="312" fillId="70" borderId="9" applyNumberFormat="0" applyAlignment="0" applyProtection="0"/>
    <xf numFmtId="165" fontId="312" fillId="70" borderId="9" applyNumberFormat="0" applyAlignment="0" applyProtection="0"/>
    <xf numFmtId="165" fontId="312" fillId="70" borderId="9" applyNumberFormat="0" applyAlignment="0" applyProtection="0"/>
    <xf numFmtId="165" fontId="312" fillId="70" borderId="9" applyNumberFormat="0" applyAlignment="0" applyProtection="0"/>
    <xf numFmtId="165" fontId="312" fillId="70" borderId="9" applyNumberFormat="0" applyAlignment="0" applyProtection="0"/>
    <xf numFmtId="165" fontId="312" fillId="70" borderId="9" applyNumberFormat="0" applyAlignment="0" applyProtection="0"/>
    <xf numFmtId="165" fontId="312" fillId="70" borderId="9" applyNumberFormat="0" applyAlignment="0" applyProtection="0"/>
    <xf numFmtId="169" fontId="312" fillId="70" borderId="9" applyNumberFormat="0" applyAlignment="0" applyProtection="0"/>
    <xf numFmtId="165"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5" fontId="312" fillId="70" borderId="9" applyNumberFormat="0" applyAlignment="0" applyProtection="0"/>
    <xf numFmtId="165" fontId="312" fillId="70" borderId="9" applyNumberFormat="0" applyAlignment="0" applyProtection="0"/>
    <xf numFmtId="165" fontId="312" fillId="70" borderId="9" applyNumberFormat="0" applyAlignment="0" applyProtection="0"/>
    <xf numFmtId="165" fontId="312" fillId="70" borderId="9" applyNumberFormat="0" applyAlignment="0" applyProtection="0"/>
    <xf numFmtId="169" fontId="312" fillId="70" borderId="9" applyNumberFormat="0" applyAlignment="0" applyProtection="0"/>
    <xf numFmtId="165"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7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9" fontId="312" fillId="70" borderId="9" applyNumberFormat="0" applyAlignment="0" applyProtection="0"/>
    <xf numFmtId="165"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70" fontId="312" fillId="70" borderId="9" applyNumberFormat="0" applyAlignment="0" applyProtection="0"/>
    <xf numFmtId="165" fontId="312" fillId="70" borderId="9" applyNumberFormat="0" applyAlignment="0" applyProtection="0"/>
    <xf numFmtId="165" fontId="312" fillId="70" borderId="9" applyNumberFormat="0" applyAlignment="0" applyProtection="0"/>
    <xf numFmtId="165" fontId="312" fillId="70" borderId="9" applyNumberFormat="0" applyAlignment="0" applyProtection="0"/>
    <xf numFmtId="169" fontId="312" fillId="70" borderId="9" applyNumberFormat="0" applyAlignment="0" applyProtection="0"/>
    <xf numFmtId="165"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0" fontId="312" fillId="70" borderId="9" applyNumberFormat="0" applyAlignment="0" applyProtection="0"/>
    <xf numFmtId="165" fontId="312" fillId="70" borderId="9" applyNumberFormat="0" applyAlignment="0" applyProtection="0"/>
    <xf numFmtId="0" fontId="312" fillId="70" borderId="9" applyNumberFormat="0" applyAlignment="0" applyProtection="0"/>
    <xf numFmtId="169" fontId="221" fillId="0" borderId="0" applyNumberFormat="0" applyFill="0" applyBorder="0" applyAlignment="0" applyProtection="0"/>
    <xf numFmtId="170" fontId="221" fillId="0" borderId="0" applyNumberFormat="0" applyFill="0" applyBorder="0" applyAlignment="0" applyProtection="0"/>
    <xf numFmtId="0" fontId="221" fillId="0" borderId="0" applyNumberFormat="0" applyFill="0" applyBorder="0" applyAlignment="0" applyProtection="0"/>
    <xf numFmtId="165" fontId="221" fillId="0" borderId="0" applyNumberFormat="0" applyFill="0" applyBorder="0" applyAlignment="0" applyProtection="0"/>
    <xf numFmtId="0" fontId="221" fillId="0" borderId="0" applyNumberFormat="0" applyFill="0" applyBorder="0" applyAlignment="0" applyProtection="0"/>
    <xf numFmtId="0" fontId="221" fillId="0" borderId="0" applyNumberFormat="0" applyFill="0" applyBorder="0" applyAlignment="0" applyProtection="0"/>
    <xf numFmtId="170" fontId="221" fillId="0" borderId="0" applyNumberFormat="0" applyFill="0" applyBorder="0" applyAlignment="0" applyProtection="0"/>
    <xf numFmtId="169" fontId="221" fillId="0" borderId="0" applyNumberFormat="0" applyFill="0" applyBorder="0" applyAlignment="0" applyProtection="0"/>
    <xf numFmtId="165" fontId="221" fillId="0" borderId="0" applyNumberFormat="0" applyFill="0" applyBorder="0" applyAlignment="0" applyProtection="0"/>
    <xf numFmtId="169" fontId="239" fillId="0" borderId="221" applyNumberFormat="0" applyFill="0" applyAlignment="0" applyProtection="0"/>
    <xf numFmtId="170" fontId="239" fillId="0" borderId="221" applyNumberFormat="0" applyFill="0" applyAlignment="0" applyProtection="0"/>
    <xf numFmtId="0" fontId="239" fillId="0" borderId="221" applyNumberFormat="0" applyFill="0" applyAlignment="0" applyProtection="0"/>
    <xf numFmtId="165" fontId="239" fillId="0" borderId="221" applyNumberFormat="0" applyFill="0" applyAlignment="0" applyProtection="0"/>
    <xf numFmtId="0" fontId="239" fillId="0" borderId="221" applyNumberFormat="0" applyFill="0" applyAlignment="0" applyProtection="0"/>
    <xf numFmtId="0" fontId="239" fillId="0" borderId="221" applyNumberFormat="0" applyFill="0" applyAlignment="0" applyProtection="0"/>
    <xf numFmtId="170" fontId="239" fillId="0" borderId="221" applyNumberFormat="0" applyFill="0" applyAlignment="0" applyProtection="0"/>
    <xf numFmtId="169" fontId="239" fillId="0" borderId="221" applyNumberFormat="0" applyFill="0" applyAlignment="0" applyProtection="0"/>
    <xf numFmtId="0" fontId="238" fillId="0" borderId="4" applyNumberFormat="0" applyFill="0" applyAlignment="0" applyProtection="0"/>
    <xf numFmtId="165" fontId="239" fillId="0" borderId="221" applyNumberFormat="0" applyFill="0" applyAlignment="0" applyProtection="0"/>
    <xf numFmtId="169" fontId="241" fillId="0" borderId="223" applyNumberFormat="0" applyFill="0" applyAlignment="0" applyProtection="0"/>
    <xf numFmtId="170" fontId="241" fillId="0" borderId="223" applyNumberFormat="0" applyFill="0" applyAlignment="0" applyProtection="0"/>
    <xf numFmtId="0" fontId="241" fillId="0" borderId="223" applyNumberFormat="0" applyFill="0" applyAlignment="0" applyProtection="0"/>
    <xf numFmtId="165" fontId="241" fillId="0" borderId="223" applyNumberFormat="0" applyFill="0" applyAlignment="0" applyProtection="0"/>
    <xf numFmtId="0" fontId="241" fillId="0" borderId="223" applyNumberFormat="0" applyFill="0" applyAlignment="0" applyProtection="0"/>
    <xf numFmtId="0" fontId="241" fillId="0" borderId="223" applyNumberFormat="0" applyFill="0" applyAlignment="0" applyProtection="0"/>
    <xf numFmtId="170" fontId="241" fillId="0" borderId="223" applyNumberFormat="0" applyFill="0" applyAlignment="0" applyProtection="0"/>
    <xf numFmtId="169" fontId="241" fillId="0" borderId="223" applyNumberFormat="0" applyFill="0" applyAlignment="0" applyProtection="0"/>
    <xf numFmtId="0" fontId="240" fillId="0" borderId="5" applyNumberFormat="0" applyFill="0" applyAlignment="0" applyProtection="0"/>
    <xf numFmtId="165" fontId="241" fillId="0" borderId="223" applyNumberFormat="0" applyFill="0" applyAlignment="0" applyProtection="0"/>
    <xf numFmtId="169" fontId="243" fillId="0" borderId="225" applyNumberFormat="0" applyFill="0" applyAlignment="0" applyProtection="0"/>
    <xf numFmtId="170" fontId="243" fillId="0" borderId="225" applyNumberFormat="0" applyFill="0" applyAlignment="0" applyProtection="0"/>
    <xf numFmtId="0" fontId="243" fillId="0" borderId="225" applyNumberFormat="0" applyFill="0" applyAlignment="0" applyProtection="0"/>
    <xf numFmtId="165" fontId="243" fillId="0" borderId="225" applyNumberFormat="0" applyFill="0" applyAlignment="0" applyProtection="0"/>
    <xf numFmtId="0" fontId="243" fillId="0" borderId="225" applyNumberFormat="0" applyFill="0" applyAlignment="0" applyProtection="0"/>
    <xf numFmtId="0" fontId="243" fillId="0" borderId="225" applyNumberFormat="0" applyFill="0" applyAlignment="0" applyProtection="0"/>
    <xf numFmtId="170" fontId="243" fillId="0" borderId="225" applyNumberFormat="0" applyFill="0" applyAlignment="0" applyProtection="0"/>
    <xf numFmtId="169" fontId="243" fillId="0" borderId="225" applyNumberFormat="0" applyFill="0" applyAlignment="0" applyProtection="0"/>
    <xf numFmtId="0" fontId="242" fillId="0" borderId="224" applyNumberFormat="0" applyFill="0" applyAlignment="0" applyProtection="0"/>
    <xf numFmtId="165" fontId="243" fillId="0" borderId="225" applyNumberFormat="0" applyFill="0" applyAlignment="0" applyProtection="0"/>
    <xf numFmtId="169" fontId="243" fillId="0" borderId="0" applyNumberFormat="0" applyFill="0" applyBorder="0" applyAlignment="0" applyProtection="0"/>
    <xf numFmtId="170" fontId="243" fillId="0" borderId="0" applyNumberFormat="0" applyFill="0" applyBorder="0" applyAlignment="0" applyProtection="0"/>
    <xf numFmtId="0" fontId="243" fillId="0" borderId="0" applyNumberFormat="0" applyFill="0" applyBorder="0" applyAlignment="0" applyProtection="0"/>
    <xf numFmtId="165" fontId="243" fillId="0" borderId="0" applyNumberFormat="0" applyFill="0" applyBorder="0" applyAlignment="0" applyProtection="0"/>
    <xf numFmtId="0" fontId="243" fillId="0" borderId="0" applyNumberFormat="0" applyFill="0" applyBorder="0" applyAlignment="0" applyProtection="0"/>
    <xf numFmtId="0" fontId="243" fillId="0" borderId="0" applyNumberFormat="0" applyFill="0" applyBorder="0" applyAlignment="0" applyProtection="0"/>
    <xf numFmtId="170" fontId="243" fillId="0" borderId="0" applyNumberFormat="0" applyFill="0" applyBorder="0" applyAlignment="0" applyProtection="0"/>
    <xf numFmtId="169" fontId="243" fillId="0" borderId="0" applyNumberFormat="0" applyFill="0" applyBorder="0" applyAlignment="0" applyProtection="0"/>
    <xf numFmtId="0" fontId="242" fillId="0" borderId="0" applyNumberFormat="0" applyFill="0" applyBorder="0" applyAlignment="0" applyProtection="0"/>
    <xf numFmtId="165" fontId="243" fillId="0" borderId="0" applyNumberFormat="0" applyFill="0" applyBorder="0" applyAlignment="0" applyProtection="0"/>
    <xf numFmtId="169" fontId="183" fillId="9" borderId="0" applyNumberFormat="0" applyBorder="0" applyAlignment="0" applyProtection="0"/>
    <xf numFmtId="170" fontId="183" fillId="9" borderId="0" applyNumberFormat="0" applyBorder="0" applyAlignment="0" applyProtection="0"/>
    <xf numFmtId="0" fontId="183" fillId="9" borderId="0" applyNumberFormat="0" applyBorder="0" applyAlignment="0" applyProtection="0"/>
    <xf numFmtId="165" fontId="183" fillId="9" borderId="0" applyNumberFormat="0" applyBorder="0" applyAlignment="0" applyProtection="0"/>
    <xf numFmtId="0" fontId="183" fillId="9" borderId="0" applyNumberFormat="0" applyBorder="0" applyAlignment="0" applyProtection="0"/>
    <xf numFmtId="0" fontId="183" fillId="9" borderId="0" applyNumberFormat="0" applyBorder="0" applyAlignment="0" applyProtection="0"/>
    <xf numFmtId="170" fontId="183" fillId="9" borderId="0" applyNumberFormat="0" applyBorder="0" applyAlignment="0" applyProtection="0"/>
    <xf numFmtId="169" fontId="183" fillId="9" borderId="0" applyNumberFormat="0" applyBorder="0" applyAlignment="0" applyProtection="0"/>
    <xf numFmtId="0" fontId="183" fillId="7" borderId="0" applyNumberFormat="0" applyBorder="0" applyAlignment="0" applyProtection="0"/>
    <xf numFmtId="165" fontId="183" fillId="9" borderId="0" applyNumberFormat="0" applyBorder="0" applyAlignment="0" applyProtection="0"/>
    <xf numFmtId="169" fontId="233" fillId="10" borderId="0" applyNumberFormat="0" applyBorder="0" applyAlignment="0" applyProtection="0"/>
    <xf numFmtId="170" fontId="233" fillId="10" borderId="0" applyNumberFormat="0" applyBorder="0" applyAlignment="0" applyProtection="0"/>
    <xf numFmtId="0" fontId="233" fillId="10" borderId="0" applyNumberFormat="0" applyBorder="0" applyAlignment="0" applyProtection="0"/>
    <xf numFmtId="165" fontId="233" fillId="10" borderId="0" applyNumberFormat="0" applyBorder="0" applyAlignment="0" applyProtection="0"/>
    <xf numFmtId="0" fontId="233" fillId="10" borderId="0" applyNumberFormat="0" applyBorder="0" applyAlignment="0" applyProtection="0"/>
    <xf numFmtId="0" fontId="233" fillId="10" borderId="0" applyNumberFormat="0" applyBorder="0" applyAlignment="0" applyProtection="0"/>
    <xf numFmtId="170" fontId="233" fillId="10" borderId="0" applyNumberFormat="0" applyBorder="0" applyAlignment="0" applyProtection="0"/>
    <xf numFmtId="169" fontId="233" fillId="10" borderId="0" applyNumberFormat="0" applyBorder="0" applyAlignment="0" applyProtection="0"/>
    <xf numFmtId="0" fontId="233" fillId="8" borderId="0" applyNumberFormat="0" applyBorder="0" applyAlignment="0" applyProtection="0"/>
    <xf numFmtId="165" fontId="233" fillId="10" borderId="0" applyNumberFormat="0" applyBorder="0" applyAlignment="0" applyProtection="0"/>
    <xf numFmtId="0" fontId="32" fillId="0" borderId="0"/>
    <xf numFmtId="0" fontId="3" fillId="0" borderId="0"/>
    <xf numFmtId="0" fontId="3" fillId="0" borderId="0"/>
    <xf numFmtId="0" fontId="15" fillId="0" borderId="0"/>
    <xf numFmtId="0" fontId="15"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0" fillId="0" borderId="0"/>
    <xf numFmtId="0" fontId="32" fillId="0" borderId="0"/>
    <xf numFmtId="0" fontId="105" fillId="0" borderId="0">
      <alignment vertical="center"/>
    </xf>
    <xf numFmtId="0" fontId="15"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5" fillId="0" borderId="0">
      <alignment vertical="center"/>
    </xf>
    <xf numFmtId="0" fontId="9" fillId="0" borderId="0"/>
    <xf numFmtId="0" fontId="9" fillId="0" borderId="0"/>
    <xf numFmtId="170" fontId="3" fillId="0" borderId="0"/>
    <xf numFmtId="0" fontId="3" fillId="0" borderId="0"/>
    <xf numFmtId="169" fontId="3" fillId="0" borderId="0"/>
    <xf numFmtId="0" fontId="14" fillId="0" borderId="0"/>
    <xf numFmtId="0" fontId="105"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4" fillId="0" borderId="0"/>
    <xf numFmtId="0" fontId="32" fillId="0" borderId="0"/>
    <xf numFmtId="0" fontId="32" fillId="0" borderId="0"/>
    <xf numFmtId="0" fontId="14" fillId="0" borderId="0"/>
    <xf numFmtId="0" fontId="105" fillId="0" borderId="0">
      <alignment vertical="center"/>
    </xf>
    <xf numFmtId="0" fontId="14" fillId="0" borderId="0"/>
    <xf numFmtId="0" fontId="105"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5" fillId="0" borderId="0"/>
    <xf numFmtId="0" fontId="15" fillId="0" borderId="0"/>
    <xf numFmtId="0" fontId="15" fillId="0" borderId="0"/>
    <xf numFmtId="0" fontId="15" fillId="0" borderId="0"/>
    <xf numFmtId="0" fontId="15" fillId="0" borderId="0"/>
    <xf numFmtId="0" fontId="32" fillId="0" borderId="0"/>
    <xf numFmtId="0" fontId="32" fillId="0" borderId="0"/>
    <xf numFmtId="0" fontId="3" fillId="0" borderId="0"/>
    <xf numFmtId="0" fontId="3" fillId="0" borderId="0"/>
    <xf numFmtId="0" fontId="3" fillId="0" borderId="0"/>
    <xf numFmtId="0" fontId="3" fillId="0" borderId="0"/>
    <xf numFmtId="0" fontId="378" fillId="0" borderId="0"/>
    <xf numFmtId="0" fontId="100" fillId="0" borderId="0"/>
    <xf numFmtId="0" fontId="100" fillId="0" borderId="0"/>
    <xf numFmtId="0" fontId="3" fillId="0" borderId="0"/>
    <xf numFmtId="0" fontId="3" fillId="0" borderId="0"/>
    <xf numFmtId="0" fontId="379" fillId="0" borderId="0"/>
    <xf numFmtId="0" fontId="81" fillId="0" borderId="0"/>
    <xf numFmtId="169" fontId="379" fillId="0" borderId="0"/>
    <xf numFmtId="0" fontId="379" fillId="0" borderId="0"/>
    <xf numFmtId="0" fontId="159" fillId="0" borderId="0"/>
    <xf numFmtId="0" fontId="14" fillId="0" borderId="0"/>
    <xf numFmtId="0" fontId="159" fillId="0" borderId="0"/>
    <xf numFmtId="0" fontId="14" fillId="0" borderId="0"/>
    <xf numFmtId="0" fontId="3" fillId="0" borderId="0"/>
    <xf numFmtId="0" fontId="32" fillId="0" borderId="0"/>
    <xf numFmtId="173" fontId="306" fillId="0" borderId="0"/>
    <xf numFmtId="173" fontId="306" fillId="0" borderId="0"/>
    <xf numFmtId="0" fontId="32" fillId="0" borderId="0"/>
    <xf numFmtId="173" fontId="306" fillId="0" borderId="0"/>
    <xf numFmtId="173" fontId="306" fillId="0" borderId="0"/>
    <xf numFmtId="0" fontId="3" fillId="0" borderId="0"/>
    <xf numFmtId="222" fontId="306" fillId="0" borderId="0"/>
    <xf numFmtId="0" fontId="3" fillId="0" borderId="0"/>
    <xf numFmtId="0" fontId="9" fillId="0" borderId="0"/>
    <xf numFmtId="0" fontId="32" fillId="0" borderId="0"/>
    <xf numFmtId="0" fontId="105" fillId="0" borderId="0"/>
    <xf numFmtId="0" fontId="14" fillId="0" borderId="0"/>
    <xf numFmtId="0" fontId="32" fillId="0" borderId="0"/>
    <xf numFmtId="0" fontId="32" fillId="0" borderId="0"/>
    <xf numFmtId="0" fontId="105" fillId="0" borderId="0"/>
    <xf numFmtId="0" fontId="125" fillId="0" borderId="0"/>
    <xf numFmtId="0" fontId="14" fillId="0" borderId="0"/>
    <xf numFmtId="0" fontId="3" fillId="0" borderId="0"/>
    <xf numFmtId="0" fontId="32" fillId="0" borderId="0"/>
    <xf numFmtId="222" fontId="166" fillId="0" borderId="0"/>
    <xf numFmtId="222" fontId="166" fillId="0" borderId="0"/>
    <xf numFmtId="222" fontId="166" fillId="0" borderId="0"/>
    <xf numFmtId="0" fontId="9" fillId="0" borderId="0"/>
    <xf numFmtId="0" fontId="9" fillId="0" borderId="0"/>
    <xf numFmtId="0" fontId="9" fillId="0" borderId="0"/>
    <xf numFmtId="0" fontId="9" fillId="0" borderId="0"/>
    <xf numFmtId="0" fontId="105" fillId="0" borderId="0"/>
    <xf numFmtId="0" fontId="32" fillId="0" borderId="0"/>
    <xf numFmtId="169" fontId="105" fillId="0" borderId="0"/>
    <xf numFmtId="169" fontId="105" fillId="0" borderId="0"/>
    <xf numFmtId="0" fontId="125"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3" fillId="0" borderId="0"/>
    <xf numFmtId="0" fontId="3" fillId="0" borderId="0"/>
    <xf numFmtId="0" fontId="3" fillId="0" borderId="0"/>
    <xf numFmtId="0" fontId="105" fillId="0" borderId="0">
      <alignment vertical="center"/>
    </xf>
    <xf numFmtId="0" fontId="15" fillId="0" borderId="0"/>
    <xf numFmtId="268" fontId="166" fillId="0" borderId="0"/>
    <xf numFmtId="169" fontId="166" fillId="0" borderId="0"/>
    <xf numFmtId="0" fontId="32" fillId="0" borderId="0"/>
    <xf numFmtId="0" fontId="3" fillId="0" borderId="0"/>
    <xf numFmtId="0" fontId="3"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3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9" fillId="0" borderId="0" applyFont="0" applyFill="0" applyBorder="0" applyAlignment="0" applyProtection="0"/>
    <xf numFmtId="199" fontId="9" fillId="0" borderId="0" applyFont="0" applyFill="0" applyBorder="0" applyAlignment="0" applyProtection="0"/>
    <xf numFmtId="269" fontId="15" fillId="0" borderId="0" applyFont="0" applyFill="0" applyBorder="0" applyAlignment="0" applyProtection="0"/>
    <xf numFmtId="270" fontId="380" fillId="0" borderId="0" applyFont="0" applyFill="0" applyBorder="0" applyAlignment="0" applyProtection="0"/>
    <xf numFmtId="170" fontId="306" fillId="0" borderId="0" applyFill="0" applyBorder="0" applyAlignment="0" applyProtection="0"/>
    <xf numFmtId="271" fontId="306" fillId="0" borderId="0" applyFill="0" applyBorder="0" applyAlignment="0" applyProtection="0"/>
    <xf numFmtId="43" fontId="32" fillId="0" borderId="0" applyFont="0" applyFill="0" applyBorder="0" applyAlignment="0" applyProtection="0"/>
    <xf numFmtId="43" fontId="3" fillId="0" borderId="0" applyFont="0" applyFill="0" applyBorder="0" applyAlignment="0" applyProtection="0"/>
    <xf numFmtId="43" fontId="15"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272" fontId="15" fillId="0" borderId="0" applyFont="0" applyFill="0" applyBorder="0" applyAlignment="0" applyProtection="0"/>
    <xf numFmtId="272" fontId="15" fillId="0" borderId="0" applyFont="0" applyFill="0" applyBorder="0" applyAlignment="0" applyProtection="0"/>
    <xf numFmtId="272" fontId="15" fillId="0" borderId="0" applyFont="0" applyFill="0" applyBorder="0" applyAlignment="0" applyProtection="0"/>
    <xf numFmtId="272" fontId="15" fillId="0" borderId="0" applyFont="0" applyFill="0" applyBorder="0" applyAlignment="0" applyProtection="0"/>
    <xf numFmtId="272" fontId="15" fillId="0" borderId="0" applyFont="0" applyFill="0" applyBorder="0" applyAlignment="0" applyProtection="0"/>
    <xf numFmtId="272" fontId="15" fillId="0" borderId="0" applyFont="0" applyFill="0" applyBorder="0" applyAlignment="0" applyProtection="0"/>
    <xf numFmtId="272" fontId="15" fillId="0" borderId="0" applyFont="0" applyFill="0" applyBorder="0" applyAlignment="0" applyProtection="0"/>
    <xf numFmtId="272" fontId="15" fillId="0" borderId="0" applyFont="0" applyFill="0" applyBorder="0" applyAlignment="0" applyProtection="0"/>
    <xf numFmtId="272" fontId="15" fillId="0" borderId="0" applyFont="0" applyFill="0" applyBorder="0" applyAlignment="0" applyProtection="0"/>
    <xf numFmtId="272" fontId="15" fillId="0" borderId="0" applyFont="0" applyFill="0" applyBorder="0" applyAlignment="0" applyProtection="0"/>
    <xf numFmtId="272" fontId="15" fillId="0" borderId="0" applyFont="0" applyFill="0" applyBorder="0" applyAlignment="0" applyProtection="0"/>
    <xf numFmtId="272" fontId="15" fillId="0" borderId="0" applyFont="0" applyFill="0" applyBorder="0" applyAlignment="0" applyProtection="0"/>
    <xf numFmtId="272" fontId="15" fillId="0" borderId="0" applyFont="0" applyFill="0" applyBorder="0" applyAlignment="0" applyProtection="0"/>
    <xf numFmtId="272" fontId="15" fillId="0" borderId="0" applyFont="0" applyFill="0" applyBorder="0" applyAlignment="0" applyProtection="0"/>
    <xf numFmtId="272" fontId="15" fillId="0" borderId="0" applyFont="0" applyFill="0" applyBorder="0" applyAlignment="0" applyProtection="0"/>
    <xf numFmtId="272" fontId="15" fillId="0" borderId="0" applyFont="0" applyFill="0" applyBorder="0" applyAlignment="0" applyProtection="0"/>
    <xf numFmtId="272" fontId="15" fillId="0" borderId="0" applyFont="0" applyFill="0" applyBorder="0" applyAlignment="0" applyProtection="0"/>
    <xf numFmtId="272" fontId="15" fillId="0" borderId="0" applyFont="0" applyFill="0" applyBorder="0" applyAlignment="0" applyProtection="0"/>
    <xf numFmtId="43" fontId="15"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4" fontId="32"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 fillId="0" borderId="0" applyFont="0" applyFill="0" applyBorder="0" applyAlignment="0" applyProtection="0"/>
    <xf numFmtId="169" fontId="286" fillId="26" borderId="0" applyNumberFormat="0" applyBorder="0" applyAlignment="0" applyProtection="0"/>
    <xf numFmtId="170" fontId="286" fillId="26" borderId="0" applyNumberFormat="0" applyBorder="0" applyAlignment="0" applyProtection="0"/>
    <xf numFmtId="0" fontId="286" fillId="26" borderId="0" applyNumberFormat="0" applyBorder="0" applyAlignment="0" applyProtection="0"/>
    <xf numFmtId="165" fontId="286" fillId="26" borderId="0" applyNumberFormat="0" applyBorder="0" applyAlignment="0" applyProtection="0"/>
    <xf numFmtId="0" fontId="286" fillId="26" borderId="0" applyNumberFormat="0" applyBorder="0" applyAlignment="0" applyProtection="0"/>
    <xf numFmtId="0" fontId="286" fillId="26" borderId="0" applyNumberFormat="0" applyBorder="0" applyAlignment="0" applyProtection="0"/>
    <xf numFmtId="170" fontId="286" fillId="26" borderId="0" applyNumberFormat="0" applyBorder="0" applyAlignment="0" applyProtection="0"/>
    <xf numFmtId="169" fontId="286" fillId="26" borderId="0" applyNumberFormat="0" applyBorder="0" applyAlignment="0" applyProtection="0"/>
    <xf numFmtId="0" fontId="285" fillId="26" borderId="0" applyNumberFormat="0" applyBorder="0" applyAlignment="0" applyProtection="0"/>
    <xf numFmtId="165" fontId="286" fillId="26" borderId="0" applyNumberFormat="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32" fillId="0" borderId="0" applyFont="0" applyFill="0" applyBorder="0" applyAlignment="0" applyProtection="0"/>
    <xf numFmtId="9" fontId="15" fillId="0" borderId="0" applyFont="0" applyFill="0" applyBorder="0" applyAlignment="0" applyProtection="0"/>
    <xf numFmtId="9" fontId="3"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381" fillId="0" borderId="0" applyFont="0" applyFill="0" applyBorder="0" applyAlignment="0" applyProtection="0"/>
    <xf numFmtId="9" fontId="306" fillId="0" borderId="0" applyFill="0" applyBorder="0" applyAlignment="0" applyProtection="0"/>
    <xf numFmtId="9" fontId="105" fillId="0" borderId="0" applyFill="0" applyBorder="0" applyAlignment="0" applyProtection="0"/>
    <xf numFmtId="9" fontId="105" fillId="0" borderId="0" applyFill="0" applyBorder="0" applyAlignment="0" applyProtection="0"/>
    <xf numFmtId="9" fontId="3" fillId="0" borderId="0" applyFont="0" applyFill="0" applyBorder="0" applyAlignment="0" applyProtection="0"/>
    <xf numFmtId="9" fontId="159" fillId="0" borderId="0" applyFont="0" applyFill="0" applyBorder="0" applyAlignment="0" applyProtection="0"/>
    <xf numFmtId="9" fontId="15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5" fillId="0" borderId="0" applyFont="0" applyFill="0" applyBorder="0" applyAlignment="0" applyProtection="0"/>
    <xf numFmtId="9" fontId="32"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169" fontId="272" fillId="0" borderId="0" applyNumberFormat="0" applyFill="0" applyBorder="0" applyAlignment="0" applyProtection="0"/>
    <xf numFmtId="170" fontId="272" fillId="0" borderId="0" applyNumberFormat="0" applyFill="0" applyBorder="0" applyAlignment="0" applyProtection="0"/>
    <xf numFmtId="0" fontId="272" fillId="0" borderId="0" applyNumberFormat="0" applyFill="0" applyBorder="0" applyAlignment="0" applyProtection="0"/>
    <xf numFmtId="165" fontId="272" fillId="0" borderId="0" applyNumberFormat="0" applyFill="0" applyBorder="0" applyAlignment="0" applyProtection="0"/>
    <xf numFmtId="0" fontId="272" fillId="0" borderId="0" applyNumberFormat="0" applyFill="0" applyBorder="0" applyAlignment="0" applyProtection="0"/>
    <xf numFmtId="0" fontId="272" fillId="0" borderId="0" applyNumberFormat="0" applyFill="0" applyBorder="0" applyAlignment="0" applyProtection="0"/>
    <xf numFmtId="170" fontId="272" fillId="0" borderId="0" applyNumberFormat="0" applyFill="0" applyBorder="0" applyAlignment="0" applyProtection="0"/>
    <xf numFmtId="169" fontId="272" fillId="0" borderId="0" applyNumberFormat="0" applyFill="0" applyBorder="0" applyAlignment="0" applyProtection="0"/>
    <xf numFmtId="165" fontId="272" fillId="0" borderId="0" applyNumberFormat="0" applyFill="0" applyBorder="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5"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65" fontId="166" fillId="27" borderId="8" applyNumberFormat="0" applyFont="0" applyAlignment="0" applyProtection="0"/>
    <xf numFmtId="165" fontId="166" fillId="27" borderId="8" applyNumberFormat="0" applyFont="0" applyAlignment="0" applyProtection="0"/>
    <xf numFmtId="165" fontId="166" fillId="27" borderId="8" applyNumberFormat="0" applyFont="0" applyAlignment="0" applyProtection="0"/>
    <xf numFmtId="169" fontId="166" fillId="27" borderId="8" applyNumberFormat="0" applyFont="0" applyAlignment="0" applyProtection="0"/>
    <xf numFmtId="165"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5"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5" fontId="165" fillId="27" borderId="8" applyNumberFormat="0" applyFont="0" applyAlignment="0" applyProtection="0"/>
    <xf numFmtId="165" fontId="165" fillId="27" borderId="8" applyNumberFormat="0" applyFont="0" applyAlignment="0" applyProtection="0"/>
    <xf numFmtId="165" fontId="166" fillId="27" borderId="8" applyNumberFormat="0" applyFont="0" applyAlignment="0" applyProtection="0"/>
    <xf numFmtId="165" fontId="165" fillId="27" borderId="8" applyNumberFormat="0" applyFont="0" applyAlignment="0" applyProtection="0"/>
    <xf numFmtId="165" fontId="165" fillId="27" borderId="8" applyNumberFormat="0" applyFont="0" applyAlignment="0" applyProtection="0"/>
    <xf numFmtId="165" fontId="165" fillId="27" borderId="8" applyNumberFormat="0" applyFont="0" applyAlignment="0" applyProtection="0"/>
    <xf numFmtId="165" fontId="165" fillId="27" borderId="8" applyNumberFormat="0" applyFont="0" applyAlignment="0" applyProtection="0"/>
    <xf numFmtId="165" fontId="165" fillId="27" borderId="8" applyNumberFormat="0" applyFont="0" applyAlignment="0" applyProtection="0"/>
    <xf numFmtId="165" fontId="165" fillId="27" borderId="8" applyNumberFormat="0" applyFont="0" applyAlignment="0" applyProtection="0"/>
    <xf numFmtId="165" fontId="166" fillId="27" borderId="8" applyNumberFormat="0" applyFont="0" applyAlignment="0" applyProtection="0"/>
    <xf numFmtId="169" fontId="166" fillId="27" borderId="8" applyNumberFormat="0" applyFont="0" applyAlignment="0" applyProtection="0"/>
    <xf numFmtId="165"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5" fontId="165" fillId="27" borderId="8" applyNumberFormat="0" applyFont="0" applyAlignment="0" applyProtection="0"/>
    <xf numFmtId="165" fontId="166" fillId="27" borderId="8" applyNumberFormat="0" applyFont="0" applyAlignment="0" applyProtection="0"/>
    <xf numFmtId="169" fontId="166" fillId="27" borderId="8" applyNumberFormat="0" applyFont="0" applyAlignment="0" applyProtection="0"/>
    <xf numFmtId="165"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5"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65" fontId="166" fillId="27" borderId="8" applyNumberFormat="0" applyFont="0" applyAlignment="0" applyProtection="0"/>
    <xf numFmtId="165" fontId="166" fillId="27" borderId="8" applyNumberFormat="0" applyFont="0" applyAlignment="0" applyProtection="0"/>
    <xf numFmtId="165" fontId="166" fillId="27" borderId="8" applyNumberFormat="0" applyFont="0" applyAlignment="0" applyProtection="0"/>
    <xf numFmtId="169" fontId="166" fillId="27" borderId="8" applyNumberFormat="0" applyFont="0" applyAlignment="0" applyProtection="0"/>
    <xf numFmtId="165"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5"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5" fontId="166" fillId="27" borderId="8" applyNumberFormat="0" applyFont="0" applyAlignment="0" applyProtection="0"/>
    <xf numFmtId="169" fontId="165" fillId="27" borderId="8" applyNumberFormat="0" applyFont="0" applyAlignment="0" applyProtection="0"/>
    <xf numFmtId="169" fontId="165" fillId="27" borderId="8" applyNumberFormat="0" applyFont="0" applyAlignment="0" applyProtection="0"/>
    <xf numFmtId="169" fontId="166" fillId="27" borderId="8" applyNumberFormat="0" applyFont="0" applyAlignment="0" applyProtection="0"/>
    <xf numFmtId="169" fontId="165" fillId="27" borderId="8" applyNumberFormat="0" applyFont="0" applyAlignment="0" applyProtection="0"/>
    <xf numFmtId="169" fontId="165" fillId="27" borderId="8" applyNumberFormat="0" applyFont="0" applyAlignment="0" applyProtection="0"/>
    <xf numFmtId="169" fontId="165" fillId="27" borderId="8" applyNumberFormat="0" applyFont="0" applyAlignment="0" applyProtection="0"/>
    <xf numFmtId="169" fontId="165" fillId="27" borderId="8" applyNumberFormat="0" applyFont="0" applyAlignment="0" applyProtection="0"/>
    <xf numFmtId="169" fontId="165" fillId="27" borderId="8" applyNumberFormat="0" applyFont="0" applyAlignment="0" applyProtection="0"/>
    <xf numFmtId="169" fontId="165" fillId="27" borderId="8" applyNumberFormat="0" applyFont="0" applyAlignment="0" applyProtection="0"/>
    <xf numFmtId="169" fontId="166" fillId="27" borderId="8" applyNumberFormat="0" applyFont="0" applyAlignment="0" applyProtection="0"/>
    <xf numFmtId="165" fontId="166" fillId="27" borderId="8" applyNumberFormat="0" applyFont="0" applyAlignment="0" applyProtection="0"/>
    <xf numFmtId="169" fontId="166" fillId="27" borderId="8" applyNumberFormat="0" applyFont="0" applyAlignment="0" applyProtection="0"/>
    <xf numFmtId="165" fontId="166" fillId="27" borderId="8" applyNumberFormat="0" applyFont="0" applyAlignment="0" applyProtection="0"/>
    <xf numFmtId="169" fontId="165" fillId="27" borderId="8" applyNumberFormat="0" applyFont="0" applyAlignment="0" applyProtection="0"/>
    <xf numFmtId="169" fontId="166" fillId="27" borderId="8" applyNumberFormat="0" applyFont="0" applyAlignment="0" applyProtection="0"/>
    <xf numFmtId="165" fontId="166" fillId="27" borderId="8" applyNumberFormat="0" applyFont="0" applyAlignment="0" applyProtection="0"/>
    <xf numFmtId="169" fontId="166" fillId="27" borderId="8" applyNumberFormat="0" applyFont="0" applyAlignment="0" applyProtection="0"/>
    <xf numFmtId="165"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5"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5" fontId="166"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5" fontId="166" fillId="27" borderId="8" applyNumberFormat="0" applyFont="0" applyAlignment="0" applyProtection="0"/>
    <xf numFmtId="165"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5" fontId="166" fillId="27" borderId="8" applyNumberFormat="0" applyFont="0" applyAlignment="0" applyProtection="0"/>
    <xf numFmtId="169" fontId="165" fillId="27" borderId="8" applyNumberFormat="0" applyFont="0" applyAlignment="0" applyProtection="0"/>
    <xf numFmtId="169" fontId="165" fillId="27" borderId="8" applyNumberFormat="0" applyFont="0" applyAlignment="0" applyProtection="0"/>
    <xf numFmtId="169" fontId="166" fillId="27" borderId="8" applyNumberFormat="0" applyFont="0" applyAlignment="0" applyProtection="0"/>
    <xf numFmtId="169" fontId="165" fillId="27" borderId="8" applyNumberFormat="0" applyFont="0" applyAlignment="0" applyProtection="0"/>
    <xf numFmtId="169" fontId="165" fillId="27" borderId="8" applyNumberFormat="0" applyFont="0" applyAlignment="0" applyProtection="0"/>
    <xf numFmtId="169" fontId="165" fillId="27" borderId="8" applyNumberFormat="0" applyFont="0" applyAlignment="0" applyProtection="0"/>
    <xf numFmtId="169" fontId="165" fillId="27" borderId="8" applyNumberFormat="0" applyFont="0" applyAlignment="0" applyProtection="0"/>
    <xf numFmtId="169" fontId="165" fillId="27" borderId="8" applyNumberFormat="0" applyFont="0" applyAlignment="0" applyProtection="0"/>
    <xf numFmtId="169" fontId="165" fillId="27" borderId="8" applyNumberFormat="0" applyFont="0" applyAlignment="0" applyProtection="0"/>
    <xf numFmtId="169" fontId="166" fillId="27" borderId="8" applyNumberFormat="0" applyFont="0" applyAlignment="0" applyProtection="0"/>
    <xf numFmtId="165" fontId="166" fillId="27" borderId="8" applyNumberFormat="0" applyFont="0" applyAlignment="0" applyProtection="0"/>
    <xf numFmtId="169" fontId="166" fillId="27" borderId="8" applyNumberFormat="0" applyFont="0" applyAlignment="0" applyProtection="0"/>
    <xf numFmtId="165" fontId="166" fillId="27" borderId="8" applyNumberFormat="0" applyFont="0" applyAlignment="0" applyProtection="0"/>
    <xf numFmtId="169" fontId="165" fillId="27" borderId="8" applyNumberFormat="0" applyFont="0" applyAlignment="0" applyProtection="0"/>
    <xf numFmtId="169" fontId="166" fillId="27" borderId="8" applyNumberFormat="0" applyFont="0" applyAlignment="0" applyProtection="0"/>
    <xf numFmtId="165" fontId="166" fillId="27" borderId="8" applyNumberFormat="0" applyFont="0" applyAlignment="0" applyProtection="0"/>
    <xf numFmtId="169" fontId="166" fillId="27" borderId="8" applyNumberFormat="0" applyFont="0" applyAlignment="0" applyProtection="0"/>
    <xf numFmtId="165"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5"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6" fillId="27" borderId="8" applyNumberFormat="0" applyFont="0" applyAlignment="0" applyProtection="0"/>
    <xf numFmtId="0" fontId="166"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0" fontId="14"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5" fontId="165" fillId="27" borderId="8" applyNumberFormat="0" applyFont="0" applyAlignment="0" applyProtection="0"/>
    <xf numFmtId="165" fontId="165" fillId="27" borderId="8" applyNumberFormat="0" applyFont="0" applyAlignment="0" applyProtection="0"/>
    <xf numFmtId="165" fontId="166" fillId="27" borderId="8" applyNumberFormat="0" applyFont="0" applyAlignment="0" applyProtection="0"/>
    <xf numFmtId="165" fontId="165" fillId="27" borderId="8" applyNumberFormat="0" applyFont="0" applyAlignment="0" applyProtection="0"/>
    <xf numFmtId="165" fontId="165" fillId="27" borderId="8" applyNumberFormat="0" applyFont="0" applyAlignment="0" applyProtection="0"/>
    <xf numFmtId="165" fontId="165" fillId="27" borderId="8" applyNumberFormat="0" applyFont="0" applyAlignment="0" applyProtection="0"/>
    <xf numFmtId="165" fontId="165" fillId="27" borderId="8" applyNumberFormat="0" applyFont="0" applyAlignment="0" applyProtection="0"/>
    <xf numFmtId="165" fontId="165" fillId="27" borderId="8" applyNumberFormat="0" applyFont="0" applyAlignment="0" applyProtection="0"/>
    <xf numFmtId="165" fontId="165" fillId="27" borderId="8" applyNumberFormat="0" applyFont="0" applyAlignment="0" applyProtection="0"/>
    <xf numFmtId="165" fontId="166" fillId="27" borderId="8" applyNumberFormat="0" applyFont="0" applyAlignment="0" applyProtection="0"/>
    <xf numFmtId="169" fontId="166" fillId="27" borderId="8" applyNumberFormat="0" applyFont="0" applyAlignment="0" applyProtection="0"/>
    <xf numFmtId="165"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5" fontId="165" fillId="27" borderId="8" applyNumberFormat="0" applyFont="0" applyAlignment="0" applyProtection="0"/>
    <xf numFmtId="165" fontId="166" fillId="27" borderId="8" applyNumberFormat="0" applyFont="0" applyAlignment="0" applyProtection="0"/>
    <xf numFmtId="169" fontId="166" fillId="27" borderId="8" applyNumberFormat="0" applyFont="0" applyAlignment="0" applyProtection="0"/>
    <xf numFmtId="165"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5" fontId="166" fillId="27" borderId="8" applyNumberFormat="0" applyFont="0" applyAlignment="0" applyProtection="0"/>
    <xf numFmtId="165"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170" fontId="165"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7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6"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169" fontId="166"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5" fillId="27" borderId="8" applyNumberFormat="0" applyFont="0" applyAlignment="0" applyProtection="0"/>
    <xf numFmtId="0" fontId="167" fillId="0" borderId="0"/>
    <xf numFmtId="169" fontId="272" fillId="0" borderId="228" applyNumberFormat="0" applyFill="0" applyAlignment="0" applyProtection="0"/>
    <xf numFmtId="170" fontId="272" fillId="0" borderId="228" applyNumberFormat="0" applyFill="0" applyAlignment="0" applyProtection="0"/>
    <xf numFmtId="0" fontId="272" fillId="0" borderId="228" applyNumberFormat="0" applyFill="0" applyAlignment="0" applyProtection="0"/>
    <xf numFmtId="165" fontId="272" fillId="0" borderId="228" applyNumberFormat="0" applyFill="0" applyAlignment="0" applyProtection="0"/>
    <xf numFmtId="0" fontId="272" fillId="0" borderId="228" applyNumberFormat="0" applyFill="0" applyAlignment="0" applyProtection="0"/>
    <xf numFmtId="0" fontId="272" fillId="0" borderId="228" applyNumberFormat="0" applyFill="0" applyAlignment="0" applyProtection="0"/>
    <xf numFmtId="170" fontId="272" fillId="0" borderId="228" applyNumberFormat="0" applyFill="0" applyAlignment="0" applyProtection="0"/>
    <xf numFmtId="169" fontId="272" fillId="0" borderId="228" applyNumberFormat="0" applyFill="0" applyAlignment="0" applyProtection="0"/>
    <xf numFmtId="0" fontId="271" fillId="0" borderId="7" applyNumberFormat="0" applyFill="0" applyAlignment="0" applyProtection="0"/>
    <xf numFmtId="165" fontId="272" fillId="0" borderId="228" applyNumberFormat="0" applyFill="0" applyAlignment="0" applyProtection="0"/>
    <xf numFmtId="169" fontId="71" fillId="0" borderId="236" applyNumberFormat="0" applyFill="0" applyAlignment="0" applyProtection="0"/>
    <xf numFmtId="165"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5" fontId="71" fillId="0" borderId="236" applyNumberFormat="0" applyFill="0" applyAlignment="0" applyProtection="0"/>
    <xf numFmtId="169" fontId="71" fillId="0" borderId="236" applyNumberFormat="0" applyFill="0" applyAlignment="0" applyProtection="0"/>
    <xf numFmtId="165" fontId="71" fillId="0" borderId="236" applyNumberFormat="0" applyFill="0" applyAlignment="0" applyProtection="0"/>
    <xf numFmtId="0" fontId="71" fillId="0" borderId="10" applyNumberFormat="0" applyFill="0" applyAlignment="0" applyProtection="0"/>
    <xf numFmtId="0" fontId="71" fillId="0" borderId="10" applyNumberFormat="0" applyFill="0" applyAlignment="0" applyProtection="0"/>
    <xf numFmtId="165" fontId="71" fillId="0" borderId="236" applyNumberFormat="0" applyFill="0" applyAlignment="0" applyProtection="0"/>
    <xf numFmtId="0" fontId="71" fillId="0" borderId="10" applyNumberFormat="0" applyFill="0" applyAlignment="0" applyProtection="0"/>
    <xf numFmtId="169" fontId="71" fillId="0" borderId="236" applyNumberFormat="0" applyFill="0" applyAlignment="0" applyProtection="0"/>
    <xf numFmtId="165" fontId="71" fillId="0" borderId="236" applyNumberFormat="0" applyFill="0" applyAlignment="0" applyProtection="0"/>
    <xf numFmtId="165"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5" fontId="71" fillId="0" borderId="236" applyNumberFormat="0" applyFill="0" applyAlignment="0" applyProtection="0"/>
    <xf numFmtId="165"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5"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5" fontId="71" fillId="0" borderId="236" applyNumberFormat="0" applyFill="0" applyAlignment="0" applyProtection="0"/>
    <xf numFmtId="165" fontId="71" fillId="0" borderId="236" applyNumberFormat="0" applyFill="0" applyAlignment="0" applyProtection="0"/>
    <xf numFmtId="165" fontId="71" fillId="0" borderId="236" applyNumberFormat="0" applyFill="0" applyAlignment="0" applyProtection="0"/>
    <xf numFmtId="169" fontId="71" fillId="0" borderId="236" applyNumberFormat="0" applyFill="0" applyAlignment="0" applyProtection="0"/>
    <xf numFmtId="165"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5"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5" fontId="71" fillId="0" borderId="236" applyNumberFormat="0" applyFill="0" applyAlignment="0" applyProtection="0"/>
    <xf numFmtId="165" fontId="71" fillId="0" borderId="236" applyNumberFormat="0" applyFill="0" applyAlignment="0" applyProtection="0"/>
    <xf numFmtId="165" fontId="71" fillId="0" borderId="236" applyNumberFormat="0" applyFill="0" applyAlignment="0" applyProtection="0"/>
    <xf numFmtId="165" fontId="71" fillId="0" borderId="236" applyNumberFormat="0" applyFill="0" applyAlignment="0" applyProtection="0"/>
    <xf numFmtId="165" fontId="71" fillId="0" borderId="236" applyNumberFormat="0" applyFill="0" applyAlignment="0" applyProtection="0"/>
    <xf numFmtId="165" fontId="71" fillId="0" borderId="236" applyNumberFormat="0" applyFill="0" applyAlignment="0" applyProtection="0"/>
    <xf numFmtId="165" fontId="71" fillId="0" borderId="236" applyNumberFormat="0" applyFill="0" applyAlignment="0" applyProtection="0"/>
    <xf numFmtId="165" fontId="71" fillId="0" borderId="236" applyNumberFormat="0" applyFill="0" applyAlignment="0" applyProtection="0"/>
    <xf numFmtId="165" fontId="71" fillId="0" borderId="236" applyNumberFormat="0" applyFill="0" applyAlignment="0" applyProtection="0"/>
    <xf numFmtId="165" fontId="71" fillId="0" borderId="236" applyNumberFormat="0" applyFill="0" applyAlignment="0" applyProtection="0"/>
    <xf numFmtId="169" fontId="71" fillId="0" borderId="236" applyNumberFormat="0" applyFill="0" applyAlignment="0" applyProtection="0"/>
    <xf numFmtId="165"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5" fontId="71" fillId="0" borderId="236" applyNumberFormat="0" applyFill="0" applyAlignment="0" applyProtection="0"/>
    <xf numFmtId="165" fontId="71" fillId="0" borderId="236" applyNumberFormat="0" applyFill="0" applyAlignment="0" applyProtection="0"/>
    <xf numFmtId="169" fontId="71" fillId="0" borderId="236" applyNumberFormat="0" applyFill="0" applyAlignment="0" applyProtection="0"/>
    <xf numFmtId="165"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5"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5" fontId="71" fillId="0" borderId="236" applyNumberFormat="0" applyFill="0" applyAlignment="0" applyProtection="0"/>
    <xf numFmtId="169" fontId="71" fillId="0" borderId="236" applyNumberFormat="0" applyFill="0" applyAlignment="0" applyProtection="0"/>
    <xf numFmtId="165"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5" fontId="71" fillId="0" borderId="236" applyNumberFormat="0" applyFill="0" applyAlignment="0" applyProtection="0"/>
    <xf numFmtId="169" fontId="71" fillId="0" borderId="236" applyNumberFormat="0" applyFill="0" applyAlignment="0" applyProtection="0"/>
    <xf numFmtId="165"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5"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5"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5" fontId="71" fillId="0" borderId="236" applyNumberFormat="0" applyFill="0" applyAlignment="0" applyProtection="0"/>
    <xf numFmtId="165"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5" fontId="71" fillId="0" borderId="236" applyNumberFormat="0" applyFill="0" applyAlignment="0" applyProtection="0"/>
    <xf numFmtId="165" fontId="71" fillId="0" borderId="236" applyNumberFormat="0" applyFill="0" applyAlignment="0" applyProtection="0"/>
    <xf numFmtId="165" fontId="71" fillId="0" borderId="236" applyNumberFormat="0" applyFill="0" applyAlignment="0" applyProtection="0"/>
    <xf numFmtId="165" fontId="71" fillId="0" borderId="236" applyNumberFormat="0" applyFill="0" applyAlignment="0" applyProtection="0"/>
    <xf numFmtId="165" fontId="71" fillId="0" borderId="236" applyNumberFormat="0" applyFill="0" applyAlignment="0" applyProtection="0"/>
    <xf numFmtId="165" fontId="71" fillId="0" borderId="236" applyNumberFormat="0" applyFill="0" applyAlignment="0" applyProtection="0"/>
    <xf numFmtId="165" fontId="71" fillId="0" borderId="236" applyNumberFormat="0" applyFill="0" applyAlignment="0" applyProtection="0"/>
    <xf numFmtId="165" fontId="71" fillId="0" borderId="236" applyNumberFormat="0" applyFill="0" applyAlignment="0" applyProtection="0"/>
    <xf numFmtId="165" fontId="71" fillId="0" borderId="236" applyNumberFormat="0" applyFill="0" applyAlignment="0" applyProtection="0"/>
    <xf numFmtId="165" fontId="71" fillId="0" borderId="236" applyNumberFormat="0" applyFill="0" applyAlignment="0" applyProtection="0"/>
    <xf numFmtId="169" fontId="71" fillId="0" borderId="236" applyNumberFormat="0" applyFill="0" applyAlignment="0" applyProtection="0"/>
    <xf numFmtId="165"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5" fontId="71" fillId="0" borderId="236" applyNumberFormat="0" applyFill="0" applyAlignment="0" applyProtection="0"/>
    <xf numFmtId="165" fontId="71" fillId="0" borderId="236" applyNumberFormat="0" applyFill="0" applyAlignment="0" applyProtection="0"/>
    <xf numFmtId="169" fontId="71" fillId="0" borderId="236" applyNumberFormat="0" applyFill="0" applyAlignment="0" applyProtection="0"/>
    <xf numFmtId="165"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7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0" fontId="71" fillId="0" borderId="236" applyNumberFormat="0" applyFill="0" applyAlignment="0" applyProtection="0"/>
    <xf numFmtId="169" fontId="71" fillId="0" borderId="236" applyNumberFormat="0" applyFill="0" applyAlignment="0" applyProtection="0"/>
    <xf numFmtId="165"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70" fontId="71" fillId="0" borderId="236" applyNumberFormat="0" applyFill="0" applyAlignment="0" applyProtection="0"/>
    <xf numFmtId="165" fontId="71" fillId="0" borderId="236" applyNumberFormat="0" applyFill="0" applyAlignment="0" applyProtection="0"/>
    <xf numFmtId="165" fontId="71" fillId="0" borderId="236" applyNumberFormat="0" applyFill="0" applyAlignment="0" applyProtection="0"/>
    <xf numFmtId="165" fontId="71" fillId="0" borderId="236" applyNumberFormat="0" applyFill="0" applyAlignment="0" applyProtection="0"/>
    <xf numFmtId="169" fontId="71" fillId="0" borderId="236" applyNumberFormat="0" applyFill="0" applyAlignment="0" applyProtection="0"/>
    <xf numFmtId="165"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9" fontId="71" fillId="0" borderId="236" applyNumberFormat="0" applyFill="0" applyAlignment="0" applyProtection="0"/>
    <xf numFmtId="165" fontId="71" fillId="0" borderId="236" applyNumberFormat="0" applyFill="0" applyAlignment="0" applyProtection="0"/>
    <xf numFmtId="169" fontId="363" fillId="0" borderId="0" applyNumberFormat="0" applyFill="0" applyBorder="0" applyAlignment="0" applyProtection="0"/>
    <xf numFmtId="170" fontId="363" fillId="0" borderId="0" applyNumberFormat="0" applyFill="0" applyBorder="0" applyAlignment="0" applyProtection="0"/>
    <xf numFmtId="0" fontId="363" fillId="0" borderId="0" applyNumberFormat="0" applyFill="0" applyBorder="0" applyAlignment="0" applyProtection="0"/>
    <xf numFmtId="165" fontId="363" fillId="0" borderId="0" applyNumberFormat="0" applyFill="0" applyBorder="0" applyAlignment="0" applyProtection="0"/>
    <xf numFmtId="0" fontId="363" fillId="0" borderId="0" applyNumberFormat="0" applyFill="0" applyBorder="0" applyAlignment="0" applyProtection="0"/>
    <xf numFmtId="0" fontId="363" fillId="0" borderId="0" applyNumberFormat="0" applyFill="0" applyBorder="0" applyAlignment="0" applyProtection="0"/>
    <xf numFmtId="170" fontId="363" fillId="0" borderId="0" applyNumberFormat="0" applyFill="0" applyBorder="0" applyAlignment="0" applyProtection="0"/>
    <xf numFmtId="169" fontId="363" fillId="0" borderId="0" applyNumberFormat="0" applyFill="0" applyBorder="0" applyAlignment="0" applyProtection="0"/>
    <xf numFmtId="0" fontId="362" fillId="0" borderId="0" applyNumberFormat="0" applyFill="0" applyBorder="0" applyAlignment="0" applyProtection="0"/>
    <xf numFmtId="165" fontId="363" fillId="0" borderId="0" applyNumberFormat="0" applyFill="0" applyBorder="0" applyAlignment="0" applyProtection="0"/>
    <xf numFmtId="0" fontId="382" fillId="0" borderId="0" applyNumberFormat="0" applyFill="0" applyBorder="0" applyAlignment="0" applyProtection="0"/>
    <xf numFmtId="0" fontId="383" fillId="0" borderId="0" applyNumberFormat="0" applyFill="0" applyBorder="0" applyAlignment="0" applyProtection="0">
      <alignment vertical="top"/>
      <protection locked="0"/>
    </xf>
    <xf numFmtId="0" fontId="384" fillId="0" borderId="0" applyNumberFormat="0" applyFill="0" applyBorder="0" applyAlignment="0" applyProtection="0">
      <alignment vertical="top"/>
      <protection locked="0"/>
    </xf>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5" fontId="191" fillId="70" borderId="2" applyNumberFormat="0" applyAlignment="0" applyProtection="0"/>
    <xf numFmtId="165" fontId="191" fillId="70" borderId="2" applyNumberFormat="0" applyAlignment="0" applyProtection="0"/>
    <xf numFmtId="165" fontId="191" fillId="70" borderId="2" applyNumberFormat="0" applyAlignment="0" applyProtection="0"/>
    <xf numFmtId="165" fontId="191" fillId="70" borderId="2" applyNumberFormat="0" applyAlignment="0" applyProtection="0"/>
    <xf numFmtId="165" fontId="191" fillId="70" borderId="2" applyNumberFormat="0" applyAlignment="0" applyProtection="0"/>
    <xf numFmtId="165" fontId="191" fillId="70" borderId="2" applyNumberFormat="0" applyAlignment="0" applyProtection="0"/>
    <xf numFmtId="165" fontId="191" fillId="70" borderId="2" applyNumberFormat="0" applyAlignment="0" applyProtection="0"/>
    <xf numFmtId="165" fontId="191" fillId="70" borderId="2" applyNumberFormat="0" applyAlignment="0" applyProtection="0"/>
    <xf numFmtId="165" fontId="191" fillId="70" borderId="2" applyNumberFormat="0" applyAlignment="0" applyProtection="0"/>
    <xf numFmtId="165" fontId="191" fillId="70" borderId="2" applyNumberFormat="0" applyAlignment="0" applyProtection="0"/>
    <xf numFmtId="165" fontId="191" fillId="70" borderId="2" applyNumberFormat="0" applyAlignment="0" applyProtection="0"/>
    <xf numFmtId="165" fontId="191" fillId="70" borderId="2" applyNumberFormat="0" applyAlignment="0" applyProtection="0"/>
    <xf numFmtId="169" fontId="191" fillId="70" borderId="2" applyNumberFormat="0" applyAlignment="0" applyProtection="0"/>
    <xf numFmtId="165"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5" fontId="191" fillId="70" borderId="2" applyNumberFormat="0" applyAlignment="0" applyProtection="0"/>
    <xf numFmtId="165" fontId="191" fillId="70" borderId="2" applyNumberFormat="0" applyAlignment="0" applyProtection="0"/>
    <xf numFmtId="165" fontId="191" fillId="70" borderId="2" applyNumberFormat="0" applyAlignment="0" applyProtection="0"/>
    <xf numFmtId="165" fontId="191" fillId="70" borderId="2" applyNumberFormat="0" applyAlignment="0" applyProtection="0"/>
    <xf numFmtId="169" fontId="191" fillId="70" borderId="2" applyNumberFormat="0" applyAlignment="0" applyProtection="0"/>
    <xf numFmtId="165"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5"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5" fontId="191" fillId="70" borderId="2" applyNumberFormat="0" applyAlignment="0" applyProtection="0"/>
    <xf numFmtId="165" fontId="191" fillId="70" borderId="2" applyNumberFormat="0" applyAlignment="0" applyProtection="0"/>
    <xf numFmtId="165" fontId="191" fillId="70" borderId="2" applyNumberFormat="0" applyAlignment="0" applyProtection="0"/>
    <xf numFmtId="169" fontId="191" fillId="70" borderId="2" applyNumberFormat="0" applyAlignment="0" applyProtection="0"/>
    <xf numFmtId="165"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5" fontId="191" fillId="70" borderId="2" applyNumberFormat="0" applyAlignment="0" applyProtection="0"/>
    <xf numFmtId="169" fontId="191" fillId="70" borderId="2" applyNumberFormat="0" applyAlignment="0" applyProtection="0"/>
    <xf numFmtId="165"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5" fontId="191" fillId="70" borderId="2" applyNumberFormat="0" applyAlignment="0" applyProtection="0"/>
    <xf numFmtId="169" fontId="191" fillId="70" borderId="2" applyNumberFormat="0" applyAlignment="0" applyProtection="0"/>
    <xf numFmtId="165" fontId="191" fillId="70" borderId="2" applyNumberFormat="0" applyAlignment="0" applyProtection="0"/>
    <xf numFmtId="0" fontId="12" fillId="24" borderId="2" applyNumberFormat="0" applyAlignment="0" applyProtection="0"/>
    <xf numFmtId="0" fontId="12" fillId="24" borderId="2" applyNumberFormat="0" applyAlignment="0" applyProtection="0"/>
    <xf numFmtId="0" fontId="12" fillId="24" borderId="2" applyNumberFormat="0" applyAlignment="0" applyProtection="0"/>
    <xf numFmtId="0" fontId="192" fillId="24" borderId="2" applyNumberFormat="0" applyAlignment="0" applyProtection="0"/>
    <xf numFmtId="165" fontId="191" fillId="70" borderId="2" applyNumberFormat="0" applyAlignment="0" applyProtection="0"/>
    <xf numFmtId="0" fontId="192" fillId="24" borderId="2" applyNumberFormat="0" applyAlignment="0" applyProtection="0"/>
    <xf numFmtId="169" fontId="191" fillId="70" borderId="2" applyNumberFormat="0" applyAlignment="0" applyProtection="0"/>
    <xf numFmtId="165" fontId="191" fillId="70" borderId="2" applyNumberFormat="0" applyAlignment="0" applyProtection="0"/>
    <xf numFmtId="165"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5"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5"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5" fontId="191" fillId="70" borderId="2" applyNumberFormat="0" applyAlignment="0" applyProtection="0"/>
    <xf numFmtId="165"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7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169"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191" fillId="70" borderId="2" applyNumberFormat="0" applyAlignment="0" applyProtection="0"/>
    <xf numFmtId="0" fontId="385" fillId="0" borderId="0" applyNumberFormat="0" applyFill="0" applyBorder="0" applyAlignment="0" applyProtection="0">
      <alignment vertical="top"/>
      <protection locked="0"/>
    </xf>
    <xf numFmtId="169" fontId="386" fillId="0" borderId="0" applyProtection="0"/>
    <xf numFmtId="169" fontId="386" fillId="0" borderId="0" applyProtection="0"/>
    <xf numFmtId="170" fontId="386" fillId="0" borderId="0" applyProtection="0"/>
    <xf numFmtId="0" fontId="386" fillId="0" borderId="0" applyProtection="0"/>
    <xf numFmtId="165" fontId="386" fillId="0" borderId="0" applyProtection="0"/>
    <xf numFmtId="0" fontId="386" fillId="0" borderId="0" applyProtection="0"/>
    <xf numFmtId="170" fontId="386" fillId="0" borderId="0" applyProtection="0"/>
    <xf numFmtId="0" fontId="386" fillId="0" borderId="0" applyProtection="0"/>
    <xf numFmtId="169" fontId="386" fillId="0" borderId="0" applyProtection="0"/>
    <xf numFmtId="0" fontId="386" fillId="0" borderId="0" applyProtection="0"/>
    <xf numFmtId="165" fontId="386" fillId="0" borderId="0" applyProtection="0"/>
    <xf numFmtId="273" fontId="26" fillId="0" borderId="0" applyFont="0" applyFill="0" applyBorder="0" applyAlignment="0" applyProtection="0"/>
    <xf numFmtId="274" fontId="26" fillId="0" borderId="0" applyFont="0" applyFill="0" applyBorder="0" applyAlignment="0" applyProtection="0"/>
    <xf numFmtId="169" fontId="387" fillId="0" borderId="0" applyProtection="0"/>
    <xf numFmtId="169" fontId="387" fillId="0" borderId="0" applyProtection="0"/>
    <xf numFmtId="170" fontId="387" fillId="0" borderId="0" applyProtection="0"/>
    <xf numFmtId="0" fontId="387" fillId="0" borderId="0" applyProtection="0"/>
    <xf numFmtId="165" fontId="387" fillId="0" borderId="0" applyProtection="0"/>
    <xf numFmtId="0" fontId="387" fillId="0" borderId="0" applyProtection="0"/>
    <xf numFmtId="170" fontId="387" fillId="0" borderId="0" applyProtection="0"/>
    <xf numFmtId="0" fontId="387" fillId="0" borderId="0" applyProtection="0"/>
    <xf numFmtId="169" fontId="387" fillId="0" borderId="0" applyProtection="0"/>
    <xf numFmtId="0" fontId="387" fillId="0" borderId="0" applyProtection="0"/>
    <xf numFmtId="165" fontId="387" fillId="0" borderId="0" applyProtection="0"/>
    <xf numFmtId="169" fontId="388" fillId="0" borderId="0" applyProtection="0"/>
    <xf numFmtId="169" fontId="388" fillId="0" borderId="0" applyProtection="0"/>
    <xf numFmtId="170" fontId="388" fillId="0" borderId="0" applyProtection="0"/>
    <xf numFmtId="0" fontId="388" fillId="0" borderId="0" applyProtection="0"/>
    <xf numFmtId="165" fontId="388" fillId="0" borderId="0" applyProtection="0"/>
    <xf numFmtId="0" fontId="388" fillId="0" borderId="0" applyProtection="0"/>
    <xf numFmtId="170" fontId="388" fillId="0" borderId="0" applyProtection="0"/>
    <xf numFmtId="0" fontId="388" fillId="0" borderId="0" applyProtection="0"/>
    <xf numFmtId="169" fontId="388" fillId="0" borderId="0" applyProtection="0"/>
    <xf numFmtId="0" fontId="388" fillId="0" borderId="0" applyProtection="0"/>
    <xf numFmtId="165" fontId="388" fillId="0" borderId="0" applyProtection="0"/>
    <xf numFmtId="169" fontId="386" fillId="0" borderId="239" applyProtection="0"/>
    <xf numFmtId="0" fontId="386" fillId="0" borderId="239" applyProtection="0"/>
    <xf numFmtId="0" fontId="386" fillId="0" borderId="239" applyProtection="0"/>
    <xf numFmtId="0" fontId="386" fillId="0" borderId="239" applyProtection="0"/>
    <xf numFmtId="0" fontId="386" fillId="0" borderId="239" applyProtection="0"/>
    <xf numFmtId="0" fontId="386" fillId="0" borderId="239" applyProtection="0"/>
    <xf numFmtId="0" fontId="386" fillId="0" borderId="239" applyProtection="0"/>
    <xf numFmtId="165" fontId="386" fillId="0" borderId="239" applyProtection="0"/>
    <xf numFmtId="165" fontId="386" fillId="0" borderId="239" applyProtection="0"/>
    <xf numFmtId="165" fontId="386" fillId="0" borderId="239" applyProtection="0"/>
    <xf numFmtId="165" fontId="386" fillId="0" borderId="239" applyProtection="0"/>
    <xf numFmtId="169" fontId="386" fillId="0" borderId="239" applyProtection="0"/>
    <xf numFmtId="0" fontId="386" fillId="0" borderId="239" applyProtection="0"/>
    <xf numFmtId="0" fontId="386" fillId="0" borderId="239" applyProtection="0"/>
    <xf numFmtId="0" fontId="386" fillId="0" borderId="239" applyProtection="0"/>
    <xf numFmtId="0" fontId="386" fillId="0" borderId="239" applyProtection="0"/>
    <xf numFmtId="169" fontId="386" fillId="0" borderId="239" applyProtection="0"/>
    <xf numFmtId="169" fontId="386" fillId="0" borderId="239" applyProtection="0"/>
    <xf numFmtId="169" fontId="386" fillId="0" borderId="239" applyProtection="0"/>
    <xf numFmtId="169"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69" fontId="386" fillId="0" borderId="239" applyProtection="0"/>
    <xf numFmtId="169" fontId="386" fillId="0" borderId="239" applyProtection="0"/>
    <xf numFmtId="169" fontId="386" fillId="0" borderId="239" applyProtection="0"/>
    <xf numFmtId="0" fontId="386" fillId="0" borderId="239" applyProtection="0"/>
    <xf numFmtId="0" fontId="386" fillId="0" borderId="239" applyProtection="0"/>
    <xf numFmtId="0" fontId="386" fillId="0" borderId="239" applyProtection="0"/>
    <xf numFmtId="0" fontId="386" fillId="0" borderId="239" applyProtection="0"/>
    <xf numFmtId="0" fontId="386" fillId="0" borderId="239" applyProtection="0"/>
    <xf numFmtId="0" fontId="386" fillId="0" borderId="239" applyProtection="0"/>
    <xf numFmtId="0" fontId="386" fillId="0" borderId="239" applyProtection="0"/>
    <xf numFmtId="0" fontId="386" fillId="0" borderId="239" applyProtection="0"/>
    <xf numFmtId="0" fontId="386" fillId="0" borderId="239" applyProtection="0"/>
    <xf numFmtId="0" fontId="386" fillId="0" borderId="239" applyProtection="0"/>
    <xf numFmtId="0" fontId="386" fillId="0" borderId="239" applyProtection="0"/>
    <xf numFmtId="0" fontId="386" fillId="0" borderId="239" applyProtection="0"/>
    <xf numFmtId="0" fontId="386" fillId="0" borderId="239" applyProtection="0"/>
    <xf numFmtId="0" fontId="386" fillId="0" borderId="239" applyProtection="0"/>
    <xf numFmtId="169" fontId="386" fillId="0" borderId="239" applyProtection="0"/>
    <xf numFmtId="169" fontId="386" fillId="0" borderId="239" applyProtection="0"/>
    <xf numFmtId="165" fontId="386" fillId="0" borderId="239" applyProtection="0"/>
    <xf numFmtId="165" fontId="386" fillId="0" borderId="239" applyProtection="0"/>
    <xf numFmtId="165" fontId="386" fillId="0" borderId="239" applyProtection="0"/>
    <xf numFmtId="165" fontId="386" fillId="0" borderId="239" applyProtection="0"/>
    <xf numFmtId="165" fontId="386" fillId="0" borderId="239" applyProtection="0"/>
    <xf numFmtId="165" fontId="386" fillId="0" borderId="239" applyProtection="0"/>
    <xf numFmtId="165" fontId="386" fillId="0" borderId="239" applyProtection="0"/>
    <xf numFmtId="165" fontId="386" fillId="0" borderId="239" applyProtection="0"/>
    <xf numFmtId="165" fontId="386" fillId="0" borderId="239" applyProtection="0"/>
    <xf numFmtId="165" fontId="386" fillId="0" borderId="239" applyProtection="0"/>
    <xf numFmtId="165" fontId="386" fillId="0" borderId="239" applyProtection="0"/>
    <xf numFmtId="165" fontId="386" fillId="0" borderId="239" applyProtection="0"/>
    <xf numFmtId="165" fontId="386" fillId="0" borderId="239" applyProtection="0"/>
    <xf numFmtId="165" fontId="386" fillId="0" borderId="239" applyProtection="0"/>
    <xf numFmtId="169" fontId="386" fillId="0" borderId="239" applyProtection="0"/>
    <xf numFmtId="169" fontId="386" fillId="0" borderId="239" applyProtection="0"/>
    <xf numFmtId="165" fontId="386" fillId="0" borderId="239" applyProtection="0"/>
    <xf numFmtId="165" fontId="386" fillId="0" borderId="239" applyProtection="0"/>
    <xf numFmtId="165" fontId="386" fillId="0" borderId="239" applyProtection="0"/>
    <xf numFmtId="165" fontId="386" fillId="0" borderId="239" applyProtection="0"/>
    <xf numFmtId="169" fontId="386" fillId="0" borderId="239" applyProtection="0"/>
    <xf numFmtId="169" fontId="386" fillId="0" borderId="239" applyProtection="0"/>
    <xf numFmtId="0" fontId="386" fillId="0" borderId="239" applyProtection="0"/>
    <xf numFmtId="0" fontId="386" fillId="0" borderId="239" applyProtection="0"/>
    <xf numFmtId="0" fontId="386" fillId="0" borderId="239" applyProtection="0"/>
    <xf numFmtId="0" fontId="386" fillId="0" borderId="239" applyProtection="0"/>
    <xf numFmtId="169" fontId="386" fillId="0" borderId="239" applyProtection="0"/>
    <xf numFmtId="169" fontId="386" fillId="0" borderId="239" applyProtection="0"/>
    <xf numFmtId="169" fontId="386" fillId="0" borderId="239" applyProtection="0"/>
    <xf numFmtId="0" fontId="386" fillId="0" borderId="239" applyProtection="0"/>
    <xf numFmtId="0" fontId="386" fillId="0" borderId="239" applyProtection="0"/>
    <xf numFmtId="0" fontId="386" fillId="0" borderId="239" applyProtection="0"/>
    <xf numFmtId="165" fontId="386" fillId="0" borderId="239" applyProtection="0"/>
    <xf numFmtId="165"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70" fontId="386" fillId="0" borderId="239" applyProtection="0"/>
    <xf numFmtId="165" fontId="386" fillId="0" borderId="239" applyProtection="0"/>
    <xf numFmtId="165" fontId="386" fillId="0" borderId="239" applyProtection="0"/>
    <xf numFmtId="0" fontId="386" fillId="0" borderId="239" applyProtection="0"/>
    <xf numFmtId="0" fontId="386" fillId="0" borderId="239" applyProtection="0"/>
    <xf numFmtId="0" fontId="386" fillId="0" borderId="239" applyProtection="0"/>
    <xf numFmtId="0" fontId="386" fillId="0" borderId="239" applyProtection="0"/>
    <xf numFmtId="0" fontId="386" fillId="0" borderId="239" applyProtection="0"/>
    <xf numFmtId="0" fontId="386" fillId="0" borderId="239" applyProtection="0"/>
    <xf numFmtId="0" fontId="386" fillId="0" borderId="239" applyProtection="0"/>
    <xf numFmtId="0" fontId="386" fillId="0" borderId="239" applyProtection="0"/>
    <xf numFmtId="0" fontId="386" fillId="0" borderId="239" applyProtection="0"/>
    <xf numFmtId="0" fontId="386" fillId="0" borderId="239" applyProtection="0"/>
    <xf numFmtId="0" fontId="386" fillId="0" borderId="239" applyProtection="0"/>
    <xf numFmtId="0" fontId="386" fillId="0" borderId="239" applyProtection="0"/>
    <xf numFmtId="0" fontId="386" fillId="0" borderId="239" applyProtection="0"/>
    <xf numFmtId="0" fontId="386" fillId="0" borderId="239" applyProtection="0"/>
    <xf numFmtId="0" fontId="386" fillId="0" borderId="239" applyProtection="0"/>
    <xf numFmtId="169" fontId="386" fillId="0" borderId="239" applyProtection="0"/>
    <xf numFmtId="169" fontId="386" fillId="0" borderId="239" applyProtection="0"/>
    <xf numFmtId="169" fontId="386" fillId="0" borderId="239" applyProtection="0"/>
    <xf numFmtId="169" fontId="386" fillId="0" borderId="239" applyProtection="0"/>
    <xf numFmtId="169" fontId="386" fillId="0" borderId="239" applyProtection="0"/>
    <xf numFmtId="169" fontId="386" fillId="0" borderId="239" applyProtection="0"/>
    <xf numFmtId="169" fontId="386" fillId="0" borderId="239" applyProtection="0"/>
    <xf numFmtId="169" fontId="386" fillId="0" borderId="239" applyProtection="0"/>
    <xf numFmtId="169" fontId="386" fillId="0" borderId="239" applyProtection="0"/>
    <xf numFmtId="169" fontId="386" fillId="0" borderId="239" applyProtection="0"/>
    <xf numFmtId="169" fontId="386" fillId="0" borderId="239" applyProtection="0"/>
    <xf numFmtId="169" fontId="386" fillId="0" borderId="239" applyProtection="0"/>
    <xf numFmtId="169" fontId="386" fillId="0" borderId="239" applyProtection="0"/>
    <xf numFmtId="169" fontId="386" fillId="0" borderId="239" applyProtection="0"/>
    <xf numFmtId="169" fontId="386" fillId="0" borderId="239" applyProtection="0"/>
    <xf numFmtId="169" fontId="386" fillId="0" borderId="239" applyProtection="0"/>
    <xf numFmtId="169" fontId="386" fillId="0" borderId="239" applyProtection="0"/>
    <xf numFmtId="169" fontId="386" fillId="0" borderId="239" applyProtection="0"/>
    <xf numFmtId="169" fontId="386" fillId="0" borderId="239" applyProtection="0"/>
    <xf numFmtId="169" fontId="386" fillId="0" borderId="239" applyProtection="0"/>
    <xf numFmtId="169" fontId="386" fillId="0" borderId="239" applyProtection="0"/>
    <xf numFmtId="169" fontId="386" fillId="0" borderId="239" applyProtection="0"/>
    <xf numFmtId="0" fontId="386" fillId="0" borderId="239" applyProtection="0"/>
    <xf numFmtId="0" fontId="386" fillId="0" borderId="239" applyProtection="0"/>
    <xf numFmtId="0" fontId="386" fillId="0" borderId="239" applyProtection="0"/>
    <xf numFmtId="0" fontId="386" fillId="0" borderId="239" applyProtection="0"/>
    <xf numFmtId="0" fontId="386" fillId="0" borderId="239" applyProtection="0"/>
    <xf numFmtId="0" fontId="386" fillId="0" borderId="239" applyProtection="0"/>
    <xf numFmtId="169" fontId="386" fillId="0" borderId="239" applyProtection="0"/>
    <xf numFmtId="169" fontId="386" fillId="0" borderId="239" applyProtection="0"/>
    <xf numFmtId="0" fontId="386" fillId="0" borderId="239" applyProtection="0"/>
    <xf numFmtId="0" fontId="386" fillId="0" borderId="239" applyProtection="0"/>
    <xf numFmtId="169" fontId="26" fillId="0" borderId="0"/>
    <xf numFmtId="0" fontId="389" fillId="0" borderId="0" applyNumberFormat="0" applyFill="0" applyBorder="0" applyAlignment="0" applyProtection="0">
      <alignment vertical="top"/>
      <protection locked="0"/>
    </xf>
    <xf numFmtId="10" fontId="386" fillId="0" borderId="0" applyProtection="0"/>
    <xf numFmtId="169" fontId="386" fillId="0" borderId="0"/>
    <xf numFmtId="169" fontId="386" fillId="0" borderId="0"/>
    <xf numFmtId="170" fontId="386" fillId="0" borderId="0"/>
    <xf numFmtId="0" fontId="386" fillId="0" borderId="0"/>
    <xf numFmtId="165" fontId="386" fillId="0" borderId="0"/>
    <xf numFmtId="0" fontId="386" fillId="0" borderId="0"/>
    <xf numFmtId="170" fontId="386" fillId="0" borderId="0"/>
    <xf numFmtId="0" fontId="386" fillId="0" borderId="0"/>
    <xf numFmtId="169" fontId="386" fillId="0" borderId="0"/>
    <xf numFmtId="0" fontId="386" fillId="0" borderId="0"/>
    <xf numFmtId="165" fontId="386" fillId="0" borderId="0"/>
    <xf numFmtId="275" fontId="390" fillId="0" borderId="0" applyFont="0" applyFill="0" applyBorder="0" applyAlignment="0" applyProtection="0"/>
    <xf numFmtId="276" fontId="390" fillId="0" borderId="0" applyFont="0" applyFill="0" applyBorder="0" applyAlignment="0" applyProtection="0"/>
    <xf numFmtId="169" fontId="391" fillId="0" borderId="0" applyNumberFormat="0" applyFill="0" applyBorder="0" applyAlignment="0" applyProtection="0"/>
    <xf numFmtId="169" fontId="391" fillId="0" borderId="0" applyNumberFormat="0" applyFill="0" applyBorder="0" applyAlignment="0" applyProtection="0"/>
    <xf numFmtId="2" fontId="386" fillId="0" borderId="0" applyProtection="0"/>
    <xf numFmtId="277" fontId="26" fillId="0" borderId="0" applyFont="0" applyFill="0" applyBorder="0" applyAlignment="0" applyProtection="0"/>
    <xf numFmtId="276" fontId="392" fillId="0" borderId="0" applyFont="0" applyFill="0" applyBorder="0" applyAlignment="0" applyProtection="0"/>
    <xf numFmtId="0" fontId="280" fillId="0" borderId="0"/>
    <xf numFmtId="0" fontId="32" fillId="0" borderId="0"/>
    <xf numFmtId="0" fontId="2" fillId="0" borderId="0"/>
    <xf numFmtId="0" fontId="2" fillId="0" borderId="0"/>
    <xf numFmtId="0" fontId="2" fillId="0" borderId="0"/>
    <xf numFmtId="0" fontId="2" fillId="0" borderId="0"/>
    <xf numFmtId="0" fontId="2" fillId="0" borderId="0"/>
  </cellStyleXfs>
  <cellXfs count="1526">
    <xf numFmtId="0" fontId="0" fillId="0" borderId="0" xfId="0"/>
    <xf numFmtId="0" fontId="5" fillId="2" borderId="0" xfId="0" applyFont="1" applyFill="1" applyBorder="1" applyAlignment="1">
      <alignment horizontal="center" vertical="center"/>
    </xf>
    <xf numFmtId="0" fontId="5" fillId="2" borderId="0" xfId="0" applyFont="1" applyFill="1" applyBorder="1"/>
    <xf numFmtId="0" fontId="6" fillId="2" borderId="0" xfId="0" applyFont="1" applyFill="1" applyBorder="1" applyAlignment="1">
      <alignment horizontal="center" vertical="center"/>
    </xf>
    <xf numFmtId="0" fontId="6" fillId="4" borderId="0" xfId="0" applyFont="1" applyFill="1" applyBorder="1" applyAlignment="1">
      <alignment horizontal="center" vertical="center"/>
    </xf>
    <xf numFmtId="0" fontId="6" fillId="5" borderId="0" xfId="0" applyFont="1" applyFill="1" applyBorder="1" applyAlignment="1">
      <alignment horizontal="center" vertical="center"/>
    </xf>
    <xf numFmtId="0" fontId="6" fillId="5" borderId="0" xfId="0" applyFont="1" applyFill="1" applyBorder="1"/>
    <xf numFmtId="0" fontId="7" fillId="2" borderId="0" xfId="0" applyFont="1" applyFill="1" applyBorder="1" applyAlignment="1">
      <alignment horizontal="center" vertical="center"/>
    </xf>
    <xf numFmtId="0" fontId="7" fillId="4" borderId="0" xfId="0" applyFont="1" applyFill="1" applyBorder="1" applyAlignment="1">
      <alignment horizontal="center" vertical="center"/>
    </xf>
    <xf numFmtId="0" fontId="7" fillId="5" borderId="0" xfId="0" applyFont="1" applyFill="1" applyBorder="1" applyAlignment="1">
      <alignment horizontal="center" vertical="center"/>
    </xf>
    <xf numFmtId="0" fontId="36" fillId="29" borderId="0" xfId="0" applyFont="1" applyFill="1" applyBorder="1" applyAlignment="1">
      <alignment horizontal="center" vertical="center"/>
    </xf>
    <xf numFmtId="0" fontId="5" fillId="2" borderId="0" xfId="0" applyFont="1" applyFill="1" applyBorder="1" applyAlignment="1">
      <alignment horizontal="center"/>
    </xf>
    <xf numFmtId="0" fontId="6" fillId="2" borderId="0" xfId="0" applyFont="1" applyFill="1" applyBorder="1" applyAlignment="1">
      <alignment vertical="center" wrapText="1"/>
    </xf>
    <xf numFmtId="0" fontId="6" fillId="2" borderId="0" xfId="0" applyFont="1" applyFill="1" applyBorder="1" applyAlignment="1">
      <alignment wrapText="1"/>
    </xf>
    <xf numFmtId="0" fontId="6" fillId="4" borderId="0" xfId="0" applyFont="1" applyFill="1" applyBorder="1" applyAlignment="1">
      <alignment wrapText="1"/>
    </xf>
    <xf numFmtId="0" fontId="6" fillId="5" borderId="0" xfId="0" applyFont="1" applyFill="1" applyBorder="1" applyAlignment="1">
      <alignment wrapText="1"/>
    </xf>
    <xf numFmtId="0" fontId="8" fillId="2" borderId="0" xfId="0" applyFont="1" applyFill="1" applyBorder="1" applyAlignment="1">
      <alignment wrapText="1"/>
    </xf>
    <xf numFmtId="0" fontId="5" fillId="2" borderId="0" xfId="0" applyFont="1" applyFill="1" applyBorder="1" applyAlignment="1">
      <alignment wrapText="1"/>
    </xf>
    <xf numFmtId="0" fontId="37" fillId="29" borderId="0" xfId="0" applyFont="1" applyFill="1" applyBorder="1" applyAlignment="1">
      <alignment horizontal="center" vertical="center"/>
    </xf>
    <xf numFmtId="0" fontId="38" fillId="29" borderId="0" xfId="0" applyFont="1" applyFill="1" applyBorder="1" applyAlignment="1">
      <alignment horizontal="center" vertical="center"/>
    </xf>
    <xf numFmtId="0" fontId="37" fillId="29" borderId="0" xfId="0" applyFont="1" applyFill="1" applyBorder="1" applyAlignment="1">
      <alignment horizontal="center" vertical="center" wrapText="1"/>
    </xf>
    <xf numFmtId="0" fontId="39" fillId="3" borderId="0" xfId="0" applyFont="1" applyFill="1" applyBorder="1" applyAlignment="1">
      <alignment horizontal="center" vertical="center"/>
    </xf>
    <xf numFmtId="0" fontId="40" fillId="3" borderId="0" xfId="0" applyFont="1" applyFill="1" applyBorder="1" applyAlignment="1">
      <alignment horizontal="center" vertical="center"/>
    </xf>
    <xf numFmtId="0" fontId="39" fillId="3" borderId="0" xfId="0" applyFont="1" applyFill="1" applyBorder="1" applyAlignment="1">
      <alignment wrapText="1"/>
    </xf>
    <xf numFmtId="0" fontId="41" fillId="2" borderId="1" xfId="0" applyFont="1" applyFill="1" applyBorder="1" applyAlignment="1">
      <alignment horizontal="center" vertical="center"/>
    </xf>
    <xf numFmtId="0" fontId="42" fillId="2" borderId="1" xfId="0" applyFont="1" applyFill="1" applyBorder="1" applyAlignment="1">
      <alignment horizontal="center" vertical="center"/>
    </xf>
    <xf numFmtId="0" fontId="41" fillId="2" borderId="1" xfId="0" applyFont="1" applyFill="1" applyBorder="1" applyAlignment="1">
      <alignment vertical="center" wrapText="1"/>
    </xf>
    <xf numFmtId="0" fontId="43" fillId="2" borderId="0" xfId="0" applyFont="1" applyFill="1" applyBorder="1"/>
    <xf numFmtId="0" fontId="42" fillId="2" borderId="1" xfId="0" applyFont="1" applyFill="1" applyBorder="1" applyAlignment="1">
      <alignment horizontal="center" vertical="center" wrapText="1"/>
    </xf>
    <xf numFmtId="0" fontId="39" fillId="3" borderId="0" xfId="0" applyFont="1" applyFill="1" applyBorder="1" applyAlignment="1">
      <alignment vertical="center" wrapText="1"/>
    </xf>
    <xf numFmtId="0" fontId="5" fillId="2" borderId="0" xfId="0" applyFont="1" applyFill="1" applyBorder="1" applyAlignment="1">
      <alignment vertical="center"/>
    </xf>
    <xf numFmtId="0" fontId="34" fillId="28" borderId="11" xfId="0" applyFont="1" applyFill="1" applyBorder="1" applyAlignment="1">
      <alignment horizontal="center" vertical="center"/>
    </xf>
    <xf numFmtId="0" fontId="34" fillId="28" borderId="12" xfId="0" applyFont="1" applyFill="1" applyBorder="1" applyAlignment="1">
      <alignment horizontal="center" vertical="center"/>
    </xf>
    <xf numFmtId="0" fontId="45" fillId="2" borderId="0" xfId="116" applyFont="1" applyFill="1" applyBorder="1"/>
    <xf numFmtId="0" fontId="47" fillId="2" borderId="0" xfId="116" applyFont="1" applyFill="1" applyBorder="1" applyAlignment="1">
      <alignment vertical="center" wrapText="1"/>
    </xf>
    <xf numFmtId="0" fontId="48" fillId="2" borderId="0" xfId="116" applyFont="1" applyFill="1" applyBorder="1" applyAlignment="1">
      <alignment horizontal="center" vertical="center" wrapText="1"/>
    </xf>
    <xf numFmtId="0" fontId="47" fillId="36" borderId="0" xfId="116" applyFont="1" applyFill="1" applyBorder="1" applyAlignment="1">
      <alignment horizontal="right" vertical="center"/>
    </xf>
    <xf numFmtId="0" fontId="47" fillId="36" borderId="0" xfId="116" applyFont="1" applyFill="1" applyBorder="1" applyAlignment="1">
      <alignment vertical="center" wrapText="1"/>
    </xf>
    <xf numFmtId="0" fontId="48" fillId="36" borderId="0" xfId="116" applyFont="1" applyFill="1" applyBorder="1" applyAlignment="1">
      <alignment vertical="center"/>
    </xf>
    <xf numFmtId="0" fontId="47" fillId="37" borderId="0" xfId="116" applyFont="1" applyFill="1" applyBorder="1" applyAlignment="1">
      <alignment vertical="center"/>
    </xf>
    <xf numFmtId="0" fontId="47" fillId="37" borderId="0" xfId="116" applyFont="1" applyFill="1" applyBorder="1" applyAlignment="1">
      <alignment vertical="center" wrapText="1"/>
    </xf>
    <xf numFmtId="0" fontId="47" fillId="2" borderId="0" xfId="116" applyFont="1" applyFill="1" applyBorder="1" applyAlignment="1">
      <alignment vertical="center"/>
    </xf>
    <xf numFmtId="0" fontId="49" fillId="2" borderId="0" xfId="116" applyFont="1" applyFill="1" applyBorder="1" applyAlignment="1">
      <alignment vertical="center" wrapText="1"/>
    </xf>
    <xf numFmtId="0" fontId="50" fillId="2" borderId="0" xfId="116" applyFont="1" applyFill="1" applyBorder="1" applyAlignment="1">
      <alignment vertical="center"/>
    </xf>
    <xf numFmtId="0" fontId="47" fillId="2" borderId="0" xfId="116" applyFont="1" applyFill="1" applyBorder="1" applyAlignment="1">
      <alignment horizontal="left" vertical="center" wrapText="1"/>
    </xf>
    <xf numFmtId="0" fontId="50" fillId="2" borderId="0" xfId="116" applyFont="1" applyFill="1" applyBorder="1" applyAlignment="1">
      <alignment horizontal="left" vertical="center" wrapText="1"/>
    </xf>
    <xf numFmtId="0" fontId="47" fillId="2" borderId="0" xfId="116" applyFont="1" applyFill="1" applyBorder="1" applyAlignment="1">
      <alignment horizontal="right" vertical="center"/>
    </xf>
    <xf numFmtId="0" fontId="45" fillId="2" borderId="0" xfId="116" applyFont="1" applyFill="1" applyBorder="1" applyAlignment="1">
      <alignment vertical="center"/>
    </xf>
    <xf numFmtId="0" fontId="45" fillId="2" borderId="0" xfId="116" applyFont="1" applyFill="1" applyBorder="1" applyAlignment="1">
      <alignment vertical="center" wrapText="1"/>
    </xf>
    <xf numFmtId="0" fontId="47" fillId="0" borderId="0" xfId="116" applyFont="1" applyFill="1" applyBorder="1" applyAlignment="1">
      <alignment vertical="center" wrapText="1"/>
    </xf>
    <xf numFmtId="0" fontId="45" fillId="37" borderId="0" xfId="116" applyFont="1" applyFill="1" applyBorder="1" applyAlignment="1">
      <alignment vertical="center"/>
    </xf>
    <xf numFmtId="0" fontId="47" fillId="38" borderId="0" xfId="116" applyFont="1" applyFill="1" applyBorder="1" applyAlignment="1">
      <alignment horizontal="right" vertical="center"/>
    </xf>
    <xf numFmtId="0" fontId="47" fillId="38" borderId="0" xfId="116" applyFont="1" applyFill="1" applyBorder="1" applyAlignment="1">
      <alignment vertical="center" wrapText="1"/>
    </xf>
    <xf numFmtId="0" fontId="47" fillId="38" borderId="0" xfId="116" applyFont="1" applyFill="1" applyBorder="1" applyAlignment="1">
      <alignment horizontal="right" vertical="center" wrapText="1"/>
    </xf>
    <xf numFmtId="0" fontId="47" fillId="39" borderId="0" xfId="116" applyFont="1" applyFill="1" applyBorder="1" applyAlignment="1">
      <alignment horizontal="right" vertical="center"/>
    </xf>
    <xf numFmtId="0" fontId="47" fillId="39" borderId="0" xfId="116" applyFont="1" applyFill="1" applyBorder="1" applyAlignment="1">
      <alignment vertical="center" wrapText="1"/>
    </xf>
    <xf numFmtId="3" fontId="45" fillId="39" borderId="0" xfId="116" applyNumberFormat="1" applyFont="1" applyFill="1" applyBorder="1" applyAlignment="1">
      <alignment horizontal="right" vertical="center" wrapText="1"/>
    </xf>
    <xf numFmtId="0" fontId="48" fillId="36" borderId="0" xfId="116" applyFont="1" applyFill="1" applyBorder="1" applyAlignment="1">
      <alignment horizontal="center" vertical="center"/>
    </xf>
    <xf numFmtId="0" fontId="51" fillId="2" borderId="0" xfId="116" applyFont="1" applyFill="1" applyBorder="1" applyAlignment="1">
      <alignment wrapText="1"/>
    </xf>
    <xf numFmtId="49" fontId="51" fillId="2" borderId="0" xfId="116" applyNumberFormat="1" applyFont="1" applyFill="1" applyBorder="1" applyAlignment="1">
      <alignment horizontal="right" vertical="center"/>
    </xf>
    <xf numFmtId="3" fontId="51" fillId="2" borderId="0" xfId="116" applyNumberFormat="1" applyFont="1" applyFill="1" applyBorder="1" applyAlignment="1">
      <alignment horizontal="right" vertical="center"/>
    </xf>
    <xf numFmtId="0" fontId="45" fillId="37" borderId="0" xfId="116" applyFont="1" applyFill="1" applyBorder="1"/>
    <xf numFmtId="0" fontId="52" fillId="37" borderId="0" xfId="116" applyFont="1" applyFill="1" applyBorder="1" applyAlignment="1">
      <alignment wrapText="1"/>
    </xf>
    <xf numFmtId="49" fontId="52" fillId="37" borderId="0" xfId="116" applyNumberFormat="1" applyFont="1" applyFill="1" applyBorder="1" applyAlignment="1">
      <alignment horizontal="right" vertical="center"/>
    </xf>
    <xf numFmtId="3" fontId="52" fillId="37" borderId="0" xfId="116" applyNumberFormat="1" applyFont="1" applyFill="1" applyBorder="1" applyAlignment="1">
      <alignment horizontal="right" vertical="center"/>
    </xf>
    <xf numFmtId="0" fontId="53" fillId="2" borderId="0" xfId="116" applyFont="1" applyFill="1" applyBorder="1" applyAlignment="1">
      <alignment vertical="center" wrapText="1"/>
    </xf>
    <xf numFmtId="0" fontId="51" fillId="2" borderId="0" xfId="116" applyFont="1" applyFill="1" applyBorder="1" applyAlignment="1">
      <alignment horizontal="right" vertical="center" wrapText="1"/>
    </xf>
    <xf numFmtId="0" fontId="54" fillId="37" borderId="0" xfId="116" applyFont="1" applyFill="1" applyBorder="1"/>
    <xf numFmtId="3" fontId="55" fillId="37" borderId="0" xfId="116" applyNumberFormat="1" applyFont="1" applyFill="1" applyBorder="1" applyAlignment="1">
      <alignment horizontal="right" vertical="center"/>
    </xf>
    <xf numFmtId="0" fontId="45" fillId="36" borderId="0" xfId="116" applyFont="1" applyFill="1" applyBorder="1"/>
    <xf numFmtId="0" fontId="52" fillId="36" borderId="0" xfId="116" applyFont="1" applyFill="1" applyBorder="1" applyAlignment="1">
      <alignment wrapText="1"/>
    </xf>
    <xf numFmtId="3" fontId="56" fillId="36" borderId="0" xfId="116" applyNumberFormat="1" applyFont="1" applyFill="1" applyBorder="1" applyAlignment="1">
      <alignment vertical="center"/>
    </xf>
    <xf numFmtId="0" fontId="56" fillId="2" borderId="0" xfId="116" applyFont="1" applyFill="1" applyBorder="1"/>
    <xf numFmtId="0" fontId="47" fillId="2" borderId="0" xfId="116" applyFont="1" applyFill="1" applyBorder="1" applyAlignment="1">
      <alignment horizontal="center" vertical="top"/>
    </xf>
    <xf numFmtId="0" fontId="47" fillId="2" borderId="0" xfId="116" applyFont="1" applyFill="1" applyBorder="1" applyAlignment="1">
      <alignment horizontal="left" wrapText="1"/>
    </xf>
    <xf numFmtId="0" fontId="57" fillId="2" borderId="0" xfId="116" applyFont="1" applyFill="1" applyBorder="1" applyAlignment="1">
      <alignment horizontal="center" vertical="center"/>
    </xf>
    <xf numFmtId="3" fontId="57" fillId="2" borderId="0" xfId="116" applyNumberFormat="1" applyFont="1" applyFill="1" applyBorder="1" applyAlignment="1" applyProtection="1">
      <alignment horizontal="right" vertical="top" indent="1"/>
      <protection locked="0"/>
    </xf>
    <xf numFmtId="0" fontId="45" fillId="2" borderId="0" xfId="116" applyFont="1" applyFill="1" applyBorder="1" applyAlignment="1">
      <alignment horizontal="center" vertical="center"/>
    </xf>
    <xf numFmtId="3" fontId="51" fillId="2" borderId="0" xfId="116" applyNumberFormat="1" applyFont="1" applyFill="1" applyBorder="1" applyAlignment="1">
      <alignment horizontal="right" vertical="center" wrapText="1" indent="1"/>
    </xf>
    <xf numFmtId="3" fontId="45" fillId="2" borderId="0" xfId="116" applyNumberFormat="1" applyFont="1" applyFill="1" applyBorder="1" applyAlignment="1" applyProtection="1">
      <alignment horizontal="right" vertical="top" indent="1"/>
      <protection locked="0"/>
    </xf>
    <xf numFmtId="0" fontId="58" fillId="2" borderId="0" xfId="116" applyFont="1" applyFill="1" applyBorder="1" applyAlignment="1">
      <alignment vertical="center" wrapText="1"/>
    </xf>
    <xf numFmtId="0" fontId="44" fillId="0" borderId="0" xfId="116"/>
    <xf numFmtId="49" fontId="47" fillId="2" borderId="18" xfId="116" applyNumberFormat="1" applyFont="1" applyFill="1" applyBorder="1" applyAlignment="1">
      <alignment horizontal="center" vertical="center" wrapText="1"/>
    </xf>
    <xf numFmtId="0" fontId="48" fillId="2" borderId="19" xfId="116" applyFont="1" applyFill="1" applyBorder="1" applyAlignment="1">
      <alignment horizontal="center" vertical="center" wrapText="1"/>
    </xf>
    <xf numFmtId="49" fontId="47" fillId="36" borderId="18" xfId="116" applyNumberFormat="1" applyFont="1" applyFill="1" applyBorder="1" applyAlignment="1">
      <alignment horizontal="center" vertical="center" wrapText="1"/>
    </xf>
    <xf numFmtId="0" fontId="48" fillId="36" borderId="19" xfId="116" applyFont="1" applyFill="1" applyBorder="1" applyAlignment="1">
      <alignment vertical="center"/>
    </xf>
    <xf numFmtId="49" fontId="47" fillId="37" borderId="18" xfId="116" applyNumberFormat="1" applyFont="1" applyFill="1" applyBorder="1" applyAlignment="1">
      <alignment horizontal="center" vertical="center" wrapText="1"/>
    </xf>
    <xf numFmtId="0" fontId="47" fillId="37" borderId="19" xfId="116" applyFont="1" applyFill="1" applyBorder="1" applyAlignment="1">
      <alignment vertical="center"/>
    </xf>
    <xf numFmtId="0" fontId="47" fillId="2" borderId="19" xfId="116" applyFont="1" applyFill="1" applyBorder="1" applyAlignment="1">
      <alignment vertical="center"/>
    </xf>
    <xf numFmtId="49" fontId="59" fillId="2" borderId="18" xfId="116" applyNumberFormat="1" applyFont="1" applyFill="1" applyBorder="1" applyAlignment="1">
      <alignment horizontal="center" vertical="center"/>
    </xf>
    <xf numFmtId="0" fontId="50" fillId="2" borderId="19" xfId="116" applyFont="1" applyFill="1" applyBorder="1" applyAlignment="1">
      <alignment vertical="center"/>
    </xf>
    <xf numFmtId="49" fontId="59" fillId="2" borderId="18" xfId="116" applyNumberFormat="1" applyFont="1" applyFill="1" applyBorder="1" applyAlignment="1">
      <alignment horizontal="center" vertical="center" wrapText="1"/>
    </xf>
    <xf numFmtId="49" fontId="45" fillId="2" borderId="18" xfId="116" applyNumberFormat="1" applyFont="1" applyFill="1" applyBorder="1" applyAlignment="1">
      <alignment horizontal="center" vertical="center" wrapText="1"/>
    </xf>
    <xf numFmtId="0" fontId="45" fillId="2" borderId="19" xfId="116" applyFont="1" applyFill="1" applyBorder="1" applyAlignment="1">
      <alignment vertical="center"/>
    </xf>
    <xf numFmtId="0" fontId="59" fillId="2" borderId="0" xfId="116" applyFont="1" applyFill="1" applyBorder="1" applyAlignment="1">
      <alignment horizontal="left" vertical="center"/>
    </xf>
    <xf numFmtId="0" fontId="59" fillId="2" borderId="0" xfId="116" applyFont="1" applyFill="1" applyBorder="1" applyAlignment="1">
      <alignment vertical="center"/>
    </xf>
    <xf numFmtId="0" fontId="59" fillId="2" borderId="19" xfId="116" applyFont="1" applyFill="1" applyBorder="1" applyAlignment="1">
      <alignment vertical="center"/>
    </xf>
    <xf numFmtId="0" fontId="59" fillId="2" borderId="0" xfId="116" applyFont="1" applyFill="1" applyBorder="1" applyAlignment="1">
      <alignment horizontal="left" vertical="center" wrapText="1"/>
    </xf>
    <xf numFmtId="0" fontId="60" fillId="0" borderId="0" xfId="116" applyFont="1"/>
    <xf numFmtId="49" fontId="50" fillId="2" borderId="18" xfId="116" applyNumberFormat="1" applyFont="1" applyFill="1" applyBorder="1" applyAlignment="1">
      <alignment horizontal="center" vertical="center" wrapText="1"/>
    </xf>
    <xf numFmtId="49" fontId="45" fillId="38" borderId="18" xfId="116" applyNumberFormat="1" applyFont="1" applyFill="1" applyBorder="1" applyAlignment="1">
      <alignment horizontal="center" vertical="center" wrapText="1"/>
    </xf>
    <xf numFmtId="0" fontId="47" fillId="38" borderId="19" xfId="116" applyFont="1" applyFill="1" applyBorder="1" applyAlignment="1">
      <alignment vertical="center" wrapText="1"/>
    </xf>
    <xf numFmtId="49" fontId="45" fillId="39" borderId="18" xfId="116" applyNumberFormat="1" applyFont="1" applyFill="1" applyBorder="1" applyAlignment="1">
      <alignment horizontal="center" vertical="center" wrapText="1"/>
    </xf>
    <xf numFmtId="0" fontId="47" fillId="39" borderId="0" xfId="116" applyFont="1" applyFill="1" applyBorder="1" applyAlignment="1">
      <alignment vertical="center"/>
    </xf>
    <xf numFmtId="0" fontId="47" fillId="39" borderId="19" xfId="116" applyFont="1" applyFill="1" applyBorder="1" applyAlignment="1">
      <alignment vertical="center"/>
    </xf>
    <xf numFmtId="0" fontId="52" fillId="36" borderId="0" xfId="116" applyFont="1" applyFill="1" applyBorder="1"/>
    <xf numFmtId="49" fontId="45" fillId="36" borderId="18" xfId="116" applyNumberFormat="1" applyFont="1" applyFill="1" applyBorder="1" applyAlignment="1">
      <alignment horizontal="center" vertical="center"/>
    </xf>
    <xf numFmtId="0" fontId="47" fillId="36" borderId="0" xfId="116" applyFont="1" applyFill="1" applyBorder="1" applyAlignment="1">
      <alignment horizontal="center" vertical="center"/>
    </xf>
    <xf numFmtId="0" fontId="47" fillId="36" borderId="0" xfId="116" applyFont="1" applyFill="1" applyBorder="1" applyAlignment="1">
      <alignment horizontal="center" vertical="center" wrapText="1"/>
    </xf>
    <xf numFmtId="0" fontId="47" fillId="36" borderId="19" xfId="116" applyFont="1" applyFill="1" applyBorder="1" applyAlignment="1">
      <alignment horizontal="center" vertical="center" wrapText="1"/>
    </xf>
    <xf numFmtId="49" fontId="51" fillId="2" borderId="18" xfId="116" applyNumberFormat="1" applyFont="1" applyFill="1" applyBorder="1" applyAlignment="1">
      <alignment horizontal="center"/>
    </xf>
    <xf numFmtId="3" fontId="51" fillId="2" borderId="0" xfId="116" applyNumberFormat="1" applyFont="1" applyFill="1" applyBorder="1" applyAlignment="1">
      <alignment horizontal="right"/>
    </xf>
    <xf numFmtId="3" fontId="51" fillId="2" borderId="19" xfId="116" applyNumberFormat="1" applyFont="1" applyFill="1" applyBorder="1" applyAlignment="1">
      <alignment horizontal="right"/>
    </xf>
    <xf numFmtId="0" fontId="47" fillId="37" borderId="0" xfId="116" applyFont="1" applyFill="1" applyBorder="1"/>
    <xf numFmtId="49" fontId="52" fillId="37" borderId="18" xfId="116" applyNumberFormat="1" applyFont="1" applyFill="1" applyBorder="1" applyAlignment="1">
      <alignment horizontal="center"/>
    </xf>
    <xf numFmtId="3" fontId="52" fillId="37" borderId="0" xfId="116" applyNumberFormat="1" applyFont="1" applyFill="1" applyBorder="1" applyAlignment="1">
      <alignment horizontal="right"/>
    </xf>
    <xf numFmtId="3" fontId="52" fillId="37" borderId="19" xfId="116" applyNumberFormat="1" applyFont="1" applyFill="1" applyBorder="1" applyAlignment="1">
      <alignment horizontal="right"/>
    </xf>
    <xf numFmtId="0" fontId="51" fillId="2" borderId="18" xfId="116" applyFont="1" applyFill="1" applyBorder="1" applyAlignment="1">
      <alignment vertical="center" wrapText="1"/>
    </xf>
    <xf numFmtId="3" fontId="51" fillId="2" borderId="0" xfId="116" applyNumberFormat="1" applyFont="1" applyFill="1" applyBorder="1" applyAlignment="1">
      <alignment horizontal="left" vertical="center"/>
    </xf>
    <xf numFmtId="3" fontId="51" fillId="2" borderId="19" xfId="116" applyNumberFormat="1" applyFont="1" applyFill="1" applyBorder="1" applyAlignment="1">
      <alignment horizontal="left" vertical="center"/>
    </xf>
    <xf numFmtId="49" fontId="61" fillId="37" borderId="18" xfId="116" applyNumberFormat="1" applyFont="1" applyFill="1" applyBorder="1" applyAlignment="1">
      <alignment horizontal="center" vertical="center"/>
    </xf>
    <xf numFmtId="0" fontId="45" fillId="37" borderId="19" xfId="116" applyFont="1" applyFill="1" applyBorder="1" applyAlignment="1">
      <alignment vertical="center"/>
    </xf>
    <xf numFmtId="49" fontId="61" fillId="36" borderId="20" xfId="116" applyNumberFormat="1" applyFont="1" applyFill="1" applyBorder="1" applyAlignment="1">
      <alignment horizontal="center" vertical="center"/>
    </xf>
    <xf numFmtId="3" fontId="56" fillId="36" borderId="21" xfId="116" applyNumberFormat="1" applyFont="1" applyFill="1" applyBorder="1" applyAlignment="1">
      <alignment vertical="center"/>
    </xf>
    <xf numFmtId="3" fontId="56" fillId="36" borderId="22" xfId="116" applyNumberFormat="1" applyFont="1" applyFill="1" applyBorder="1" applyAlignment="1">
      <alignment vertical="center"/>
    </xf>
    <xf numFmtId="0" fontId="56" fillId="2" borderId="14" xfId="116" applyFont="1" applyFill="1" applyBorder="1" applyAlignment="1">
      <alignment wrapText="1"/>
    </xf>
    <xf numFmtId="49" fontId="45" fillId="2" borderId="14" xfId="116" applyNumberFormat="1" applyFont="1" applyFill="1" applyBorder="1" applyAlignment="1">
      <alignment horizontal="center"/>
    </xf>
    <xf numFmtId="0" fontId="45" fillId="2" borderId="14" xfId="116" applyFont="1" applyFill="1" applyBorder="1"/>
    <xf numFmtId="0" fontId="45" fillId="2" borderId="14" xfId="116" applyFont="1" applyFill="1" applyBorder="1" applyAlignment="1">
      <alignment wrapText="1"/>
    </xf>
    <xf numFmtId="49" fontId="45" fillId="2" borderId="14" xfId="116" applyNumberFormat="1" applyFont="1" applyFill="1" applyBorder="1" applyAlignment="1">
      <alignment horizontal="center" wrapText="1"/>
    </xf>
    <xf numFmtId="14" fontId="47" fillId="2" borderId="14" xfId="116" applyNumberFormat="1" applyFont="1" applyFill="1" applyBorder="1" applyAlignment="1">
      <alignment horizontal="center" vertical="center" wrapText="1"/>
    </xf>
    <xf numFmtId="166" fontId="47" fillId="2" borderId="14" xfId="116" applyNumberFormat="1" applyFont="1" applyFill="1" applyBorder="1" applyAlignment="1">
      <alignment horizontal="center" vertical="center" wrapText="1"/>
    </xf>
    <xf numFmtId="0" fontId="45" fillId="2" borderId="14" xfId="116" applyFont="1" applyFill="1" applyBorder="1" applyAlignment="1">
      <alignment horizontal="center" vertical="center" wrapText="1"/>
    </xf>
    <xf numFmtId="49" fontId="51" fillId="2" borderId="14" xfId="116" applyNumberFormat="1" applyFont="1" applyFill="1" applyBorder="1" applyAlignment="1">
      <alignment horizontal="center" vertical="center" wrapText="1"/>
    </xf>
    <xf numFmtId="3" fontId="51" fillId="2" borderId="14" xfId="116" applyNumberFormat="1" applyFont="1" applyFill="1" applyBorder="1" applyAlignment="1">
      <alignment horizontal="right" vertical="center" wrapText="1" indent="1"/>
    </xf>
    <xf numFmtId="0" fontId="57" fillId="2" borderId="14" xfId="116" applyFont="1" applyFill="1" applyBorder="1" applyAlignment="1">
      <alignment horizontal="center" vertical="center" wrapText="1"/>
    </xf>
    <xf numFmtId="49" fontId="57" fillId="2" borderId="14" xfId="116" applyNumberFormat="1" applyFont="1" applyFill="1" applyBorder="1" applyAlignment="1">
      <alignment horizontal="center" vertical="center" wrapText="1"/>
    </xf>
    <xf numFmtId="3" fontId="57" fillId="2" borderId="14" xfId="116" applyNumberFormat="1" applyFont="1" applyFill="1" applyBorder="1" applyAlignment="1" applyProtection="1">
      <alignment horizontal="right" vertical="top" indent="1"/>
      <protection locked="0"/>
    </xf>
    <xf numFmtId="49" fontId="45" fillId="2" borderId="14" xfId="116" applyNumberFormat="1" applyFont="1" applyFill="1" applyBorder="1" applyAlignment="1">
      <alignment horizontal="center" vertical="center" wrapText="1"/>
    </xf>
    <xf numFmtId="3" fontId="45" fillId="2" borderId="14" xfId="116" applyNumberFormat="1" applyFont="1" applyFill="1" applyBorder="1" applyAlignment="1" applyProtection="1">
      <alignment horizontal="right" vertical="top" indent="1"/>
      <protection locked="0"/>
    </xf>
    <xf numFmtId="0" fontId="45" fillId="2" borderId="0" xfId="116" applyFont="1" applyFill="1" applyBorder="1" applyAlignment="1">
      <alignment wrapText="1"/>
    </xf>
    <xf numFmtId="49" fontId="45" fillId="2" borderId="0" xfId="116" applyNumberFormat="1" applyFont="1" applyFill="1" applyBorder="1" applyAlignment="1">
      <alignment horizontal="center"/>
    </xf>
    <xf numFmtId="0" fontId="45" fillId="2" borderId="0" xfId="116" applyFont="1" applyFill="1" applyBorder="1" applyAlignment="1"/>
    <xf numFmtId="49" fontId="62" fillId="2" borderId="18" xfId="116" applyNumberFormat="1" applyFont="1" applyFill="1" applyBorder="1" applyAlignment="1">
      <alignment horizontal="center" vertical="center" wrapText="1"/>
    </xf>
    <xf numFmtId="0" fontId="47" fillId="38" borderId="0" xfId="116" applyFont="1" applyFill="1" applyBorder="1" applyAlignment="1">
      <alignment horizontal="center" vertical="center"/>
    </xf>
    <xf numFmtId="0" fontId="47" fillId="39" borderId="0" xfId="116" applyFont="1" applyFill="1" applyBorder="1" applyAlignment="1">
      <alignment horizontal="center" vertical="center"/>
    </xf>
    <xf numFmtId="0" fontId="45" fillId="37" borderId="0" xfId="116" applyFont="1" applyFill="1" applyBorder="1" applyAlignment="1">
      <alignment horizontal="center" vertical="center"/>
    </xf>
    <xf numFmtId="0" fontId="45" fillId="37" borderId="0" xfId="116" applyFont="1" applyFill="1" applyBorder="1" applyAlignment="1">
      <alignment horizontal="right" vertical="center"/>
    </xf>
    <xf numFmtId="0" fontId="45" fillId="36" borderId="0" xfId="116" applyFont="1" applyFill="1" applyBorder="1" applyAlignment="1">
      <alignment horizontal="center" vertical="center"/>
    </xf>
    <xf numFmtId="0" fontId="48" fillId="36" borderId="0" xfId="116" applyFont="1" applyFill="1" applyBorder="1" applyAlignment="1">
      <alignment horizontal="right" vertical="center"/>
    </xf>
    <xf numFmtId="0" fontId="48" fillId="36" borderId="0" xfId="116" applyFont="1" applyFill="1" applyBorder="1" applyAlignment="1">
      <alignment horizontal="right" vertical="center" wrapText="1"/>
    </xf>
    <xf numFmtId="0" fontId="48" fillId="36" borderId="19" xfId="116" applyFont="1" applyFill="1" applyBorder="1" applyAlignment="1">
      <alignment horizontal="right" vertical="center" wrapText="1"/>
    </xf>
    <xf numFmtId="0" fontId="45" fillId="37" borderId="0" xfId="116" applyFont="1" applyFill="1" applyBorder="1" applyAlignment="1">
      <alignment horizontal="right" vertical="center" wrapText="1"/>
    </xf>
    <xf numFmtId="0" fontId="45" fillId="37" borderId="19" xfId="116" applyFont="1" applyFill="1" applyBorder="1" applyAlignment="1">
      <alignment horizontal="right" vertical="center" wrapText="1"/>
    </xf>
    <xf numFmtId="0" fontId="45" fillId="2" borderId="0" xfId="116" applyFont="1" applyFill="1" applyBorder="1" applyAlignment="1">
      <alignment horizontal="right" vertical="center"/>
    </xf>
    <xf numFmtId="0" fontId="45" fillId="2" borderId="0" xfId="116" applyFont="1" applyFill="1" applyBorder="1" applyAlignment="1">
      <alignment horizontal="right" vertical="center" wrapText="1"/>
    </xf>
    <xf numFmtId="0" fontId="45" fillId="2" borderId="19" xfId="116" applyFont="1" applyFill="1" applyBorder="1" applyAlignment="1">
      <alignment horizontal="right" vertical="center" wrapText="1"/>
    </xf>
    <xf numFmtId="0" fontId="47" fillId="2" borderId="0" xfId="116" applyFont="1" applyFill="1" applyBorder="1" applyAlignment="1">
      <alignment horizontal="right" vertical="center" wrapText="1"/>
    </xf>
    <xf numFmtId="0" fontId="47" fillId="2" borderId="19" xfId="116" applyFont="1" applyFill="1" applyBorder="1" applyAlignment="1">
      <alignment horizontal="right" vertical="center" wrapText="1"/>
    </xf>
    <xf numFmtId="0" fontId="47" fillId="2" borderId="0" xfId="116" applyFont="1" applyFill="1" applyBorder="1"/>
    <xf numFmtId="0" fontId="45" fillId="2" borderId="0" xfId="116" applyFont="1" applyFill="1" applyBorder="1" applyAlignment="1">
      <alignment horizontal="left" vertical="center" wrapText="1"/>
    </xf>
    <xf numFmtId="0" fontId="59" fillId="2" borderId="0" xfId="116" applyFont="1" applyFill="1" applyBorder="1" applyAlignment="1">
      <alignment horizontal="left" vertical="center" wrapText="1" indent="2"/>
    </xf>
    <xf numFmtId="0" fontId="47" fillId="37" borderId="0" xfId="116" applyFont="1" applyFill="1" applyBorder="1" applyAlignment="1">
      <alignment horizontal="right" vertical="center"/>
    </xf>
    <xf numFmtId="0" fontId="47" fillId="37" borderId="0" xfId="116" applyFont="1" applyFill="1" applyBorder="1" applyAlignment="1">
      <alignment horizontal="right" vertical="center" wrapText="1"/>
    </xf>
    <xf numFmtId="0" fontId="47" fillId="37" borderId="19" xfId="116" applyFont="1" applyFill="1" applyBorder="1" applyAlignment="1">
      <alignment horizontal="right" vertical="center" wrapText="1"/>
    </xf>
    <xf numFmtId="0" fontId="47" fillId="38" borderId="18" xfId="116" applyFont="1" applyFill="1" applyBorder="1" applyAlignment="1">
      <alignment horizontal="center" vertical="center"/>
    </xf>
    <xf numFmtId="0" fontId="47" fillId="38" borderId="19" xfId="116" applyFont="1" applyFill="1" applyBorder="1" applyAlignment="1">
      <alignment horizontal="right" vertical="center" wrapText="1"/>
    </xf>
    <xf numFmtId="0" fontId="47" fillId="39" borderId="18" xfId="116" applyFont="1" applyFill="1" applyBorder="1" applyAlignment="1">
      <alignment horizontal="center" vertical="center"/>
    </xf>
    <xf numFmtId="0" fontId="47" fillId="39" borderId="0" xfId="116" applyFont="1" applyFill="1" applyBorder="1" applyAlignment="1">
      <alignment horizontal="right" vertical="center" wrapText="1"/>
    </xf>
    <xf numFmtId="0" fontId="47" fillId="39" borderId="19" xfId="116" applyFont="1" applyFill="1" applyBorder="1" applyAlignment="1">
      <alignment horizontal="right" vertical="center" wrapText="1"/>
    </xf>
    <xf numFmtId="49" fontId="51" fillId="2" borderId="18" xfId="116" applyNumberFormat="1" applyFont="1" applyFill="1" applyBorder="1" applyAlignment="1">
      <alignment horizontal="center" vertical="center"/>
    </xf>
    <xf numFmtId="3" fontId="51" fillId="2" borderId="0" xfId="116" applyNumberFormat="1" applyFont="1" applyFill="1" applyBorder="1" applyAlignment="1">
      <alignment vertical="center"/>
    </xf>
    <xf numFmtId="3" fontId="51" fillId="2" borderId="19" xfId="116" applyNumberFormat="1" applyFont="1" applyFill="1" applyBorder="1" applyAlignment="1">
      <alignment vertical="center"/>
    </xf>
    <xf numFmtId="0" fontId="45" fillId="2" borderId="18" xfId="116" applyFont="1" applyFill="1" applyBorder="1" applyAlignment="1">
      <alignment horizontal="center" vertical="center"/>
    </xf>
    <xf numFmtId="0" fontId="51" fillId="2" borderId="0" xfId="116" applyFont="1" applyFill="1" applyBorder="1" applyAlignment="1">
      <alignment horizontal="left" vertical="center" wrapText="1"/>
    </xf>
    <xf numFmtId="0" fontId="51" fillId="2" borderId="18" xfId="116" applyFont="1" applyFill="1" applyBorder="1" applyAlignment="1">
      <alignment horizontal="center" vertical="center" wrapText="1"/>
    </xf>
    <xf numFmtId="0" fontId="45" fillId="37" borderId="18" xfId="116" applyFont="1" applyFill="1" applyBorder="1" applyAlignment="1">
      <alignment horizontal="center" vertical="center"/>
    </xf>
    <xf numFmtId="0" fontId="45" fillId="36" borderId="20" xfId="116" applyFont="1" applyFill="1" applyBorder="1" applyAlignment="1">
      <alignment horizontal="center" vertical="center"/>
    </xf>
    <xf numFmtId="3" fontId="56" fillId="36" borderId="21" xfId="116" applyNumberFormat="1" applyFont="1" applyFill="1" applyBorder="1" applyAlignment="1">
      <alignment vertical="center" wrapText="1"/>
    </xf>
    <xf numFmtId="3" fontId="56" fillId="36" borderId="22" xfId="116" applyNumberFormat="1" applyFont="1" applyFill="1" applyBorder="1" applyAlignment="1">
      <alignment vertical="center" wrapText="1"/>
    </xf>
    <xf numFmtId="49" fontId="45" fillId="2" borderId="0" xfId="116" applyNumberFormat="1" applyFont="1" applyFill="1" applyBorder="1" applyAlignment="1">
      <alignment horizontal="center" vertical="center"/>
    </xf>
    <xf numFmtId="0" fontId="45" fillId="2" borderId="0" xfId="108" applyFont="1" applyFill="1" applyBorder="1"/>
    <xf numFmtId="0" fontId="58" fillId="2" borderId="0" xfId="108" applyFont="1" applyFill="1" applyBorder="1" applyAlignment="1">
      <alignment horizontal="center" vertical="center" wrapText="1"/>
    </xf>
    <xf numFmtId="0" fontId="47" fillId="2" borderId="0" xfId="108" applyFont="1" applyFill="1" applyBorder="1" applyAlignment="1">
      <alignment horizontal="center" vertical="center" wrapText="1"/>
    </xf>
    <xf numFmtId="0" fontId="47" fillId="2" borderId="0" xfId="108" applyFont="1" applyFill="1" applyBorder="1" applyAlignment="1">
      <alignment vertical="center" wrapText="1"/>
    </xf>
    <xf numFmtId="0" fontId="48" fillId="2" borderId="0" xfId="108" applyFont="1" applyFill="1" applyBorder="1" applyAlignment="1">
      <alignment horizontal="center" vertical="center" wrapText="1"/>
    </xf>
    <xf numFmtId="0" fontId="47" fillId="2" borderId="0" xfId="108" applyFont="1" applyFill="1" applyBorder="1" applyAlignment="1">
      <alignment horizontal="right" vertical="center"/>
    </xf>
    <xf numFmtId="0" fontId="48" fillId="2" borderId="0" xfId="108" applyFont="1" applyFill="1" applyBorder="1" applyAlignment="1">
      <alignment vertical="center"/>
    </xf>
    <xf numFmtId="0" fontId="47" fillId="2" borderId="0" xfId="108" applyFont="1" applyFill="1" applyBorder="1" applyAlignment="1">
      <alignment vertical="center"/>
    </xf>
    <xf numFmtId="0" fontId="45" fillId="2" borderId="0" xfId="108" applyFont="1" applyFill="1" applyBorder="1" applyAlignment="1">
      <alignment vertical="center" wrapText="1"/>
    </xf>
    <xf numFmtId="0" fontId="45" fillId="2" borderId="0" xfId="108" applyFont="1" applyFill="1" applyBorder="1" applyAlignment="1">
      <alignment vertical="center"/>
    </xf>
    <xf numFmtId="0" fontId="47" fillId="2" borderId="0" xfId="108" applyFont="1" applyFill="1" applyBorder="1"/>
    <xf numFmtId="0" fontId="47" fillId="2" borderId="0" xfId="108" applyFont="1" applyFill="1" applyBorder="1" applyAlignment="1">
      <alignment horizontal="center" vertical="center"/>
    </xf>
    <xf numFmtId="0" fontId="52" fillId="2" borderId="0" xfId="108" applyFont="1" applyFill="1" applyBorder="1" applyAlignment="1">
      <alignment wrapText="1"/>
    </xf>
    <xf numFmtId="0" fontId="45" fillId="2" borderId="0" xfId="108" applyFont="1" applyFill="1" applyBorder="1" applyAlignment="1">
      <alignment horizontal="center"/>
    </xf>
    <xf numFmtId="0" fontId="51" fillId="2" borderId="0" xfId="108" applyFont="1" applyFill="1" applyBorder="1" applyAlignment="1">
      <alignment wrapText="1"/>
    </xf>
    <xf numFmtId="3" fontId="51" fillId="2" borderId="0" xfId="108" applyNumberFormat="1" applyFont="1" applyFill="1" applyBorder="1" applyAlignment="1">
      <alignment horizontal="right"/>
    </xf>
    <xf numFmtId="3" fontId="51" fillId="2" borderId="0" xfId="108" applyNumberFormat="1" applyFont="1" applyFill="1" applyBorder="1" applyAlignment="1">
      <alignment horizontal="left" wrapText="1"/>
    </xf>
    <xf numFmtId="0" fontId="54" fillId="2" borderId="0" xfId="108" applyFont="1" applyFill="1" applyBorder="1" applyAlignment="1">
      <alignment wrapText="1"/>
    </xf>
    <xf numFmtId="0" fontId="48" fillId="2" borderId="0" xfId="108" applyFont="1" applyFill="1" applyBorder="1" applyAlignment="1">
      <alignment wrapText="1"/>
    </xf>
    <xf numFmtId="3" fontId="56" fillId="2" borderId="0" xfId="108" applyNumberFormat="1" applyFont="1" applyFill="1" applyBorder="1" applyAlignment="1">
      <alignment horizontal="right"/>
    </xf>
    <xf numFmtId="0" fontId="44" fillId="2" borderId="0" xfId="116" applyFill="1"/>
    <xf numFmtId="0" fontId="75" fillId="2" borderId="0" xfId="116" applyFont="1" applyFill="1" applyAlignment="1">
      <alignment horizontal="center"/>
    </xf>
    <xf numFmtId="0" fontId="39" fillId="2" borderId="0" xfId="116" applyFont="1" applyFill="1" applyBorder="1" applyAlignment="1">
      <alignment horizontal="center" vertical="top" wrapText="1"/>
    </xf>
    <xf numFmtId="0" fontId="44" fillId="2" borderId="0" xfId="116" applyFont="1" applyFill="1"/>
    <xf numFmtId="0" fontId="39" fillId="33" borderId="32" xfId="116" applyFont="1" applyFill="1" applyBorder="1" applyAlignment="1">
      <alignment horizontal="center" vertical="top" wrapText="1"/>
    </xf>
    <xf numFmtId="0" fontId="39" fillId="33" borderId="33" xfId="116" applyFont="1" applyFill="1" applyBorder="1" applyAlignment="1">
      <alignment horizontal="center" vertical="top" wrapText="1"/>
    </xf>
    <xf numFmtId="0" fontId="39" fillId="33" borderId="34" xfId="116" applyFont="1" applyFill="1" applyBorder="1" applyAlignment="1">
      <alignment horizontal="center" vertical="top" wrapText="1"/>
    </xf>
    <xf numFmtId="0" fontId="39" fillId="33" borderId="35" xfId="116" applyFont="1" applyFill="1" applyBorder="1" applyAlignment="1">
      <alignment horizontal="center" vertical="top" wrapText="1"/>
    </xf>
    <xf numFmtId="0" fontId="39" fillId="33" borderId="36" xfId="116" applyFont="1" applyFill="1" applyBorder="1" applyAlignment="1">
      <alignment horizontal="center" vertical="top" wrapText="1"/>
    </xf>
    <xf numFmtId="0" fontId="39" fillId="33" borderId="37" xfId="116" applyFont="1" applyFill="1" applyBorder="1" applyAlignment="1">
      <alignment horizontal="center" vertical="top" wrapText="1"/>
    </xf>
    <xf numFmtId="0" fontId="39" fillId="33" borderId="38" xfId="116" applyFont="1" applyFill="1" applyBorder="1" applyAlignment="1">
      <alignment horizontal="center" vertical="top" wrapText="1"/>
    </xf>
    <xf numFmtId="0" fontId="77" fillId="33" borderId="38" xfId="116" applyFont="1" applyFill="1" applyBorder="1" applyAlignment="1">
      <alignment horizontal="center" vertical="top" wrapText="1"/>
    </xf>
    <xf numFmtId="0" fontId="77" fillId="33" borderId="39" xfId="116" applyFont="1" applyFill="1" applyBorder="1" applyAlignment="1">
      <alignment horizontal="center" vertical="top" wrapText="1"/>
    </xf>
    <xf numFmtId="0" fontId="39" fillId="33" borderId="40" xfId="116" applyFont="1" applyFill="1" applyBorder="1" applyAlignment="1">
      <alignment horizontal="center" vertical="top" wrapText="1"/>
    </xf>
    <xf numFmtId="0" fontId="39" fillId="2" borderId="41" xfId="116" applyFont="1" applyFill="1" applyBorder="1" applyAlignment="1">
      <alignment vertical="top" wrapText="1"/>
    </xf>
    <xf numFmtId="3" fontId="39" fillId="2" borderId="32" xfId="116" applyNumberFormat="1" applyFont="1" applyFill="1" applyBorder="1" applyAlignment="1">
      <alignment horizontal="center" vertical="top" wrapText="1"/>
    </xf>
    <xf numFmtId="3" fontId="39" fillId="2" borderId="33" xfId="116" applyNumberFormat="1" applyFont="1" applyFill="1" applyBorder="1" applyAlignment="1">
      <alignment horizontal="center" vertical="top" wrapText="1"/>
    </xf>
    <xf numFmtId="4" fontId="39" fillId="2" borderId="33" xfId="116" applyNumberFormat="1" applyFont="1" applyFill="1" applyBorder="1" applyAlignment="1">
      <alignment horizontal="right" vertical="top" wrapText="1"/>
    </xf>
    <xf numFmtId="4" fontId="39" fillId="2" borderId="34" xfId="116" applyNumberFormat="1" applyFont="1" applyFill="1" applyBorder="1" applyAlignment="1">
      <alignment horizontal="right" vertical="top" wrapText="1"/>
    </xf>
    <xf numFmtId="3" fontId="39" fillId="2" borderId="42" xfId="116" applyNumberFormat="1" applyFont="1" applyFill="1" applyBorder="1" applyAlignment="1">
      <alignment horizontal="center" vertical="top" wrapText="1"/>
    </xf>
    <xf numFmtId="4" fontId="39" fillId="2" borderId="36" xfId="116" applyNumberFormat="1" applyFont="1" applyFill="1" applyBorder="1" applyAlignment="1">
      <alignment horizontal="right" vertical="top" wrapText="1"/>
    </xf>
    <xf numFmtId="0" fontId="39" fillId="2" borderId="43" xfId="116" applyFont="1" applyFill="1" applyBorder="1" applyAlignment="1">
      <alignment horizontal="center" vertical="top" wrapText="1"/>
    </xf>
    <xf numFmtId="3" fontId="39" fillId="2" borderId="37" xfId="116" applyNumberFormat="1" applyFont="1" applyFill="1" applyBorder="1" applyAlignment="1">
      <alignment horizontal="center" vertical="top" wrapText="1"/>
    </xf>
    <xf numFmtId="3" fontId="39" fillId="2" borderId="38" xfId="116" applyNumberFormat="1" applyFont="1" applyFill="1" applyBorder="1" applyAlignment="1">
      <alignment horizontal="center" vertical="top" wrapText="1"/>
    </xf>
    <xf numFmtId="4" fontId="39" fillId="2" borderId="38" xfId="116" applyNumberFormat="1" applyFont="1" applyFill="1" applyBorder="1" applyAlignment="1">
      <alignment horizontal="right" vertical="top" wrapText="1"/>
    </xf>
    <xf numFmtId="4" fontId="39" fillId="2" borderId="39" xfId="116" applyNumberFormat="1" applyFont="1" applyFill="1" applyBorder="1" applyAlignment="1">
      <alignment horizontal="right" vertical="top" wrapText="1"/>
    </xf>
    <xf numFmtId="3" fontId="39" fillId="2" borderId="40" xfId="116" applyNumberFormat="1" applyFont="1" applyFill="1" applyBorder="1" applyAlignment="1">
      <alignment horizontal="center" vertical="top" wrapText="1"/>
    </xf>
    <xf numFmtId="4" fontId="39" fillId="2" borderId="44" xfId="116" applyNumberFormat="1" applyFont="1" applyFill="1" applyBorder="1" applyAlignment="1">
      <alignment horizontal="right" vertical="top" wrapText="1"/>
    </xf>
    <xf numFmtId="0" fontId="39" fillId="2" borderId="43" xfId="116" applyFont="1" applyFill="1" applyBorder="1" applyAlignment="1">
      <alignment vertical="top" wrapText="1"/>
    </xf>
    <xf numFmtId="0" fontId="6" fillId="2" borderId="43" xfId="116" applyFont="1" applyFill="1" applyBorder="1" applyAlignment="1">
      <alignment vertical="top" wrapText="1"/>
    </xf>
    <xf numFmtId="3" fontId="6" fillId="2" borderId="37" xfId="116" applyNumberFormat="1" applyFont="1" applyFill="1" applyBorder="1" applyAlignment="1">
      <alignment horizontal="center" vertical="top" wrapText="1"/>
    </xf>
    <xf numFmtId="3" fontId="6" fillId="2" borderId="38" xfId="116" applyNumberFormat="1" applyFont="1" applyFill="1" applyBorder="1" applyAlignment="1">
      <alignment horizontal="center" vertical="top" wrapText="1"/>
    </xf>
    <xf numFmtId="4" fontId="6" fillId="2" borderId="38" xfId="116" applyNumberFormat="1" applyFont="1" applyFill="1" applyBorder="1" applyAlignment="1">
      <alignment horizontal="right" vertical="top" wrapText="1"/>
    </xf>
    <xf numFmtId="4" fontId="6" fillId="2" borderId="39" xfId="116" applyNumberFormat="1" applyFont="1" applyFill="1" applyBorder="1" applyAlignment="1">
      <alignment horizontal="right" vertical="top" wrapText="1"/>
    </xf>
    <xf numFmtId="3" fontId="6" fillId="2" borderId="40" xfId="116" applyNumberFormat="1" applyFont="1" applyFill="1" applyBorder="1" applyAlignment="1">
      <alignment horizontal="center" vertical="top" wrapText="1"/>
    </xf>
    <xf numFmtId="4" fontId="6" fillId="2" borderId="44" xfId="116" applyNumberFormat="1" applyFont="1" applyFill="1" applyBorder="1" applyAlignment="1">
      <alignment horizontal="right" vertical="top" wrapText="1"/>
    </xf>
    <xf numFmtId="0" fontId="39" fillId="2" borderId="46" xfId="116" applyFont="1" applyFill="1" applyBorder="1" applyAlignment="1">
      <alignment horizontal="left" vertical="top" wrapText="1" indent="1"/>
    </xf>
    <xf numFmtId="0" fontId="75" fillId="2" borderId="0" xfId="116" applyFont="1" applyFill="1"/>
    <xf numFmtId="0" fontId="79" fillId="2" borderId="0" xfId="116" applyFont="1" applyFill="1"/>
    <xf numFmtId="0" fontId="81" fillId="2" borderId="0" xfId="116" applyFont="1" applyFill="1"/>
    <xf numFmtId="0" fontId="83" fillId="2" borderId="0" xfId="116" applyFont="1" applyFill="1" applyAlignment="1">
      <alignment horizontal="right"/>
    </xf>
    <xf numFmtId="0" fontId="44" fillId="2" borderId="0" xfId="116" applyFill="1" applyAlignment="1">
      <alignment horizontal="right"/>
    </xf>
    <xf numFmtId="0" fontId="39" fillId="2" borderId="52" xfId="116" applyFont="1" applyFill="1" applyBorder="1" applyAlignment="1">
      <alignment horizontal="center" vertical="top" wrapText="1"/>
    </xf>
    <xf numFmtId="0" fontId="39" fillId="33" borderId="56" xfId="116" applyFont="1" applyFill="1" applyBorder="1" applyAlignment="1">
      <alignment horizontal="center" vertical="top" wrapText="1"/>
    </xf>
    <xf numFmtId="0" fontId="39" fillId="33" borderId="57" xfId="116" applyFont="1" applyFill="1" applyBorder="1" applyAlignment="1">
      <alignment horizontal="center" vertical="top" wrapText="1"/>
    </xf>
    <xf numFmtId="3" fontId="39" fillId="2" borderId="58" xfId="116" applyNumberFormat="1" applyFont="1" applyFill="1" applyBorder="1" applyAlignment="1">
      <alignment horizontal="center" vertical="top" wrapText="1"/>
    </xf>
    <xf numFmtId="4" fontId="39" fillId="2" borderId="57" xfId="116" applyNumberFormat="1" applyFont="1" applyFill="1" applyBorder="1" applyAlignment="1">
      <alignment horizontal="right" vertical="top" wrapText="1"/>
    </xf>
    <xf numFmtId="3" fontId="39" fillId="2" borderId="19" xfId="116" applyNumberFormat="1" applyFont="1" applyFill="1" applyBorder="1" applyAlignment="1">
      <alignment horizontal="center" vertical="top" wrapText="1"/>
    </xf>
    <xf numFmtId="4" fontId="39" fillId="2" borderId="52" xfId="116" applyNumberFormat="1" applyFont="1" applyFill="1" applyBorder="1" applyAlignment="1">
      <alignment horizontal="right" vertical="top" wrapText="1"/>
    </xf>
    <xf numFmtId="3" fontId="39" fillId="2" borderId="45" xfId="116" applyNumberFormat="1" applyFont="1" applyFill="1" applyBorder="1" applyAlignment="1">
      <alignment horizontal="center" vertical="top" wrapText="1"/>
    </xf>
    <xf numFmtId="3" fontId="6" fillId="2" borderId="19" xfId="116" applyNumberFormat="1" applyFont="1" applyFill="1" applyBorder="1" applyAlignment="1">
      <alignment horizontal="center" vertical="top" wrapText="1"/>
    </xf>
    <xf numFmtId="4" fontId="6" fillId="2" borderId="52" xfId="116" applyNumberFormat="1" applyFont="1" applyFill="1" applyBorder="1" applyAlignment="1">
      <alignment horizontal="right" vertical="top" wrapText="1"/>
    </xf>
    <xf numFmtId="3" fontId="6" fillId="2" borderId="45" xfId="116" applyNumberFormat="1" applyFont="1" applyFill="1" applyBorder="1" applyAlignment="1">
      <alignment horizontal="center" vertical="top" wrapText="1"/>
    </xf>
    <xf numFmtId="3" fontId="39" fillId="2" borderId="59" xfId="116" applyNumberFormat="1" applyFont="1" applyFill="1" applyBorder="1" applyAlignment="1">
      <alignment horizontal="center" vertical="top" wrapText="1"/>
    </xf>
    <xf numFmtId="4" fontId="39" fillId="2" borderId="60" xfId="116" applyNumberFormat="1" applyFont="1" applyFill="1" applyBorder="1" applyAlignment="1">
      <alignment horizontal="right" vertical="top" wrapText="1"/>
    </xf>
    <xf numFmtId="3" fontId="39" fillId="2" borderId="61" xfId="116" applyNumberFormat="1" applyFont="1" applyFill="1" applyBorder="1" applyAlignment="1">
      <alignment horizontal="center" vertical="top" wrapText="1"/>
    </xf>
    <xf numFmtId="4" fontId="39" fillId="2" borderId="62" xfId="116" applyNumberFormat="1" applyFont="1" applyFill="1" applyBorder="1" applyAlignment="1">
      <alignment horizontal="right" vertical="top" wrapText="1"/>
    </xf>
    <xf numFmtId="3" fontId="39" fillId="2" borderId="63" xfId="116" applyNumberFormat="1" applyFont="1" applyFill="1" applyBorder="1" applyAlignment="1">
      <alignment horizontal="center" vertical="top" wrapText="1"/>
    </xf>
    <xf numFmtId="4" fontId="39" fillId="2" borderId="64" xfId="116" applyNumberFormat="1" applyFont="1" applyFill="1" applyBorder="1" applyAlignment="1">
      <alignment horizontal="right" vertical="top" wrapText="1"/>
    </xf>
    <xf numFmtId="4" fontId="39" fillId="2" borderId="65" xfId="116" applyNumberFormat="1" applyFont="1" applyFill="1" applyBorder="1" applyAlignment="1">
      <alignment horizontal="right" vertical="top" wrapText="1"/>
    </xf>
    <xf numFmtId="0" fontId="85" fillId="2" borderId="0" xfId="116" applyFont="1" applyFill="1"/>
    <xf numFmtId="0" fontId="83" fillId="2" borderId="0" xfId="116" applyFont="1" applyFill="1"/>
    <xf numFmtId="0" fontId="7" fillId="2" borderId="0" xfId="116" applyFont="1" applyFill="1"/>
    <xf numFmtId="0" fontId="86" fillId="2" borderId="0" xfId="116" applyFont="1" applyFill="1" applyAlignment="1">
      <alignment horizontal="center"/>
    </xf>
    <xf numFmtId="0" fontId="40" fillId="2" borderId="0" xfId="116" applyFont="1" applyFill="1" applyAlignment="1">
      <alignment horizontal="center"/>
    </xf>
    <xf numFmtId="0" fontId="84" fillId="33" borderId="69" xfId="116" applyFont="1" applyFill="1" applyBorder="1" applyAlignment="1">
      <alignment horizontal="center" vertical="center" wrapText="1"/>
    </xf>
    <xf numFmtId="0" fontId="84" fillId="33" borderId="47" xfId="116" applyFont="1" applyFill="1" applyBorder="1" applyAlignment="1">
      <alignment horizontal="center" vertical="center" wrapText="1"/>
    </xf>
    <xf numFmtId="0" fontId="84" fillId="33" borderId="48" xfId="116" applyFont="1" applyFill="1" applyBorder="1" applyAlignment="1">
      <alignment horizontal="center" vertical="center" wrapText="1"/>
    </xf>
    <xf numFmtId="0" fontId="84" fillId="33" borderId="51" xfId="116" applyFont="1" applyFill="1" applyBorder="1" applyAlignment="1">
      <alignment horizontal="center" vertical="center" wrapText="1"/>
    </xf>
    <xf numFmtId="0" fontId="90" fillId="2" borderId="0" xfId="116" applyFont="1" applyFill="1" applyAlignment="1">
      <alignment vertical="center" wrapText="1"/>
    </xf>
    <xf numFmtId="0" fontId="85" fillId="2" borderId="41" xfId="116" applyFont="1" applyFill="1" applyBorder="1" applyAlignment="1">
      <alignment vertical="top" wrapText="1"/>
    </xf>
    <xf numFmtId="3" fontId="91" fillId="2" borderId="70" xfId="116" applyNumberFormat="1" applyFont="1" applyFill="1" applyBorder="1" applyAlignment="1">
      <alignment horizontal="center" vertical="top" wrapText="1"/>
    </xf>
    <xf numFmtId="0" fontId="91" fillId="2" borderId="71" xfId="116" applyFont="1" applyFill="1" applyBorder="1" applyAlignment="1">
      <alignment horizontal="center" vertical="top" wrapText="1"/>
    </xf>
    <xf numFmtId="4" fontId="91" fillId="2" borderId="71" xfId="116" applyNumberFormat="1" applyFont="1" applyFill="1" applyBorder="1" applyAlignment="1">
      <alignment horizontal="center" vertical="top" wrapText="1"/>
    </xf>
    <xf numFmtId="4" fontId="91" fillId="2" borderId="72" xfId="116" applyNumberFormat="1" applyFont="1" applyFill="1" applyBorder="1" applyAlignment="1">
      <alignment horizontal="center" vertical="top" wrapText="1"/>
    </xf>
    <xf numFmtId="0" fontId="85" fillId="2" borderId="43" xfId="116" applyFont="1" applyFill="1" applyBorder="1" applyAlignment="1">
      <alignment vertical="top" wrapText="1"/>
    </xf>
    <xf numFmtId="3" fontId="91" fillId="2" borderId="59" xfId="116" applyNumberFormat="1" applyFont="1" applyFill="1" applyBorder="1" applyAlignment="1">
      <alignment horizontal="center" vertical="top" wrapText="1"/>
    </xf>
    <xf numFmtId="0" fontId="91" fillId="2" borderId="24" xfId="116" applyFont="1" applyFill="1" applyBorder="1" applyAlignment="1">
      <alignment vertical="top" wrapText="1"/>
    </xf>
    <xf numFmtId="4" fontId="91" fillId="2" borderId="24" xfId="116" applyNumberFormat="1" applyFont="1" applyFill="1" applyBorder="1" applyAlignment="1">
      <alignment vertical="top" wrapText="1"/>
    </xf>
    <xf numFmtId="4" fontId="91" fillId="2" borderId="73" xfId="116" applyNumberFormat="1" applyFont="1" applyFill="1" applyBorder="1" applyAlignment="1">
      <alignment vertical="top" wrapText="1"/>
    </xf>
    <xf numFmtId="0" fontId="91" fillId="2" borderId="43" xfId="116" applyFont="1" applyFill="1" applyBorder="1" applyAlignment="1">
      <alignment vertical="top" wrapText="1"/>
    </xf>
    <xf numFmtId="0" fontId="91" fillId="2" borderId="24" xfId="116" applyFont="1" applyFill="1" applyBorder="1" applyAlignment="1">
      <alignment horizontal="center" vertical="top" wrapText="1"/>
    </xf>
    <xf numFmtId="4" fontId="91" fillId="2" borderId="24" xfId="116" applyNumberFormat="1" applyFont="1" applyFill="1" applyBorder="1" applyAlignment="1">
      <alignment horizontal="center" vertical="top" wrapText="1"/>
    </xf>
    <xf numFmtId="4" fontId="91" fillId="2" borderId="73" xfId="116" applyNumberFormat="1" applyFont="1" applyFill="1" applyBorder="1" applyAlignment="1">
      <alignment horizontal="center" vertical="top" wrapText="1"/>
    </xf>
    <xf numFmtId="0" fontId="92" fillId="2" borderId="74" xfId="116" applyFont="1" applyFill="1" applyBorder="1" applyAlignment="1">
      <alignment horizontal="center" vertical="top" wrapText="1"/>
    </xf>
    <xf numFmtId="3" fontId="92" fillId="2" borderId="61" xfId="116" applyNumberFormat="1" applyFont="1" applyFill="1" applyBorder="1" applyAlignment="1">
      <alignment horizontal="center" vertical="top" wrapText="1"/>
    </xf>
    <xf numFmtId="0" fontId="92" fillId="2" borderId="75" xfId="116" applyFont="1" applyFill="1" applyBorder="1" applyAlignment="1">
      <alignment horizontal="center" vertical="top" wrapText="1"/>
    </xf>
    <xf numFmtId="4" fontId="92" fillId="2" borderId="75" xfId="116" applyNumberFormat="1" applyFont="1" applyFill="1" applyBorder="1" applyAlignment="1">
      <alignment horizontal="center" vertical="top" wrapText="1"/>
    </xf>
    <xf numFmtId="4" fontId="92" fillId="2" borderId="76" xfId="116" applyNumberFormat="1" applyFont="1" applyFill="1" applyBorder="1" applyAlignment="1">
      <alignment horizontal="center" vertical="top" wrapText="1"/>
    </xf>
    <xf numFmtId="0" fontId="84" fillId="2" borderId="46" xfId="116" applyFont="1" applyFill="1" applyBorder="1" applyAlignment="1">
      <alignment vertical="top" wrapText="1"/>
    </xf>
    <xf numFmtId="3" fontId="84" fillId="2" borderId="47" xfId="116" applyNumberFormat="1" applyFont="1" applyFill="1" applyBorder="1" applyAlignment="1">
      <alignment horizontal="center" vertical="top" wrapText="1"/>
    </xf>
    <xf numFmtId="0" fontId="84" fillId="2" borderId="48" xfId="116" applyFont="1" applyFill="1" applyBorder="1" applyAlignment="1">
      <alignment vertical="top" wrapText="1"/>
    </xf>
    <xf numFmtId="4" fontId="84" fillId="2" borderId="48" xfId="116" applyNumberFormat="1" applyFont="1" applyFill="1" applyBorder="1" applyAlignment="1">
      <alignment vertical="top" wrapText="1"/>
    </xf>
    <xf numFmtId="4" fontId="84" fillId="2" borderId="51" xfId="116" applyNumberFormat="1" applyFont="1" applyFill="1" applyBorder="1" applyAlignment="1">
      <alignment vertical="top" wrapText="1"/>
    </xf>
    <xf numFmtId="3" fontId="84" fillId="2" borderId="77" xfId="116" applyNumberFormat="1" applyFont="1" applyFill="1" applyBorder="1" applyAlignment="1">
      <alignment horizontal="center" vertical="top" wrapText="1"/>
    </xf>
    <xf numFmtId="0" fontId="84" fillId="2" borderId="78" xfId="116" applyFont="1" applyFill="1" applyBorder="1" applyAlignment="1">
      <alignment vertical="top" wrapText="1"/>
    </xf>
    <xf numFmtId="4" fontId="84" fillId="2" borderId="78" xfId="116" applyNumberFormat="1" applyFont="1" applyFill="1" applyBorder="1" applyAlignment="1">
      <alignment vertical="top" wrapText="1"/>
    </xf>
    <xf numFmtId="4" fontId="84" fillId="2" borderId="79" xfId="116" applyNumberFormat="1" applyFont="1" applyFill="1" applyBorder="1" applyAlignment="1">
      <alignment vertical="top" wrapText="1"/>
    </xf>
    <xf numFmtId="0" fontId="90" fillId="2" borderId="0" xfId="116" applyFont="1" applyFill="1"/>
    <xf numFmtId="0" fontId="40" fillId="2" borderId="0" xfId="116" applyFont="1" applyFill="1" applyBorder="1" applyAlignment="1">
      <alignment horizontal="center" vertical="top" wrapText="1"/>
    </xf>
    <xf numFmtId="0" fontId="84" fillId="33" borderId="77" xfId="116" applyFont="1" applyFill="1" applyBorder="1" applyAlignment="1">
      <alignment horizontal="center" vertical="center" wrapText="1"/>
    </xf>
    <xf numFmtId="0" fontId="84" fillId="33" borderId="78" xfId="116" applyFont="1" applyFill="1" applyBorder="1" applyAlignment="1">
      <alignment horizontal="center" vertical="center" wrapText="1"/>
    </xf>
    <xf numFmtId="0" fontId="84" fillId="33" borderId="79" xfId="116" applyFont="1" applyFill="1" applyBorder="1" applyAlignment="1">
      <alignment horizontal="center" vertical="center" wrapText="1"/>
    </xf>
    <xf numFmtId="0" fontId="91" fillId="2" borderId="41" xfId="116" applyFont="1" applyFill="1" applyBorder="1" applyAlignment="1">
      <alignment vertical="top" wrapText="1"/>
    </xf>
    <xf numFmtId="4" fontId="91" fillId="2" borderId="71" xfId="116" applyNumberFormat="1" applyFont="1" applyFill="1" applyBorder="1" applyAlignment="1">
      <alignment horizontal="right" vertical="top" wrapText="1"/>
    </xf>
    <xf numFmtId="4" fontId="91" fillId="2" borderId="72" xfId="116" applyNumberFormat="1" applyFont="1" applyFill="1" applyBorder="1" applyAlignment="1">
      <alignment horizontal="right" vertical="top" wrapText="1"/>
    </xf>
    <xf numFmtId="4" fontId="91" fillId="2" borderId="24" xfId="116" applyNumberFormat="1" applyFont="1" applyFill="1" applyBorder="1" applyAlignment="1">
      <alignment horizontal="right" vertical="top" wrapText="1"/>
    </xf>
    <xf numFmtId="4" fontId="91" fillId="2" borderId="73" xfId="116" applyNumberFormat="1" applyFont="1" applyFill="1" applyBorder="1" applyAlignment="1">
      <alignment horizontal="right" vertical="top" wrapText="1"/>
    </xf>
    <xf numFmtId="0" fontId="92" fillId="2" borderId="43" xfId="116" applyFont="1" applyFill="1" applyBorder="1" applyAlignment="1">
      <alignment horizontal="center" vertical="top" wrapText="1"/>
    </xf>
    <xf numFmtId="3" fontId="92" fillId="2" borderId="59" xfId="116" applyNumberFormat="1" applyFont="1" applyFill="1" applyBorder="1" applyAlignment="1">
      <alignment horizontal="center" vertical="top" wrapText="1"/>
    </xf>
    <xf numFmtId="0" fontId="92" fillId="2" borderId="24" xfId="116" applyFont="1" applyFill="1" applyBorder="1" applyAlignment="1">
      <alignment horizontal="center" vertical="top" wrapText="1"/>
    </xf>
    <xf numFmtId="4" fontId="92" fillId="2" borderId="24" xfId="116" applyNumberFormat="1" applyFont="1" applyFill="1" applyBorder="1" applyAlignment="1">
      <alignment horizontal="right" vertical="top" wrapText="1"/>
    </xf>
    <xf numFmtId="4" fontId="92" fillId="2" borderId="73" xfId="116" applyNumberFormat="1" applyFont="1" applyFill="1" applyBorder="1" applyAlignment="1">
      <alignment horizontal="right" vertical="top" wrapText="1"/>
    </xf>
    <xf numFmtId="0" fontId="84" fillId="2" borderId="69" xfId="116" applyFont="1" applyFill="1" applyBorder="1" applyAlignment="1">
      <alignment vertical="top" wrapText="1"/>
    </xf>
    <xf numFmtId="3" fontId="84" fillId="2" borderId="80" xfId="116" applyNumberFormat="1" applyFont="1" applyFill="1" applyBorder="1" applyAlignment="1">
      <alignment horizontal="center" vertical="top" wrapText="1"/>
    </xf>
    <xf numFmtId="0" fontId="84" fillId="2" borderId="81" xfId="116" applyFont="1" applyFill="1" applyBorder="1" applyAlignment="1">
      <alignment vertical="top" wrapText="1"/>
    </xf>
    <xf numFmtId="4" fontId="84" fillId="2" borderId="81" xfId="116" applyNumberFormat="1" applyFont="1" applyFill="1" applyBorder="1" applyAlignment="1">
      <alignment horizontal="right" vertical="top" wrapText="1"/>
    </xf>
    <xf numFmtId="4" fontId="84" fillId="2" borderId="82" xfId="116" applyNumberFormat="1" applyFont="1" applyFill="1" applyBorder="1" applyAlignment="1">
      <alignment horizontal="right" vertical="top" wrapText="1"/>
    </xf>
    <xf numFmtId="3" fontId="84" fillId="2" borderId="83" xfId="116" applyNumberFormat="1" applyFont="1" applyFill="1" applyBorder="1" applyAlignment="1">
      <alignment horizontal="center" vertical="top" wrapText="1"/>
    </xf>
    <xf numFmtId="0" fontId="84" fillId="2" borderId="84" xfId="116" applyFont="1" applyFill="1" applyBorder="1" applyAlignment="1">
      <alignment vertical="top" wrapText="1"/>
    </xf>
    <xf numFmtId="4" fontId="84" fillId="2" borderId="84" xfId="116" applyNumberFormat="1" applyFont="1" applyFill="1" applyBorder="1" applyAlignment="1">
      <alignment horizontal="right" vertical="top" wrapText="1"/>
    </xf>
    <xf numFmtId="4" fontId="84" fillId="2" borderId="85" xfId="116" applyNumberFormat="1" applyFont="1" applyFill="1" applyBorder="1" applyAlignment="1">
      <alignment horizontal="right" vertical="top" wrapText="1"/>
    </xf>
    <xf numFmtId="167" fontId="94" fillId="42" borderId="0" xfId="116" applyNumberFormat="1" applyFont="1" applyFill="1" applyAlignment="1" applyProtection="1">
      <alignment horizontal="center"/>
    </xf>
    <xf numFmtId="0" fontId="44" fillId="0" borderId="21" xfId="116" applyFill="1" applyBorder="1"/>
    <xf numFmtId="49" fontId="96" fillId="0" borderId="0" xfId="116" applyNumberFormat="1" applyFont="1" applyAlignment="1">
      <alignment horizontal="left" vertical="top"/>
    </xf>
    <xf numFmtId="0" fontId="32" fillId="0" borderId="0" xfId="116" applyFont="1" applyAlignment="1" applyProtection="1">
      <alignment horizontal="right"/>
    </xf>
    <xf numFmtId="0" fontId="60" fillId="42" borderId="86" xfId="116" applyFont="1" applyFill="1" applyBorder="1" applyAlignment="1" applyProtection="1">
      <alignment horizontal="center" vertical="center" wrapText="1"/>
    </xf>
    <xf numFmtId="0" fontId="60" fillId="42" borderId="87" xfId="116" applyFont="1" applyFill="1" applyBorder="1" applyAlignment="1" applyProtection="1">
      <alignment horizontal="center" vertical="center" wrapText="1"/>
    </xf>
    <xf numFmtId="0" fontId="60" fillId="42" borderId="87" xfId="116" applyFont="1" applyFill="1" applyBorder="1" applyAlignment="1" applyProtection="1">
      <alignment horizontal="center" vertical="top" wrapText="1"/>
    </xf>
    <xf numFmtId="0" fontId="60" fillId="42" borderId="88" xfId="116" applyFont="1" applyFill="1" applyBorder="1" applyAlignment="1" applyProtection="1">
      <alignment horizontal="center" vertical="top" wrapText="1"/>
    </xf>
    <xf numFmtId="167" fontId="97" fillId="43" borderId="89" xfId="116" applyNumberFormat="1" applyFont="1" applyFill="1" applyBorder="1" applyAlignment="1">
      <alignment horizontal="center" vertical="top" wrapText="1"/>
    </xf>
    <xf numFmtId="0" fontId="97" fillId="43" borderId="90" xfId="116" applyFont="1" applyFill="1" applyBorder="1" applyAlignment="1">
      <alignment horizontal="left" vertical="center" wrapText="1" indent="1"/>
    </xf>
    <xf numFmtId="3" fontId="98" fillId="43" borderId="90" xfId="116" applyNumberFormat="1" applyFont="1" applyFill="1" applyBorder="1" applyAlignment="1">
      <alignment horizontal="right" vertical="top" wrapText="1"/>
    </xf>
    <xf numFmtId="3" fontId="98" fillId="43" borderId="91" xfId="116" applyNumberFormat="1" applyFont="1" applyFill="1" applyBorder="1" applyAlignment="1">
      <alignment horizontal="right" vertical="top" wrapText="1"/>
    </xf>
    <xf numFmtId="167" fontId="99" fillId="0" borderId="89" xfId="116" applyNumberFormat="1" applyFont="1" applyBorder="1" applyAlignment="1">
      <alignment horizontal="center" vertical="top" wrapText="1"/>
    </xf>
    <xf numFmtId="0" fontId="99" fillId="0" borderId="90" xfId="116" applyFont="1" applyBorder="1" applyAlignment="1">
      <alignment horizontal="left" vertical="center" wrapText="1" indent="1"/>
    </xf>
    <xf numFmtId="167" fontId="32" fillId="0" borderId="92" xfId="107" applyNumberFormat="1" applyFont="1" applyBorder="1" applyAlignment="1">
      <alignment horizontal="center" vertical="top" wrapText="1"/>
    </xf>
    <xf numFmtId="167" fontId="101" fillId="0" borderId="89" xfId="116" applyNumberFormat="1" applyFont="1" applyBorder="1" applyAlignment="1">
      <alignment horizontal="center" vertical="top" wrapText="1"/>
    </xf>
    <xf numFmtId="0" fontId="101" fillId="0" borderId="90" xfId="116" applyFont="1" applyBorder="1" applyAlignment="1">
      <alignment horizontal="left" vertical="center" wrapText="1" indent="1"/>
    </xf>
    <xf numFmtId="167" fontId="102" fillId="0" borderId="89" xfId="116" applyNumberFormat="1" applyFont="1" applyBorder="1" applyAlignment="1">
      <alignment horizontal="center" vertical="top" wrapText="1"/>
    </xf>
    <xf numFmtId="0" fontId="103" fillId="0" borderId="90" xfId="116" applyFont="1" applyBorder="1" applyAlignment="1">
      <alignment horizontal="left" vertical="center" wrapText="1" indent="2"/>
    </xf>
    <xf numFmtId="0" fontId="102" fillId="0" borderId="90" xfId="116" applyFont="1" applyBorder="1" applyAlignment="1">
      <alignment horizontal="left" vertical="center" wrapText="1" indent="1"/>
    </xf>
    <xf numFmtId="3" fontId="106" fillId="43" borderId="90" xfId="116" applyNumberFormat="1" applyFont="1" applyFill="1" applyBorder="1" applyAlignment="1">
      <alignment horizontal="right" vertical="top" wrapText="1"/>
    </xf>
    <xf numFmtId="3" fontId="106" fillId="43" borderId="91" xfId="116" applyNumberFormat="1" applyFont="1" applyFill="1" applyBorder="1" applyAlignment="1">
      <alignment horizontal="right" vertical="top" wrapText="1"/>
    </xf>
    <xf numFmtId="0" fontId="60" fillId="43" borderId="93" xfId="116" applyFont="1" applyFill="1" applyBorder="1" applyAlignment="1">
      <alignment horizontal="left" vertical="center" wrapText="1" indent="1"/>
    </xf>
    <xf numFmtId="0" fontId="99" fillId="43" borderId="94" xfId="116" applyFont="1" applyFill="1" applyBorder="1" applyAlignment="1">
      <alignment horizontal="left" vertical="center" wrapText="1" indent="1"/>
    </xf>
    <xf numFmtId="167" fontId="32" fillId="0" borderId="0" xfId="116" applyNumberFormat="1" applyFont="1" applyBorder="1" applyAlignment="1">
      <alignment horizontal="center"/>
    </xf>
    <xf numFmtId="0" fontId="101" fillId="0" borderId="0" xfId="116" applyFont="1" applyBorder="1" applyAlignment="1">
      <alignment horizontal="left" vertical="center" wrapText="1" indent="1"/>
    </xf>
    <xf numFmtId="0" fontId="99" fillId="0" borderId="0" xfId="116" applyFont="1" applyBorder="1" applyAlignment="1">
      <alignment horizontal="left" vertical="center" wrapText="1" indent="1"/>
    </xf>
    <xf numFmtId="0" fontId="101" fillId="2" borderId="90" xfId="116" applyFont="1" applyFill="1" applyBorder="1" applyAlignment="1">
      <alignment horizontal="left" vertical="center" wrapText="1" indent="1"/>
    </xf>
    <xf numFmtId="167" fontId="99" fillId="0" borderId="93" xfId="116" applyNumberFormat="1" applyFont="1" applyBorder="1" applyAlignment="1">
      <alignment horizontal="center" vertical="top" wrapText="1"/>
    </xf>
    <xf numFmtId="0" fontId="99" fillId="0" borderId="94" xfId="116" applyFont="1" applyFill="1" applyBorder="1" applyAlignment="1">
      <alignment horizontal="left" vertical="center" wrapText="1" indent="1"/>
    </xf>
    <xf numFmtId="167" fontId="97" fillId="43" borderId="86" xfId="116" applyNumberFormat="1" applyFont="1" applyFill="1" applyBorder="1" applyAlignment="1">
      <alignment horizontal="center" vertical="top" wrapText="1"/>
    </xf>
    <xf numFmtId="0" fontId="97" fillId="43" borderId="87" xfId="116" applyFont="1" applyFill="1" applyBorder="1" applyAlignment="1">
      <alignment horizontal="left" vertical="center" wrapText="1" indent="1"/>
    </xf>
    <xf numFmtId="3" fontId="98" fillId="43" borderId="87" xfId="116" applyNumberFormat="1" applyFont="1" applyFill="1" applyBorder="1" applyAlignment="1">
      <alignment horizontal="right" vertical="top" wrapText="1"/>
    </xf>
    <xf numFmtId="3" fontId="98" fillId="43" borderId="88" xfId="116" applyNumberFormat="1" applyFont="1" applyFill="1" applyBorder="1" applyAlignment="1">
      <alignment horizontal="right" vertical="top" wrapText="1"/>
    </xf>
    <xf numFmtId="167" fontId="99" fillId="43" borderId="89" xfId="116" applyNumberFormat="1" applyFont="1" applyFill="1" applyBorder="1" applyAlignment="1">
      <alignment horizontal="center" vertical="top" wrapText="1"/>
    </xf>
    <xf numFmtId="0" fontId="99" fillId="43" borderId="90" xfId="116" applyFont="1" applyFill="1" applyBorder="1" applyAlignment="1">
      <alignment horizontal="left" vertical="center" wrapText="1" indent="1"/>
    </xf>
    <xf numFmtId="167" fontId="60" fillId="35" borderId="96" xfId="116" applyNumberFormat="1" applyFont="1" applyFill="1" applyBorder="1" applyAlignment="1" applyProtection="1">
      <alignment horizontal="left" vertical="center" wrapText="1"/>
    </xf>
    <xf numFmtId="167" fontId="60" fillId="35" borderId="97" xfId="116" applyNumberFormat="1" applyFont="1" applyFill="1" applyBorder="1" applyAlignment="1" applyProtection="1">
      <alignment horizontal="left" vertical="center" wrapText="1"/>
    </xf>
    <xf numFmtId="0" fontId="99" fillId="43" borderId="96" xfId="116" applyFont="1" applyFill="1" applyBorder="1" applyAlignment="1">
      <alignment horizontal="left" vertical="center" wrapText="1" indent="1"/>
    </xf>
    <xf numFmtId="0" fontId="99" fillId="43" borderId="97" xfId="116" applyFont="1" applyFill="1" applyBorder="1" applyAlignment="1">
      <alignment horizontal="left" vertical="center" wrapText="1" indent="1"/>
    </xf>
    <xf numFmtId="0" fontId="111" fillId="46" borderId="0" xfId="116" applyFont="1" applyFill="1" applyBorder="1"/>
    <xf numFmtId="0" fontId="113" fillId="0" borderId="0" xfId="116" applyFont="1"/>
    <xf numFmtId="0" fontId="112" fillId="0" borderId="86" xfId="116" applyFont="1" applyBorder="1"/>
    <xf numFmtId="0" fontId="32" fillId="42" borderId="87" xfId="116" applyFont="1" applyFill="1" applyBorder="1" applyAlignment="1">
      <alignment horizontal="center"/>
    </xf>
    <xf numFmtId="0" fontId="32" fillId="42" borderId="88" xfId="116" applyFont="1" applyFill="1" applyBorder="1" applyAlignment="1">
      <alignment horizontal="center"/>
    </xf>
    <xf numFmtId="0" fontId="111" fillId="0" borderId="89" xfId="116" applyFont="1" applyFill="1" applyBorder="1"/>
    <xf numFmtId="0" fontId="111" fillId="0" borderId="90" xfId="116" applyFont="1" applyFill="1" applyBorder="1"/>
    <xf numFmtId="3" fontId="111" fillId="0" borderId="90" xfId="116" applyNumberFormat="1" applyFont="1" applyFill="1" applyBorder="1" applyAlignment="1">
      <alignment horizontal="right"/>
    </xf>
    <xf numFmtId="3" fontId="111" fillId="45" borderId="90" xfId="116" applyNumberFormat="1" applyFont="1" applyFill="1" applyBorder="1" applyAlignment="1">
      <alignment horizontal="right"/>
    </xf>
    <xf numFmtId="3" fontId="111" fillId="0" borderId="91" xfId="116" applyNumberFormat="1" applyFont="1" applyFill="1" applyBorder="1" applyAlignment="1">
      <alignment horizontal="right"/>
    </xf>
    <xf numFmtId="0" fontId="111" fillId="0" borderId="0" xfId="116" applyFont="1" applyFill="1" applyBorder="1"/>
    <xf numFmtId="0" fontId="111" fillId="0" borderId="0" xfId="116" applyFont="1" applyFill="1"/>
    <xf numFmtId="0" fontId="111" fillId="0" borderId="93" xfId="116" applyFont="1" applyFill="1" applyBorder="1"/>
    <xf numFmtId="0" fontId="111" fillId="0" borderId="94" xfId="116" applyFont="1" applyFill="1" applyBorder="1"/>
    <xf numFmtId="3" fontId="111" fillId="0" borderId="94" xfId="116" applyNumberFormat="1" applyFont="1" applyFill="1" applyBorder="1" applyAlignment="1">
      <alignment horizontal="right"/>
    </xf>
    <xf numFmtId="3" fontId="111" fillId="45" borderId="94" xfId="116" applyNumberFormat="1" applyFont="1" applyFill="1" applyBorder="1" applyAlignment="1">
      <alignment horizontal="right"/>
    </xf>
    <xf numFmtId="3" fontId="111" fillId="0" borderId="95" xfId="116" applyNumberFormat="1" applyFont="1" applyFill="1" applyBorder="1" applyAlignment="1">
      <alignment horizontal="right"/>
    </xf>
    <xf numFmtId="0" fontId="111" fillId="0" borderId="0" xfId="116" applyFont="1" applyFill="1" applyBorder="1" applyAlignment="1">
      <alignment horizontal="left" vertical="center"/>
    </xf>
    <xf numFmtId="3" fontId="111" fillId="0" borderId="0" xfId="116" applyNumberFormat="1" applyFont="1" applyFill="1" applyBorder="1" applyAlignment="1">
      <alignment horizontal="left" vertical="center"/>
    </xf>
    <xf numFmtId="0" fontId="111" fillId="0" borderId="0" xfId="116" applyFont="1" applyFill="1" applyAlignment="1">
      <alignment horizontal="left" vertical="center"/>
    </xf>
    <xf numFmtId="0" fontId="114" fillId="0" borderId="96" xfId="116" applyFont="1" applyFill="1" applyBorder="1"/>
    <xf numFmtId="0" fontId="115" fillId="43" borderId="96" xfId="116" applyFont="1" applyFill="1" applyBorder="1"/>
    <xf numFmtId="0" fontId="115" fillId="0" borderId="0" xfId="116" applyFont="1" applyFill="1" applyBorder="1"/>
    <xf numFmtId="14" fontId="60" fillId="42" borderId="87" xfId="116" applyNumberFormat="1" applyFont="1" applyFill="1" applyBorder="1" applyAlignment="1">
      <alignment horizontal="center" vertical="center" wrapText="1"/>
    </xf>
    <xf numFmtId="0" fontId="60" fillId="45" borderId="87" xfId="116" applyFont="1" applyFill="1" applyBorder="1" applyAlignment="1" applyProtection="1">
      <alignment horizontal="center" vertical="top" wrapText="1"/>
    </xf>
    <xf numFmtId="166" fontId="60" fillId="42" borderId="101" xfId="116" applyNumberFormat="1" applyFont="1" applyFill="1" applyBorder="1" applyAlignment="1">
      <alignment horizontal="center" vertical="center" wrapText="1"/>
    </xf>
    <xf numFmtId="166" fontId="60" fillId="45" borderId="86" xfId="116" applyNumberFormat="1" applyFont="1" applyFill="1" applyBorder="1" applyAlignment="1">
      <alignment horizontal="center" vertical="center" wrapText="1"/>
    </xf>
    <xf numFmtId="0" fontId="32" fillId="43" borderId="89" xfId="116" applyFont="1" applyFill="1" applyBorder="1" applyAlignment="1">
      <alignment horizontal="center" vertical="center"/>
    </xf>
    <xf numFmtId="0" fontId="111" fillId="43" borderId="90" xfId="116" applyFont="1" applyFill="1" applyBorder="1" applyAlignment="1">
      <alignment horizontal="left" vertical="center" wrapText="1" indent="1"/>
    </xf>
    <xf numFmtId="3" fontId="111" fillId="43" borderId="90" xfId="116" applyNumberFormat="1" applyFont="1" applyFill="1" applyBorder="1" applyAlignment="1">
      <alignment horizontal="right" vertical="center" wrapText="1" indent="1"/>
    </xf>
    <xf numFmtId="3" fontId="111" fillId="45" borderId="90" xfId="116" applyNumberFormat="1" applyFont="1" applyFill="1" applyBorder="1" applyAlignment="1">
      <alignment horizontal="right" vertical="center" wrapText="1" indent="1"/>
    </xf>
    <xf numFmtId="3" fontId="111" fillId="43" borderId="102" xfId="116" applyNumberFormat="1" applyFont="1" applyFill="1" applyBorder="1" applyAlignment="1">
      <alignment horizontal="right" vertical="center" wrapText="1" indent="1"/>
    </xf>
    <xf numFmtId="3" fontId="111" fillId="45" borderId="89" xfId="116" applyNumberFormat="1" applyFont="1" applyFill="1" applyBorder="1" applyAlignment="1">
      <alignment horizontal="right" vertical="center" wrapText="1" indent="1"/>
    </xf>
    <xf numFmtId="0" fontId="116" fillId="0" borderId="89" xfId="116" applyFont="1" applyFill="1" applyBorder="1" applyAlignment="1">
      <alignment horizontal="center" vertical="center"/>
    </xf>
    <xf numFmtId="0" fontId="116" fillId="0" borderId="90" xfId="116" applyFont="1" applyFill="1" applyBorder="1" applyAlignment="1">
      <alignment horizontal="left" vertical="center" wrapText="1" indent="1"/>
    </xf>
    <xf numFmtId="3" fontId="116" fillId="0" borderId="90" xfId="116" applyNumberFormat="1" applyFont="1" applyBorder="1" applyAlignment="1" applyProtection="1">
      <alignment horizontal="right" vertical="top" indent="1"/>
      <protection locked="0"/>
    </xf>
    <xf numFmtId="3" fontId="116" fillId="45" borderId="90" xfId="116" applyNumberFormat="1" applyFont="1" applyFill="1" applyBorder="1" applyAlignment="1" applyProtection="1">
      <alignment horizontal="right" vertical="top" indent="1"/>
      <protection locked="0"/>
    </xf>
    <xf numFmtId="3" fontId="116" fillId="0" borderId="102" xfId="116" applyNumberFormat="1" applyFont="1" applyBorder="1" applyAlignment="1" applyProtection="1">
      <alignment horizontal="right" vertical="top" indent="1"/>
      <protection locked="0"/>
    </xf>
    <xf numFmtId="3" fontId="116" fillId="45" borderId="89" xfId="116" applyNumberFormat="1" applyFont="1" applyFill="1" applyBorder="1" applyAlignment="1" applyProtection="1">
      <alignment horizontal="right" vertical="top" indent="1"/>
      <protection locked="0"/>
    </xf>
    <xf numFmtId="0" fontId="116" fillId="0" borderId="90" xfId="116" applyFont="1" applyFill="1" applyBorder="1" applyAlignment="1">
      <alignment horizontal="left" vertical="center" wrapText="1"/>
    </xf>
    <xf numFmtId="0" fontId="32" fillId="43" borderId="90" xfId="116" applyFont="1" applyFill="1" applyBorder="1" applyAlignment="1">
      <alignment horizontal="left" vertical="center" wrapText="1" indent="1"/>
    </xf>
    <xf numFmtId="3" fontId="32" fillId="43" borderId="90" xfId="116" applyNumberFormat="1" applyFont="1" applyFill="1" applyBorder="1" applyAlignment="1" applyProtection="1">
      <alignment horizontal="right" vertical="top" indent="1"/>
      <protection locked="0"/>
    </xf>
    <xf numFmtId="3" fontId="32" fillId="45" borderId="90" xfId="116" applyNumberFormat="1" applyFont="1" applyFill="1" applyBorder="1" applyAlignment="1" applyProtection="1">
      <alignment horizontal="right" vertical="top" indent="1"/>
      <protection locked="0"/>
    </xf>
    <xf numFmtId="3" fontId="32" fillId="43" borderId="102" xfId="116" applyNumberFormat="1" applyFont="1" applyFill="1" applyBorder="1" applyAlignment="1" applyProtection="1">
      <alignment horizontal="right" vertical="top" indent="1"/>
      <protection locked="0"/>
    </xf>
    <xf numFmtId="3" fontId="32" fillId="45" borderId="89" xfId="116" applyNumberFormat="1" applyFont="1" applyFill="1" applyBorder="1" applyAlignment="1" applyProtection="1">
      <alignment horizontal="right" vertical="top" indent="1"/>
      <protection locked="0"/>
    </xf>
    <xf numFmtId="0" fontId="116" fillId="0" borderId="93" xfId="116" applyFont="1" applyFill="1" applyBorder="1" applyAlignment="1">
      <alignment horizontal="center" vertical="center"/>
    </xf>
    <xf numFmtId="0" fontId="116" fillId="0" borderId="94" xfId="116" applyFont="1" applyFill="1" applyBorder="1" applyAlignment="1">
      <alignment horizontal="left" vertical="center" wrapText="1" indent="1"/>
    </xf>
    <xf numFmtId="3" fontId="116" fillId="0" borderId="94" xfId="116" applyNumberFormat="1" applyFont="1" applyBorder="1" applyAlignment="1" applyProtection="1">
      <alignment horizontal="right" vertical="top" indent="1"/>
      <protection locked="0"/>
    </xf>
    <xf numFmtId="3" fontId="116" fillId="45" borderId="94" xfId="116" applyNumberFormat="1" applyFont="1" applyFill="1" applyBorder="1" applyAlignment="1" applyProtection="1">
      <alignment horizontal="right" vertical="top" indent="1"/>
      <protection locked="0"/>
    </xf>
    <xf numFmtId="3" fontId="116" fillId="0" borderId="103" xfId="116" applyNumberFormat="1" applyFont="1" applyBorder="1" applyAlignment="1" applyProtection="1">
      <alignment horizontal="right" vertical="top" indent="1"/>
      <protection locked="0"/>
    </xf>
    <xf numFmtId="3" fontId="116" fillId="45" borderId="93" xfId="116" applyNumberFormat="1" applyFont="1" applyFill="1" applyBorder="1" applyAlignment="1" applyProtection="1">
      <alignment horizontal="right" vertical="top" indent="1"/>
      <protection locked="0"/>
    </xf>
    <xf numFmtId="0" fontId="32" fillId="2" borderId="0" xfId="116" applyFont="1" applyFill="1"/>
    <xf numFmtId="0" fontId="116" fillId="0" borderId="0" xfId="116" applyFont="1" applyFill="1" applyBorder="1" applyAlignment="1">
      <alignment horizontal="left" vertical="center" wrapText="1" indent="1"/>
    </xf>
    <xf numFmtId="3" fontId="116" fillId="0" borderId="0" xfId="116" applyNumberFormat="1" applyFont="1" applyBorder="1" applyAlignment="1" applyProtection="1">
      <alignment horizontal="right" vertical="top" indent="1"/>
      <protection locked="0"/>
    </xf>
    <xf numFmtId="0" fontId="117" fillId="42" borderId="0" xfId="116" applyFont="1" applyFill="1" applyBorder="1" applyAlignment="1">
      <alignment horizontal="left" vertical="center" indent="2"/>
    </xf>
    <xf numFmtId="0" fontId="117" fillId="42" borderId="0" xfId="116" applyFont="1" applyFill="1" applyBorder="1" applyAlignment="1">
      <alignment horizontal="left" vertical="center" wrapText="1" indent="2"/>
    </xf>
    <xf numFmtId="0" fontId="117" fillId="42" borderId="0" xfId="116" applyFont="1" applyFill="1" applyBorder="1" applyAlignment="1">
      <alignment horizontal="left" vertical="center" wrapText="1" indent="1"/>
    </xf>
    <xf numFmtId="3" fontId="32" fillId="42" borderId="0" xfId="116" applyNumberFormat="1" applyFont="1" applyFill="1" applyBorder="1" applyAlignment="1">
      <alignment horizontal="right" vertical="top" indent="1"/>
    </xf>
    <xf numFmtId="0" fontId="117" fillId="42" borderId="0" xfId="116" applyFont="1" applyFill="1" applyBorder="1" applyAlignment="1">
      <alignment horizontal="center" vertical="center"/>
    </xf>
    <xf numFmtId="0" fontId="117" fillId="42" borderId="0" xfId="116" applyFont="1" applyFill="1" applyBorder="1" applyAlignment="1">
      <alignment horizontal="center" vertical="center" wrapText="1"/>
    </xf>
    <xf numFmtId="3" fontId="118" fillId="42" borderId="0" xfId="116" applyNumberFormat="1" applyFont="1" applyFill="1" applyBorder="1" applyAlignment="1">
      <alignment horizontal="center" vertical="top"/>
    </xf>
    <xf numFmtId="14" fontId="72" fillId="0" borderId="0" xfId="116" applyNumberFormat="1" applyFont="1" applyFill="1" applyBorder="1" applyAlignment="1" applyProtection="1">
      <alignment horizontal="center" vertical="center"/>
      <protection locked="0"/>
    </xf>
    <xf numFmtId="14" fontId="72" fillId="42" borderId="0" xfId="116" applyNumberFormat="1" applyFont="1" applyFill="1" applyBorder="1" applyAlignment="1" applyProtection="1">
      <alignment horizontal="center" vertical="center" wrapText="1"/>
      <protection locked="0"/>
    </xf>
    <xf numFmtId="0" fontId="117" fillId="0" borderId="0" xfId="116" applyFont="1" applyFill="1" applyBorder="1" applyAlignment="1">
      <alignment horizontal="center" vertical="center" wrapText="1"/>
    </xf>
    <xf numFmtId="14" fontId="60" fillId="42" borderId="0" xfId="116" applyNumberFormat="1" applyFont="1" applyFill="1" applyBorder="1" applyAlignment="1" applyProtection="1">
      <alignment vertical="top"/>
      <protection locked="0"/>
    </xf>
    <xf numFmtId="0" fontId="72" fillId="42" borderId="0" xfId="116" applyFont="1" applyFill="1" applyBorder="1" applyAlignment="1">
      <alignment horizontal="center" vertical="center"/>
    </xf>
    <xf numFmtId="0" fontId="72" fillId="42" borderId="0" xfId="116" applyFont="1" applyFill="1" applyBorder="1" applyAlignment="1">
      <alignment horizontal="center" vertical="center" wrapText="1"/>
    </xf>
    <xf numFmtId="3" fontId="60" fillId="42" borderId="0" xfId="116" applyNumberFormat="1" applyFont="1" applyFill="1" applyBorder="1" applyAlignment="1">
      <alignment vertical="top"/>
    </xf>
    <xf numFmtId="3" fontId="60" fillId="42" borderId="0" xfId="116" applyNumberFormat="1" applyFont="1" applyFill="1" applyBorder="1" applyAlignment="1">
      <alignment horizontal="center" vertical="top"/>
    </xf>
    <xf numFmtId="0" fontId="72" fillId="0" borderId="0" xfId="116" applyFont="1" applyFill="1" applyBorder="1" applyAlignment="1" applyProtection="1">
      <alignment horizontal="center" vertical="center"/>
      <protection locked="0"/>
    </xf>
    <xf numFmtId="0" fontId="72" fillId="42" borderId="0" xfId="116" applyFont="1" applyFill="1" applyBorder="1" applyAlignment="1" applyProtection="1">
      <alignment horizontal="center" vertical="center" wrapText="1"/>
      <protection locked="0"/>
    </xf>
    <xf numFmtId="0" fontId="72" fillId="0" borderId="0" xfId="116" applyFont="1" applyFill="1" applyBorder="1" applyAlignment="1">
      <alignment horizontal="left" vertical="center" wrapText="1" indent="1"/>
    </xf>
    <xf numFmtId="3" fontId="32" fillId="42" borderId="0" xfId="116" applyNumberFormat="1" applyFont="1" applyFill="1" applyBorder="1" applyAlignment="1" applyProtection="1">
      <alignment vertical="top"/>
      <protection locked="0"/>
    </xf>
    <xf numFmtId="0" fontId="72" fillId="42" borderId="0" xfId="116" applyFont="1" applyFill="1" applyBorder="1" applyAlignment="1">
      <alignment horizontal="left" vertical="center" indent="2"/>
    </xf>
    <xf numFmtId="0" fontId="72" fillId="42" borderId="0" xfId="116" applyFont="1" applyFill="1" applyBorder="1" applyAlignment="1">
      <alignment horizontal="left" vertical="center" wrapText="1" indent="2"/>
    </xf>
    <xf numFmtId="0" fontId="72" fillId="42" borderId="0" xfId="116" applyFont="1" applyFill="1" applyBorder="1" applyAlignment="1">
      <alignment horizontal="left" vertical="center" wrapText="1" indent="1"/>
    </xf>
    <xf numFmtId="3" fontId="32" fillId="42" borderId="0" xfId="116" applyNumberFormat="1" applyFont="1" applyFill="1" applyBorder="1" applyAlignment="1">
      <alignment horizontal="center" vertical="top"/>
    </xf>
    <xf numFmtId="0" fontId="116" fillId="0" borderId="0" xfId="116" applyFont="1" applyFill="1" applyBorder="1" applyAlignment="1">
      <alignment horizontal="center" vertical="center"/>
    </xf>
    <xf numFmtId="0" fontId="116" fillId="0" borderId="0" xfId="116" applyFont="1" applyFill="1" applyBorder="1" applyAlignment="1">
      <alignment horizontal="right" vertical="center" wrapText="1" indent="1"/>
    </xf>
    <xf numFmtId="0" fontId="60" fillId="0" borderId="0" xfId="116" applyFont="1" applyAlignment="1">
      <alignment horizontal="left"/>
    </xf>
    <xf numFmtId="0" fontId="6" fillId="0" borderId="0" xfId="116" applyFont="1"/>
    <xf numFmtId="0" fontId="40" fillId="0" borderId="0" xfId="116" applyFont="1"/>
    <xf numFmtId="0" fontId="116" fillId="0" borderId="104" xfId="116" applyFont="1" applyFill="1" applyBorder="1" applyAlignment="1">
      <alignment horizontal="center" vertical="center"/>
    </xf>
    <xf numFmtId="3" fontId="120" fillId="0" borderId="105" xfId="116" applyNumberFormat="1" applyFont="1" applyBorder="1" applyAlignment="1" applyProtection="1">
      <alignment horizontal="right" vertical="top" indent="1"/>
      <protection locked="0"/>
    </xf>
    <xf numFmtId="0" fontId="116" fillId="0" borderId="106" xfId="116" applyFont="1" applyFill="1" applyBorder="1" applyAlignment="1">
      <alignment horizontal="center" vertical="center"/>
    </xf>
    <xf numFmtId="3" fontId="7" fillId="0" borderId="107" xfId="116" applyNumberFormat="1" applyFont="1" applyBorder="1" applyAlignment="1" applyProtection="1">
      <alignment horizontal="right" vertical="top" indent="1"/>
      <protection locked="0"/>
    </xf>
    <xf numFmtId="3" fontId="120" fillId="0" borderId="107" xfId="116" applyNumberFormat="1" applyFont="1" applyBorder="1" applyAlignment="1" applyProtection="1">
      <alignment horizontal="right" vertical="top" indent="1"/>
      <protection locked="0"/>
    </xf>
    <xf numFmtId="0" fontId="116" fillId="0" borderId="108" xfId="116" applyFont="1" applyFill="1" applyBorder="1" applyAlignment="1">
      <alignment horizontal="center" vertical="center"/>
    </xf>
    <xf numFmtId="3" fontId="7" fillId="0" borderId="109" xfId="116" applyNumberFormat="1" applyFont="1" applyBorder="1" applyAlignment="1" applyProtection="1">
      <alignment horizontal="right" vertical="top" indent="1"/>
      <protection locked="0"/>
    </xf>
    <xf numFmtId="3" fontId="7" fillId="0" borderId="109" xfId="116" applyNumberFormat="1" applyFont="1" applyFill="1" applyBorder="1" applyAlignment="1" applyProtection="1">
      <alignment horizontal="right" vertical="top" indent="1"/>
      <protection locked="0"/>
    </xf>
    <xf numFmtId="0" fontId="116" fillId="0" borderId="110" xfId="116" applyFont="1" applyFill="1" applyBorder="1" applyAlignment="1">
      <alignment horizontal="center" vertical="center"/>
    </xf>
    <xf numFmtId="3" fontId="120" fillId="0" borderId="111" xfId="116" applyNumberFormat="1" applyFont="1" applyBorder="1" applyAlignment="1" applyProtection="1">
      <alignment horizontal="right" vertical="top" indent="1"/>
      <protection locked="0"/>
    </xf>
    <xf numFmtId="0" fontId="116" fillId="0" borderId="112" xfId="116" applyFont="1" applyFill="1" applyBorder="1" applyAlignment="1">
      <alignment horizontal="center" vertical="center"/>
    </xf>
    <xf numFmtId="3" fontId="116" fillId="0" borderId="112" xfId="116" applyNumberFormat="1" applyFont="1" applyBorder="1" applyAlignment="1" applyProtection="1">
      <alignment horizontal="right" vertical="top" indent="1"/>
      <protection locked="0"/>
    </xf>
    <xf numFmtId="0" fontId="111" fillId="0" borderId="113" xfId="116" applyFont="1" applyFill="1" applyBorder="1"/>
    <xf numFmtId="0" fontId="111" fillId="0" borderId="114" xfId="116" applyFont="1" applyFill="1" applyBorder="1"/>
    <xf numFmtId="3" fontId="111" fillId="0" borderId="114" xfId="116" applyNumberFormat="1" applyFont="1" applyFill="1" applyBorder="1" applyAlignment="1">
      <alignment horizontal="right"/>
    </xf>
    <xf numFmtId="3" fontId="111" fillId="45" borderId="114" xfId="116" applyNumberFormat="1" applyFont="1" applyFill="1" applyBorder="1" applyAlignment="1">
      <alignment horizontal="right"/>
    </xf>
    <xf numFmtId="0" fontId="114" fillId="0" borderId="115" xfId="116" applyFont="1" applyFill="1" applyBorder="1"/>
    <xf numFmtId="0" fontId="115" fillId="43" borderId="115" xfId="116" applyFont="1" applyFill="1" applyBorder="1"/>
    <xf numFmtId="0" fontId="123" fillId="0" borderId="0" xfId="116" applyFont="1" applyBorder="1"/>
    <xf numFmtId="4" fontId="100" fillId="0" borderId="0" xfId="79" applyNumberFormat="1" applyFont="1" applyAlignment="1" applyProtection="1">
      <alignment vertical="center"/>
    </xf>
    <xf numFmtId="3" fontId="100" fillId="0" borderId="0" xfId="79" applyNumberFormat="1" applyFont="1" applyAlignment="1" applyProtection="1">
      <alignment horizontal="center" vertical="center"/>
    </xf>
    <xf numFmtId="0" fontId="94" fillId="0" borderId="0" xfId="79" applyFont="1" applyBorder="1"/>
    <xf numFmtId="4" fontId="124" fillId="0" borderId="0" xfId="79" applyNumberFormat="1" applyFont="1" applyAlignment="1" applyProtection="1">
      <alignment vertical="center"/>
    </xf>
    <xf numFmtId="0" fontId="116" fillId="0" borderId="90" xfId="79" applyFont="1" applyFill="1" applyBorder="1" applyAlignment="1">
      <alignment horizontal="left" vertical="center" wrapText="1" indent="1"/>
    </xf>
    <xf numFmtId="0" fontId="111" fillId="43" borderId="90" xfId="79" applyFont="1" applyFill="1" applyBorder="1" applyAlignment="1">
      <alignment horizontal="left" vertical="center" wrapText="1" indent="1"/>
    </xf>
    <xf numFmtId="0" fontId="32" fillId="43" borderId="90" xfId="79" applyFont="1" applyFill="1" applyBorder="1" applyAlignment="1">
      <alignment horizontal="left" vertical="center" wrapText="1" indent="1"/>
    </xf>
    <xf numFmtId="0" fontId="116" fillId="0" borderId="94" xfId="79" applyFont="1" applyFill="1" applyBorder="1" applyAlignment="1">
      <alignment horizontal="left" vertical="center" wrapText="1" indent="1"/>
    </xf>
    <xf numFmtId="0" fontId="116" fillId="0" borderId="0" xfId="79" applyFont="1" applyFill="1" applyBorder="1" applyAlignment="1">
      <alignment horizontal="left" vertical="center" wrapText="1" indent="1"/>
    </xf>
    <xf numFmtId="0" fontId="60" fillId="0" borderId="0" xfId="79" applyFont="1" applyAlignment="1">
      <alignment horizontal="left"/>
    </xf>
    <xf numFmtId="0" fontId="32" fillId="0" borderId="0" xfId="79"/>
    <xf numFmtId="0" fontId="6" fillId="0" borderId="0" xfId="79" applyFont="1"/>
    <xf numFmtId="3" fontId="116" fillId="0" borderId="0" xfId="79" applyNumberFormat="1" applyFont="1" applyBorder="1" applyAlignment="1" applyProtection="1">
      <alignment horizontal="right" vertical="top" indent="1"/>
      <protection locked="0"/>
    </xf>
    <xf numFmtId="0" fontId="40" fillId="0" borderId="0" xfId="79" applyFont="1"/>
    <xf numFmtId="0" fontId="60" fillId="42" borderId="86" xfId="79" applyFont="1" applyFill="1" applyBorder="1" applyAlignment="1" applyProtection="1">
      <alignment horizontal="center" vertical="center" wrapText="1"/>
    </xf>
    <xf numFmtId="0" fontId="60" fillId="42" borderId="87" xfId="79" applyFont="1" applyFill="1" applyBorder="1" applyAlignment="1" applyProtection="1">
      <alignment horizontal="center" vertical="center" wrapText="1"/>
    </xf>
    <xf numFmtId="0" fontId="60" fillId="42" borderId="88" xfId="79" applyFont="1" applyFill="1" applyBorder="1" applyAlignment="1" applyProtection="1">
      <alignment horizontal="center" vertical="center" wrapText="1"/>
    </xf>
    <xf numFmtId="0" fontId="116" fillId="0" borderId="104" xfId="79" applyFont="1" applyFill="1" applyBorder="1" applyAlignment="1">
      <alignment horizontal="center" vertical="center"/>
    </xf>
    <xf numFmtId="3" fontId="120" fillId="0" borderId="105" xfId="79" applyNumberFormat="1" applyFont="1" applyBorder="1" applyAlignment="1" applyProtection="1">
      <alignment horizontal="right" vertical="top" indent="1"/>
      <protection locked="0"/>
    </xf>
    <xf numFmtId="3" fontId="120" fillId="0" borderId="125" xfId="79" applyNumberFormat="1" applyFont="1" applyBorder="1" applyAlignment="1" applyProtection="1">
      <alignment horizontal="right" vertical="top" indent="1"/>
      <protection locked="0"/>
    </xf>
    <xf numFmtId="0" fontId="116" fillId="0" borderId="106" xfId="79" applyFont="1" applyFill="1" applyBorder="1" applyAlignment="1">
      <alignment horizontal="center" vertical="center"/>
    </xf>
    <xf numFmtId="3" fontId="7" fillId="0" borderId="107" xfId="79" applyNumberFormat="1" applyFont="1" applyBorder="1" applyAlignment="1" applyProtection="1">
      <alignment horizontal="right" vertical="top" indent="1"/>
      <protection locked="0"/>
    </xf>
    <xf numFmtId="3" fontId="116" fillId="0" borderId="107" xfId="79" applyNumberFormat="1" applyFont="1" applyBorder="1" applyAlignment="1" applyProtection="1">
      <alignment horizontal="right" vertical="top" indent="1"/>
      <protection locked="0"/>
    </xf>
    <xf numFmtId="3" fontId="116" fillId="0" borderId="126" xfId="79" applyNumberFormat="1" applyFont="1" applyBorder="1" applyAlignment="1" applyProtection="1">
      <alignment horizontal="right" vertical="top" indent="1"/>
      <protection locked="0"/>
    </xf>
    <xf numFmtId="3" fontId="120" fillId="0" borderId="107" xfId="79" applyNumberFormat="1" applyFont="1" applyBorder="1" applyAlignment="1" applyProtection="1">
      <alignment horizontal="right" vertical="top" indent="1"/>
      <protection locked="0"/>
    </xf>
    <xf numFmtId="3" fontId="120" fillId="0" borderId="126" xfId="79" applyNumberFormat="1" applyFont="1" applyBorder="1" applyAlignment="1" applyProtection="1">
      <alignment horizontal="right" vertical="top" indent="1"/>
      <protection locked="0"/>
    </xf>
    <xf numFmtId="0" fontId="116" fillId="0" borderId="108" xfId="79" applyFont="1" applyFill="1" applyBorder="1" applyAlignment="1">
      <alignment horizontal="center" vertical="center"/>
    </xf>
    <xf numFmtId="3" fontId="7" fillId="0" borderId="109" xfId="79" applyNumberFormat="1" applyFont="1" applyBorder="1" applyAlignment="1" applyProtection="1">
      <alignment horizontal="right" vertical="top" indent="1"/>
      <protection locked="0"/>
    </xf>
    <xf numFmtId="0" fontId="116" fillId="0" borderId="110" xfId="79" applyFont="1" applyFill="1" applyBorder="1" applyAlignment="1">
      <alignment horizontal="center" vertical="center"/>
    </xf>
    <xf numFmtId="3" fontId="120" fillId="0" borderId="111" xfId="79" applyNumberFormat="1" applyFont="1" applyBorder="1" applyAlignment="1" applyProtection="1">
      <alignment horizontal="right" vertical="top" indent="1"/>
      <protection locked="0"/>
    </xf>
    <xf numFmtId="3" fontId="120" fillId="0" borderId="127" xfId="79" applyNumberFormat="1" applyFont="1" applyBorder="1" applyAlignment="1" applyProtection="1">
      <alignment horizontal="right" vertical="top" indent="1"/>
      <protection locked="0"/>
    </xf>
    <xf numFmtId="0" fontId="111" fillId="0" borderId="106" xfId="79" applyFont="1" applyFill="1" applyBorder="1"/>
    <xf numFmtId="3" fontId="111" fillId="0" borderId="107" xfId="79" applyNumberFormat="1" applyFont="1" applyFill="1" applyBorder="1" applyAlignment="1">
      <alignment horizontal="right"/>
    </xf>
    <xf numFmtId="3" fontId="111" fillId="0" borderId="126" xfId="79" applyNumberFormat="1" applyFont="1" applyFill="1" applyBorder="1" applyAlignment="1">
      <alignment horizontal="right"/>
    </xf>
    <xf numFmtId="0" fontId="114" fillId="0" borderId="128" xfId="79" applyFont="1" applyFill="1" applyBorder="1"/>
    <xf numFmtId="0" fontId="115" fillId="43" borderId="96" xfId="79" applyFont="1" applyFill="1" applyBorder="1"/>
    <xf numFmtId="0" fontId="32" fillId="2" borderId="0" xfId="79" applyFont="1" applyFill="1"/>
    <xf numFmtId="0" fontId="72" fillId="2" borderId="0" xfId="79" applyFont="1" applyFill="1" applyBorder="1" applyAlignment="1">
      <alignment horizontal="left" vertical="center" indent="2"/>
    </xf>
    <xf numFmtId="0" fontId="72" fillId="2" borderId="0" xfId="79" applyFont="1" applyFill="1" applyBorder="1" applyAlignment="1">
      <alignment horizontal="left" vertical="center" wrapText="1" indent="2"/>
    </xf>
    <xf numFmtId="0" fontId="72" fillId="2" borderId="0" xfId="79" applyFont="1" applyFill="1" applyBorder="1" applyAlignment="1">
      <alignment horizontal="left" vertical="center" wrapText="1" indent="1"/>
    </xf>
    <xf numFmtId="3" fontId="32" fillId="2" borderId="0" xfId="79" applyNumberFormat="1" applyFont="1" applyFill="1" applyBorder="1" applyAlignment="1">
      <alignment horizontal="center" vertical="top"/>
    </xf>
    <xf numFmtId="3" fontId="7" fillId="0" borderId="126" xfId="79" applyNumberFormat="1" applyFont="1" applyBorder="1" applyAlignment="1" applyProtection="1">
      <alignment horizontal="right" vertical="top" indent="1"/>
      <protection locked="0"/>
    </xf>
    <xf numFmtId="3" fontId="7" fillId="0" borderId="131" xfId="79" applyNumberFormat="1" applyFont="1" applyBorder="1" applyAlignment="1" applyProtection="1">
      <alignment horizontal="right" vertical="top" indent="1"/>
      <protection locked="0"/>
    </xf>
    <xf numFmtId="3" fontId="116" fillId="0" borderId="112" xfId="79" applyNumberFormat="1" applyFont="1" applyBorder="1" applyAlignment="1" applyProtection="1">
      <alignment horizontal="right" vertical="top" indent="1"/>
      <protection locked="0"/>
    </xf>
    <xf numFmtId="3" fontId="116" fillId="0" borderId="132" xfId="79" applyNumberFormat="1" applyFont="1" applyBorder="1" applyAlignment="1" applyProtection="1">
      <alignment horizontal="right" vertical="top" indent="1"/>
      <protection locked="0"/>
    </xf>
    <xf numFmtId="3" fontId="72" fillId="2" borderId="0" xfId="79" applyNumberFormat="1" applyFont="1" applyFill="1" applyBorder="1" applyAlignment="1">
      <alignment horizontal="left" vertical="center" wrapText="1" indent="2"/>
    </xf>
    <xf numFmtId="0" fontId="32" fillId="0" borderId="0" xfId="116" applyFont="1"/>
    <xf numFmtId="0" fontId="44" fillId="0" borderId="135" xfId="116" applyFill="1" applyBorder="1"/>
    <xf numFmtId="0" fontId="123" fillId="0" borderId="139" xfId="116" applyFont="1" applyBorder="1" applyAlignment="1">
      <alignment horizontal="center" vertical="center"/>
    </xf>
    <xf numFmtId="0" fontId="123" fillId="0" borderId="139" xfId="116" applyFont="1" applyBorder="1" applyAlignment="1">
      <alignment horizontal="center" vertical="center" wrapText="1"/>
    </xf>
    <xf numFmtId="0" fontId="123" fillId="0" borderId="140" xfId="116" applyFont="1" applyBorder="1" applyAlignment="1">
      <alignment horizontal="center" vertical="center" wrapText="1"/>
    </xf>
    <xf numFmtId="0" fontId="32" fillId="0" borderId="14" xfId="116" applyFont="1" applyBorder="1" applyAlignment="1">
      <alignment horizontal="center"/>
    </xf>
    <xf numFmtId="0" fontId="44" fillId="0" borderId="14" xfId="116" applyBorder="1" applyAlignment="1">
      <alignment horizontal="center"/>
    </xf>
    <xf numFmtId="0" fontId="44" fillId="0" borderId="143" xfId="116" applyBorder="1" applyAlignment="1">
      <alignment horizontal="center"/>
    </xf>
    <xf numFmtId="0" fontId="44" fillId="0" borderId="0" xfId="116" applyAlignment="1">
      <alignment horizontal="center"/>
    </xf>
    <xf numFmtId="0" fontId="44" fillId="0" borderId="14" xfId="116" applyBorder="1"/>
    <xf numFmtId="0" fontId="44" fillId="0" borderId="143" xfId="116" applyBorder="1"/>
    <xf numFmtId="0" fontId="44" fillId="0" borderId="144" xfId="116" applyBorder="1"/>
    <xf numFmtId="0" fontId="44" fillId="0" borderId="145" xfId="116" applyBorder="1"/>
    <xf numFmtId="0" fontId="44" fillId="34" borderId="148" xfId="116" applyFill="1" applyBorder="1" applyAlignment="1">
      <alignment vertical="center"/>
    </xf>
    <xf numFmtId="0" fontId="125" fillId="0" borderId="0" xfId="116" applyFont="1"/>
    <xf numFmtId="0" fontId="123" fillId="0" borderId="0" xfId="116" applyFont="1" applyFill="1" applyAlignment="1">
      <alignment horizontal="center" vertical="center"/>
    </xf>
    <xf numFmtId="0" fontId="123" fillId="0" borderId="0" xfId="116" applyFont="1" applyFill="1" applyAlignment="1">
      <alignment horizontal="center" wrapText="1"/>
    </xf>
    <xf numFmtId="0" fontId="44" fillId="0" borderId="0" xfId="116" applyAlignment="1">
      <alignment vertical="center"/>
    </xf>
    <xf numFmtId="0" fontId="123" fillId="0" borderId="23" xfId="116" applyFont="1" applyBorder="1" applyAlignment="1">
      <alignment horizontal="center" wrapText="1"/>
    </xf>
    <xf numFmtId="0" fontId="123" fillId="0" borderId="15" xfId="116" applyFont="1" applyBorder="1" applyAlignment="1">
      <alignment horizontal="center" wrapText="1"/>
    </xf>
    <xf numFmtId="0" fontId="123" fillId="0" borderId="26" xfId="116" applyFont="1" applyBorder="1" applyAlignment="1">
      <alignment horizontal="center" vertical="center" wrapText="1"/>
    </xf>
    <xf numFmtId="0" fontId="44" fillId="0" borderId="25" xfId="116" applyBorder="1" applyAlignment="1">
      <alignment horizontal="center"/>
    </xf>
    <xf numFmtId="0" fontId="44" fillId="0" borderId="25" xfId="116" applyBorder="1"/>
    <xf numFmtId="0" fontId="126" fillId="0" borderId="144" xfId="116" applyFont="1" applyBorder="1"/>
    <xf numFmtId="0" fontId="126" fillId="0" borderId="144" xfId="116" applyFont="1" applyBorder="1" applyAlignment="1">
      <alignment horizontal="center"/>
    </xf>
    <xf numFmtId="0" fontId="127" fillId="29" borderId="0" xfId="0" applyFont="1" applyFill="1" applyBorder="1" applyAlignment="1">
      <alignment horizontal="center" vertical="center" wrapText="1"/>
    </xf>
    <xf numFmtId="0" fontId="137" fillId="0" borderId="167" xfId="40" applyFont="1" applyFill="1" applyBorder="1" applyAlignment="1">
      <alignment horizontal="left" vertical="center"/>
    </xf>
    <xf numFmtId="0" fontId="138" fillId="0" borderId="167" xfId="40" applyFont="1" applyFill="1" applyBorder="1" applyAlignment="1">
      <alignment horizontal="left" vertical="center"/>
    </xf>
    <xf numFmtId="0" fontId="139" fillId="0" borderId="167" xfId="40" applyFont="1" applyFill="1" applyBorder="1" applyAlignment="1">
      <alignment horizontal="left" vertical="center" indent="1"/>
    </xf>
    <xf numFmtId="0" fontId="140" fillId="5" borderId="168" xfId="39" applyFont="1" applyFill="1" applyBorder="1" applyAlignment="1"/>
    <xf numFmtId="0" fontId="140" fillId="5" borderId="167" xfId="39" applyFont="1" applyFill="1" applyBorder="1" applyAlignment="1">
      <alignment horizontal="left" indent="2"/>
    </xf>
    <xf numFmtId="0" fontId="143" fillId="0" borderId="167" xfId="40" applyFont="1" applyFill="1" applyBorder="1" applyAlignment="1">
      <alignment horizontal="left" vertical="center" indent="4"/>
    </xf>
    <xf numFmtId="3" fontId="140" fillId="5" borderId="0" xfId="39" applyNumberFormat="1" applyFont="1" applyFill="1" applyBorder="1" applyAlignment="1"/>
    <xf numFmtId="0" fontId="137" fillId="0" borderId="0" xfId="40" applyFont="1" applyFill="1" applyBorder="1" applyAlignment="1">
      <alignment horizontal="left" vertical="center"/>
    </xf>
    <xf numFmtId="3" fontId="140" fillId="5" borderId="172" xfId="39" applyNumberFormat="1" applyFont="1" applyFill="1" applyBorder="1" applyAlignment="1"/>
    <xf numFmtId="0" fontId="32" fillId="42" borderId="0" xfId="79" applyFill="1"/>
    <xf numFmtId="0" fontId="145" fillId="0" borderId="0" xfId="79" applyFont="1"/>
    <xf numFmtId="0" fontId="32" fillId="0" borderId="0" xfId="79" applyFont="1" applyAlignment="1" applyProtection="1">
      <alignment horizontal="right"/>
    </xf>
    <xf numFmtId="0" fontId="60" fillId="42" borderId="173" xfId="79" applyFont="1" applyFill="1" applyBorder="1" applyAlignment="1" applyProtection="1">
      <alignment horizontal="center" vertical="center" wrapText="1"/>
    </xf>
    <xf numFmtId="0" fontId="60" fillId="42" borderId="174" xfId="79" applyFont="1" applyFill="1" applyBorder="1" applyAlignment="1" applyProtection="1">
      <alignment horizontal="center" vertical="center" wrapText="1"/>
    </xf>
    <xf numFmtId="0" fontId="60" fillId="42" borderId="87" xfId="79" applyFont="1" applyFill="1" applyBorder="1" applyAlignment="1" applyProtection="1">
      <alignment horizontal="center" vertical="top" wrapText="1"/>
    </xf>
    <xf numFmtId="0" fontId="60" fillId="42" borderId="88" xfId="79" applyFont="1" applyFill="1" applyBorder="1" applyAlignment="1" applyProtection="1">
      <alignment horizontal="center" vertical="top" wrapText="1"/>
    </xf>
    <xf numFmtId="167" fontId="98" fillId="43" borderId="86" xfId="79" applyNumberFormat="1" applyFont="1" applyFill="1" applyBorder="1" applyAlignment="1" applyProtection="1">
      <alignment horizontal="center" vertical="top" wrapText="1"/>
    </xf>
    <xf numFmtId="0" fontId="98" fillId="43" borderId="88" xfId="79" applyFont="1" applyFill="1" applyBorder="1" applyAlignment="1" applyProtection="1">
      <alignment horizontal="left" vertical="center" wrapText="1" indent="1"/>
    </xf>
    <xf numFmtId="3" fontId="98" fillId="43" borderId="88" xfId="111" applyNumberFormat="1" applyFont="1" applyFill="1" applyBorder="1" applyAlignment="1" applyProtection="1">
      <alignment horizontal="right" vertical="center" wrapText="1" indent="1"/>
    </xf>
    <xf numFmtId="167" fontId="60" fillId="0" borderId="89" xfId="79" applyNumberFormat="1" applyFont="1" applyBorder="1" applyAlignment="1" applyProtection="1">
      <alignment horizontal="center" vertical="top" wrapText="1"/>
    </xf>
    <xf numFmtId="0" fontId="60" fillId="0" borderId="91" xfId="79" applyFont="1" applyBorder="1" applyAlignment="1" applyProtection="1">
      <alignment horizontal="left" vertical="center" wrapText="1" indent="1"/>
    </xf>
    <xf numFmtId="0" fontId="32" fillId="0" borderId="91" xfId="79" applyFont="1" applyBorder="1" applyAlignment="1" applyProtection="1">
      <alignment horizontal="left" vertical="center" wrapText="1" indent="1"/>
    </xf>
    <xf numFmtId="167" fontId="32" fillId="0" borderId="89" xfId="79" applyNumberFormat="1" applyFont="1" applyBorder="1" applyAlignment="1" applyProtection="1">
      <alignment horizontal="center" vertical="top" wrapText="1"/>
    </xf>
    <xf numFmtId="167" fontId="60" fillId="0" borderId="93" xfId="79" applyNumberFormat="1" applyFont="1" applyBorder="1" applyAlignment="1" applyProtection="1">
      <alignment horizontal="center" vertical="top" wrapText="1"/>
    </xf>
    <xf numFmtId="0" fontId="60" fillId="0" borderId="95" xfId="79" applyFont="1" applyBorder="1" applyAlignment="1" applyProtection="1">
      <alignment horizontal="left" vertical="center" wrapText="1" indent="1"/>
    </xf>
    <xf numFmtId="3" fontId="60" fillId="0" borderId="95" xfId="111" applyNumberFormat="1" applyFont="1" applyBorder="1" applyAlignment="1" applyProtection="1">
      <alignment horizontal="right" vertical="center" wrapText="1" indent="1"/>
    </xf>
    <xf numFmtId="167" fontId="60" fillId="0" borderId="175" xfId="79" applyNumberFormat="1" applyFont="1" applyBorder="1" applyAlignment="1" applyProtection="1">
      <alignment horizontal="center" vertical="top" wrapText="1"/>
    </xf>
    <xf numFmtId="0" fontId="60" fillId="0" borderId="176" xfId="79" applyFont="1" applyBorder="1" applyAlignment="1" applyProtection="1">
      <alignment horizontal="left" vertical="center" wrapText="1" indent="1"/>
    </xf>
    <xf numFmtId="0" fontId="105" fillId="0" borderId="91" xfId="79" applyFont="1" applyBorder="1" applyAlignment="1" applyProtection="1">
      <alignment horizontal="left" vertical="center" wrapText="1" indent="1"/>
    </xf>
    <xf numFmtId="3" fontId="60" fillId="0" borderId="177" xfId="111" applyNumberFormat="1" applyFont="1" applyBorder="1" applyAlignment="1" applyProtection="1">
      <alignment horizontal="right" vertical="center" wrapText="1" indent="1"/>
    </xf>
    <xf numFmtId="167" fontId="32" fillId="0" borderId="93" xfId="79" applyNumberFormat="1" applyFont="1" applyBorder="1" applyAlignment="1" applyProtection="1">
      <alignment horizontal="center" vertical="top" wrapText="1"/>
    </xf>
    <xf numFmtId="0" fontId="105" fillId="0" borderId="95" xfId="79" applyFont="1" applyBorder="1" applyAlignment="1" applyProtection="1">
      <alignment horizontal="left" vertical="center" wrapText="1" indent="1"/>
    </xf>
    <xf numFmtId="3" fontId="60" fillId="0" borderId="178" xfId="111" applyNumberFormat="1" applyFont="1" applyBorder="1" applyAlignment="1" applyProtection="1">
      <alignment horizontal="right" vertical="center" wrapText="1" indent="1"/>
    </xf>
    <xf numFmtId="0" fontId="72" fillId="0" borderId="90" xfId="79" applyFont="1" applyBorder="1" applyAlignment="1">
      <alignment horizontal="left" vertical="center" wrapText="1" indent="2"/>
    </xf>
    <xf numFmtId="167" fontId="98" fillId="43" borderId="175" xfId="79" applyNumberFormat="1" applyFont="1" applyFill="1" applyBorder="1" applyAlignment="1" applyProtection="1">
      <alignment horizontal="center" vertical="top" wrapText="1"/>
    </xf>
    <xf numFmtId="0" fontId="98" fillId="43" borderId="176" xfId="79" applyFont="1" applyFill="1" applyBorder="1" applyAlignment="1" applyProtection="1">
      <alignment horizontal="left" vertical="center" wrapText="1" indent="1"/>
    </xf>
    <xf numFmtId="3" fontId="60" fillId="0" borderId="176" xfId="111" applyNumberFormat="1" applyFont="1" applyBorder="1" applyAlignment="1" applyProtection="1">
      <alignment horizontal="right" vertical="center" wrapText="1" indent="1"/>
    </xf>
    <xf numFmtId="167" fontId="72" fillId="0" borderId="89" xfId="79" applyNumberFormat="1" applyFont="1" applyBorder="1" applyAlignment="1" applyProtection="1">
      <alignment horizontal="center" vertical="top" wrapText="1"/>
    </xf>
    <xf numFmtId="0" fontId="72" fillId="0" borderId="91" xfId="79" applyFont="1" applyBorder="1" applyAlignment="1" applyProtection="1">
      <alignment horizontal="left" vertical="center" wrapText="1" indent="1"/>
    </xf>
    <xf numFmtId="167" fontId="72" fillId="0" borderId="122" xfId="79" applyNumberFormat="1" applyFont="1" applyBorder="1" applyAlignment="1" applyProtection="1">
      <alignment horizontal="center" vertical="top" wrapText="1"/>
    </xf>
    <xf numFmtId="3" fontId="60" fillId="0" borderId="179" xfId="111" applyNumberFormat="1" applyFont="1" applyBorder="1" applyAlignment="1" applyProtection="1">
      <alignment horizontal="right" vertical="center" wrapText="1" indent="1"/>
    </xf>
    <xf numFmtId="167" fontId="72" fillId="0" borderId="93" xfId="79" applyNumberFormat="1" applyFont="1" applyBorder="1" applyAlignment="1" applyProtection="1">
      <alignment horizontal="center" vertical="top" wrapText="1"/>
    </xf>
    <xf numFmtId="0" fontId="72" fillId="0" borderId="95" xfId="79" applyFont="1" applyBorder="1" applyAlignment="1" applyProtection="1">
      <alignment horizontal="left" vertical="center" wrapText="1" indent="1"/>
    </xf>
    <xf numFmtId="167" fontId="98" fillId="43" borderId="180" xfId="79" applyNumberFormat="1" applyFont="1" applyFill="1" applyBorder="1" applyAlignment="1" applyProtection="1">
      <alignment horizontal="center" vertical="top" wrapText="1"/>
    </xf>
    <xf numFmtId="0" fontId="98" fillId="43" borderId="181" xfId="79" applyFont="1" applyFill="1" applyBorder="1" applyAlignment="1" applyProtection="1">
      <alignment horizontal="left" vertical="center" wrapText="1" indent="1"/>
    </xf>
    <xf numFmtId="167" fontId="32" fillId="0" borderId="122" xfId="79" applyNumberFormat="1" applyFont="1" applyBorder="1" applyAlignment="1" applyProtection="1">
      <alignment horizontal="center" vertical="top" wrapText="1"/>
    </xf>
    <xf numFmtId="0" fontId="32" fillId="0" borderId="182" xfId="79" applyFont="1" applyBorder="1" applyAlignment="1" applyProtection="1">
      <alignment horizontal="left" vertical="center" wrapText="1" indent="1"/>
    </xf>
    <xf numFmtId="167" fontId="60" fillId="35" borderId="93" xfId="79" applyNumberFormat="1" applyFont="1" applyFill="1" applyBorder="1" applyAlignment="1" applyProtection="1">
      <alignment horizontal="left" vertical="center" wrapText="1"/>
    </xf>
    <xf numFmtId="3" fontId="60" fillId="35" borderId="93" xfId="79" applyNumberFormat="1" applyFont="1" applyFill="1" applyBorder="1" applyAlignment="1" applyProtection="1">
      <alignment horizontal="center" vertical="center" wrapText="1"/>
    </xf>
    <xf numFmtId="0" fontId="60" fillId="42" borderId="96" xfId="79" applyFont="1" applyFill="1" applyBorder="1" applyAlignment="1" applyProtection="1">
      <alignment horizontal="center" vertical="center" wrapText="1"/>
    </xf>
    <xf numFmtId="167" fontId="32" fillId="0" borderId="89" xfId="79" applyNumberFormat="1" applyFont="1" applyFill="1" applyBorder="1" applyAlignment="1" applyProtection="1">
      <alignment horizontal="center" vertical="top" wrapText="1"/>
    </xf>
    <xf numFmtId="167" fontId="98" fillId="43" borderId="96" xfId="79" applyNumberFormat="1" applyFont="1" applyFill="1" applyBorder="1" applyAlignment="1" applyProtection="1">
      <alignment horizontal="center" vertical="top" wrapText="1"/>
    </xf>
    <xf numFmtId="0" fontId="98" fillId="43" borderId="100" xfId="79" applyFont="1" applyFill="1" applyBorder="1" applyAlignment="1" applyProtection="1">
      <alignment horizontal="left" vertical="center" wrapText="1" indent="1"/>
    </xf>
    <xf numFmtId="167" fontId="32" fillId="0" borderId="183" xfId="79" applyNumberFormat="1" applyFont="1" applyBorder="1" applyAlignment="1" applyProtection="1">
      <alignment horizontal="center" vertical="top" wrapText="1"/>
    </xf>
    <xf numFmtId="167" fontId="60" fillId="35" borderId="93" xfId="79" applyNumberFormat="1" applyFont="1" applyFill="1" applyBorder="1" applyAlignment="1" applyProtection="1">
      <alignment horizontal="center" vertical="center" wrapText="1"/>
    </xf>
    <xf numFmtId="0" fontId="60" fillId="35" borderId="95" xfId="79" applyFont="1" applyFill="1" applyBorder="1" applyAlignment="1" applyProtection="1">
      <alignment horizontal="left" vertical="center" wrapText="1"/>
    </xf>
    <xf numFmtId="3" fontId="100" fillId="44" borderId="90" xfId="79" applyNumberFormat="1" applyFont="1" applyFill="1" applyBorder="1" applyAlignment="1">
      <alignment horizontal="right"/>
    </xf>
    <xf numFmtId="3" fontId="146" fillId="45" borderId="90" xfId="79" applyNumberFormat="1" applyFont="1" applyFill="1" applyBorder="1" applyAlignment="1">
      <alignment horizontal="right"/>
    </xf>
    <xf numFmtId="167" fontId="32" fillId="2" borderId="175" xfId="79" applyNumberFormat="1" applyFont="1" applyFill="1" applyBorder="1" applyAlignment="1" applyProtection="1">
      <alignment horizontal="center" vertical="top" wrapText="1"/>
    </xf>
    <xf numFmtId="0" fontId="147" fillId="2" borderId="184" xfId="79" applyFont="1" applyFill="1" applyBorder="1" applyAlignment="1" applyProtection="1">
      <alignment horizontal="left" vertical="center" wrapText="1" indent="1"/>
    </xf>
    <xf numFmtId="3" fontId="98" fillId="2" borderId="184" xfId="111" applyNumberFormat="1" applyFont="1" applyFill="1" applyBorder="1" applyAlignment="1" applyProtection="1">
      <alignment horizontal="right" vertical="center" wrapText="1" indent="1"/>
    </xf>
    <xf numFmtId="0" fontId="111" fillId="0" borderId="0" xfId="79" applyFont="1" applyFill="1" applyBorder="1"/>
    <xf numFmtId="0" fontId="109" fillId="0" borderId="0" xfId="79" applyFont="1" applyFill="1" applyBorder="1"/>
    <xf numFmtId="3" fontId="70" fillId="0" borderId="0" xfId="79" applyNumberFormat="1" applyFont="1" applyFill="1" applyBorder="1" applyAlignment="1">
      <alignment horizontal="right"/>
    </xf>
    <xf numFmtId="0" fontId="113" fillId="0" borderId="0" xfId="79" applyFont="1"/>
    <xf numFmtId="3" fontId="32" fillId="0" borderId="0" xfId="79" applyNumberFormat="1" applyAlignment="1">
      <alignment horizontal="right"/>
    </xf>
    <xf numFmtId="0" fontId="32" fillId="0" borderId="97" xfId="79" applyFill="1" applyBorder="1" applyAlignment="1">
      <alignment horizontal="right"/>
    </xf>
    <xf numFmtId="0" fontId="32" fillId="0" borderId="97" xfId="79" applyBorder="1" applyAlignment="1">
      <alignment horizontal="right"/>
    </xf>
    <xf numFmtId="0" fontId="112" fillId="0" borderId="86" xfId="79" applyFont="1" applyBorder="1"/>
    <xf numFmtId="0" fontId="32" fillId="0" borderId="87" xfId="79" applyBorder="1"/>
    <xf numFmtId="0" fontId="32" fillId="42" borderId="88" xfId="79" applyFont="1" applyFill="1" applyBorder="1" applyAlignment="1">
      <alignment horizontal="center"/>
    </xf>
    <xf numFmtId="0" fontId="111" fillId="0" borderId="89" xfId="79" applyFont="1" applyFill="1" applyBorder="1"/>
    <xf numFmtId="0" fontId="111" fillId="0" borderId="102" xfId="79" applyFont="1" applyFill="1" applyBorder="1"/>
    <xf numFmtId="0" fontId="111" fillId="0" borderId="93" xfId="79" applyFont="1" applyFill="1" applyBorder="1"/>
    <xf numFmtId="0" fontId="111" fillId="0" borderId="103" xfId="79" applyFont="1" applyFill="1" applyBorder="1"/>
    <xf numFmtId="0" fontId="111" fillId="0" borderId="0" xfId="79" applyFont="1" applyFill="1" applyBorder="1" applyAlignment="1">
      <alignment horizontal="left" vertical="center"/>
    </xf>
    <xf numFmtId="3" fontId="111" fillId="0" borderId="0" xfId="79" applyNumberFormat="1" applyFont="1" applyFill="1" applyBorder="1" applyAlignment="1">
      <alignment horizontal="center"/>
    </xf>
    <xf numFmtId="0" fontId="114" fillId="0" borderId="96" xfId="79" applyFont="1" applyFill="1" applyBorder="1"/>
    <xf numFmtId="0" fontId="109" fillId="0" borderId="97" xfId="79" applyFont="1" applyFill="1" applyBorder="1"/>
    <xf numFmtId="0" fontId="109" fillId="43" borderId="97" xfId="79" applyFont="1" applyFill="1" applyBorder="1"/>
    <xf numFmtId="0" fontId="115" fillId="0" borderId="0" xfId="79" applyFont="1" applyFill="1" applyBorder="1"/>
    <xf numFmtId="0" fontId="32" fillId="42" borderId="86" xfId="79" applyFill="1" applyBorder="1" applyAlignment="1">
      <alignment wrapText="1"/>
    </xf>
    <xf numFmtId="0" fontId="32" fillId="42" borderId="87" xfId="79" applyFill="1" applyBorder="1" applyAlignment="1">
      <alignment wrapText="1"/>
    </xf>
    <xf numFmtId="14" fontId="60" fillId="42" borderId="87" xfId="79" applyNumberFormat="1" applyFont="1" applyFill="1" applyBorder="1" applyAlignment="1">
      <alignment horizontal="center" vertical="center" wrapText="1"/>
    </xf>
    <xf numFmtId="14" fontId="60" fillId="45" borderId="87" xfId="79" applyNumberFormat="1" applyFont="1" applyFill="1" applyBorder="1" applyAlignment="1">
      <alignment horizontal="center" vertical="center" wrapText="1"/>
    </xf>
    <xf numFmtId="166" fontId="60" fillId="42" borderId="88" xfId="79" applyNumberFormat="1" applyFont="1" applyFill="1" applyBorder="1" applyAlignment="1">
      <alignment horizontal="center" vertical="center" wrapText="1"/>
    </xf>
    <xf numFmtId="166" fontId="60" fillId="45" borderId="88" xfId="79" applyNumberFormat="1" applyFont="1" applyFill="1" applyBorder="1" applyAlignment="1">
      <alignment horizontal="center" vertical="center" wrapText="1"/>
    </xf>
    <xf numFmtId="0" fontId="32" fillId="43" borderId="89" xfId="79" applyFont="1" applyFill="1" applyBorder="1" applyAlignment="1">
      <alignment horizontal="center" vertical="center"/>
    </xf>
    <xf numFmtId="3" fontId="111" fillId="43" borderId="90" xfId="79" applyNumberFormat="1" applyFont="1" applyFill="1" applyBorder="1" applyAlignment="1">
      <alignment horizontal="right" vertical="center" wrapText="1" indent="1"/>
    </xf>
    <xf numFmtId="3" fontId="111" fillId="45" borderId="90" xfId="79" applyNumberFormat="1" applyFont="1" applyFill="1" applyBorder="1" applyAlignment="1">
      <alignment horizontal="right" vertical="center" wrapText="1" indent="1"/>
    </xf>
    <xf numFmtId="3" fontId="111" fillId="45" borderId="91" xfId="79" applyNumberFormat="1" applyFont="1" applyFill="1" applyBorder="1" applyAlignment="1">
      <alignment horizontal="right" vertical="center" wrapText="1" indent="1"/>
    </xf>
    <xf numFmtId="0" fontId="116" fillId="0" borderId="89" xfId="79" applyFont="1" applyFill="1" applyBorder="1" applyAlignment="1">
      <alignment horizontal="center" vertical="center"/>
    </xf>
    <xf numFmtId="3" fontId="116" fillId="0" borderId="90" xfId="79" applyNumberFormat="1" applyFont="1" applyBorder="1" applyAlignment="1" applyProtection="1">
      <alignment horizontal="right" vertical="top" indent="1"/>
      <protection locked="0"/>
    </xf>
    <xf numFmtId="3" fontId="116" fillId="45" borderId="90" xfId="79" applyNumberFormat="1" applyFont="1" applyFill="1" applyBorder="1" applyAlignment="1" applyProtection="1">
      <alignment horizontal="right" vertical="top" indent="1"/>
      <protection locked="0"/>
    </xf>
    <xf numFmtId="3" fontId="116" fillId="45" borderId="91" xfId="79" applyNumberFormat="1" applyFont="1" applyFill="1" applyBorder="1" applyAlignment="1" applyProtection="1">
      <alignment horizontal="right" vertical="top" indent="1"/>
      <protection locked="0"/>
    </xf>
    <xf numFmtId="0" fontId="116" fillId="0" borderId="90" xfId="79" applyFont="1" applyFill="1" applyBorder="1" applyAlignment="1">
      <alignment horizontal="left" vertical="center" wrapText="1"/>
    </xf>
    <xf numFmtId="3" fontId="32" fillId="43" borderId="90" xfId="79" applyNumberFormat="1" applyFont="1" applyFill="1" applyBorder="1" applyAlignment="1" applyProtection="1">
      <alignment horizontal="right" vertical="top" indent="1"/>
      <protection locked="0"/>
    </xf>
    <xf numFmtId="3" fontId="32" fillId="45" borderId="90" xfId="79" applyNumberFormat="1" applyFont="1" applyFill="1" applyBorder="1" applyAlignment="1" applyProtection="1">
      <alignment horizontal="right" vertical="top" indent="1"/>
      <protection locked="0"/>
    </xf>
    <xf numFmtId="3" fontId="32" fillId="45" borderId="91" xfId="79" applyNumberFormat="1" applyFont="1" applyFill="1" applyBorder="1" applyAlignment="1" applyProtection="1">
      <alignment horizontal="right" vertical="top" indent="1"/>
      <protection locked="0"/>
    </xf>
    <xf numFmtId="0" fontId="117" fillId="42" borderId="0" xfId="79" applyFont="1" applyFill="1" applyBorder="1" applyAlignment="1">
      <alignment horizontal="left" vertical="center" indent="2"/>
    </xf>
    <xf numFmtId="0" fontId="117" fillId="42" borderId="0" xfId="79" applyFont="1" applyFill="1" applyBorder="1" applyAlignment="1">
      <alignment horizontal="left" vertical="center" wrapText="1" indent="2"/>
    </xf>
    <xf numFmtId="0" fontId="117" fillId="42" borderId="0" xfId="79" applyFont="1" applyFill="1" applyBorder="1" applyAlignment="1">
      <alignment horizontal="left" vertical="center" wrapText="1" indent="1"/>
    </xf>
    <xf numFmtId="3" fontId="32" fillId="42" borderId="0" xfId="79" applyNumberFormat="1" applyFont="1" applyFill="1" applyBorder="1" applyAlignment="1">
      <alignment horizontal="right" vertical="top" indent="1"/>
    </xf>
    <xf numFmtId="0" fontId="117" fillId="42" borderId="0" xfId="79" applyFont="1" applyFill="1" applyBorder="1" applyAlignment="1">
      <alignment horizontal="center" vertical="center"/>
    </xf>
    <xf numFmtId="0" fontId="117" fillId="42" borderId="0" xfId="79" applyFont="1" applyFill="1" applyBorder="1" applyAlignment="1">
      <alignment horizontal="center" vertical="center" wrapText="1"/>
    </xf>
    <xf numFmtId="3" fontId="118" fillId="42" borderId="0" xfId="79" applyNumberFormat="1" applyFont="1" applyFill="1" applyBorder="1" applyAlignment="1">
      <alignment horizontal="center" vertical="top"/>
    </xf>
    <xf numFmtId="0" fontId="32" fillId="0" borderId="0" xfId="79" applyFill="1"/>
    <xf numFmtId="14" fontId="72" fillId="0" borderId="0" xfId="79" applyNumberFormat="1" applyFont="1" applyFill="1" applyBorder="1" applyAlignment="1" applyProtection="1">
      <alignment horizontal="center" vertical="center"/>
      <protection locked="0"/>
    </xf>
    <xf numFmtId="14" fontId="72" fillId="42" borderId="0" xfId="79" applyNumberFormat="1" applyFont="1" applyFill="1" applyBorder="1" applyAlignment="1" applyProtection="1">
      <alignment horizontal="center" vertical="center" wrapText="1"/>
      <protection locked="0"/>
    </xf>
    <xf numFmtId="0" fontId="117" fillId="0" borderId="0" xfId="79" applyFont="1" applyFill="1" applyBorder="1" applyAlignment="1">
      <alignment horizontal="center" vertical="center" wrapText="1"/>
    </xf>
    <xf numFmtId="14" fontId="60" fillId="42" borderId="0" xfId="79" applyNumberFormat="1" applyFont="1" applyFill="1" applyBorder="1" applyAlignment="1" applyProtection="1">
      <alignment vertical="top"/>
      <protection locked="0"/>
    </xf>
    <xf numFmtId="0" fontId="72" fillId="42" borderId="0" xfId="79" applyFont="1" applyFill="1" applyBorder="1" applyAlignment="1">
      <alignment horizontal="center" vertical="center"/>
    </xf>
    <xf numFmtId="0" fontId="72" fillId="42" borderId="0" xfId="79" applyFont="1" applyFill="1" applyBorder="1" applyAlignment="1">
      <alignment horizontal="center" vertical="center" wrapText="1"/>
    </xf>
    <xf numFmtId="3" fontId="60" fillId="42" borderId="0" xfId="79" applyNumberFormat="1" applyFont="1" applyFill="1" applyBorder="1" applyAlignment="1">
      <alignment vertical="top"/>
    </xf>
    <xf numFmtId="3" fontId="60" fillId="42" borderId="0" xfId="79" applyNumberFormat="1" applyFont="1" applyFill="1" applyBorder="1" applyAlignment="1">
      <alignment horizontal="center" vertical="top"/>
    </xf>
    <xf numFmtId="0" fontId="72" fillId="0" borderId="0" xfId="79" applyFont="1" applyFill="1" applyBorder="1" applyAlignment="1" applyProtection="1">
      <alignment horizontal="center" vertical="center"/>
      <protection locked="0"/>
    </xf>
    <xf numFmtId="0" fontId="72" fillId="42" borderId="0" xfId="79" applyFont="1" applyFill="1" applyBorder="1" applyAlignment="1" applyProtection="1">
      <alignment horizontal="center" vertical="center" wrapText="1"/>
      <protection locked="0"/>
    </xf>
    <xf numFmtId="0" fontId="72" fillId="0" borderId="0" xfId="79" applyFont="1" applyFill="1" applyBorder="1" applyAlignment="1">
      <alignment horizontal="left" vertical="center" wrapText="1" indent="1"/>
    </xf>
    <xf numFmtId="3" fontId="32" fillId="42" borderId="0" xfId="79" applyNumberFormat="1" applyFont="1" applyFill="1" applyBorder="1" applyAlignment="1" applyProtection="1">
      <alignment vertical="top"/>
      <protection locked="0"/>
    </xf>
    <xf numFmtId="0" fontId="72" fillId="42" borderId="0" xfId="79" applyFont="1" applyFill="1" applyBorder="1" applyAlignment="1">
      <alignment horizontal="left" vertical="center" indent="2"/>
    </xf>
    <xf numFmtId="0" fontId="72" fillId="42" borderId="0" xfId="79" applyFont="1" applyFill="1" applyBorder="1" applyAlignment="1">
      <alignment horizontal="left" vertical="center" wrapText="1" indent="2"/>
    </xf>
    <xf numFmtId="0" fontId="72" fillId="42" borderId="0" xfId="79" applyFont="1" applyFill="1" applyBorder="1" applyAlignment="1">
      <alignment horizontal="left" vertical="center" wrapText="1" indent="1"/>
    </xf>
    <xf numFmtId="3" fontId="32" fillId="42" borderId="0" xfId="79" applyNumberFormat="1" applyFont="1" applyFill="1" applyBorder="1" applyAlignment="1">
      <alignment horizontal="center" vertical="top"/>
    </xf>
    <xf numFmtId="3" fontId="32" fillId="0" borderId="0" xfId="79" applyNumberFormat="1"/>
    <xf numFmtId="0" fontId="60" fillId="42" borderId="14" xfId="79" applyFont="1" applyFill="1" applyBorder="1" applyAlignment="1" applyProtection="1">
      <alignment horizontal="center" vertical="center" wrapText="1"/>
    </xf>
    <xf numFmtId="0" fontId="60" fillId="42" borderId="187" xfId="79" applyFont="1" applyFill="1" applyBorder="1" applyAlignment="1" applyProtection="1">
      <alignment horizontal="center" vertical="center" wrapText="1"/>
    </xf>
    <xf numFmtId="3" fontId="111" fillId="45" borderId="114" xfId="79" applyNumberFormat="1" applyFont="1" applyFill="1" applyBorder="1" applyAlignment="1">
      <alignment horizontal="right"/>
    </xf>
    <xf numFmtId="0" fontId="111" fillId="0" borderId="113" xfId="79" applyFont="1" applyFill="1" applyBorder="1"/>
    <xf numFmtId="0" fontId="111" fillId="0" borderId="114" xfId="79" applyFont="1" applyFill="1" applyBorder="1" applyAlignment="1">
      <alignment wrapText="1"/>
    </xf>
    <xf numFmtId="0" fontId="114" fillId="0" borderId="115" xfId="79" applyFont="1" applyFill="1" applyBorder="1"/>
    <xf numFmtId="0" fontId="32" fillId="0" borderId="167" xfId="79" applyFont="1" applyFill="1" applyBorder="1"/>
    <xf numFmtId="0" fontId="32" fillId="0" borderId="192" xfId="79" applyBorder="1"/>
    <xf numFmtId="0" fontId="32" fillId="0" borderId="0" xfId="79" applyFont="1" applyBorder="1"/>
    <xf numFmtId="3" fontId="32" fillId="0" borderId="0" xfId="79" applyNumberFormat="1" applyFont="1" applyBorder="1"/>
    <xf numFmtId="0" fontId="60" fillId="52" borderId="194" xfId="79" applyFont="1" applyFill="1" applyBorder="1" applyAlignment="1" applyProtection="1">
      <alignment horizontal="center" vertical="center" wrapText="1"/>
    </xf>
    <xf numFmtId="0" fontId="149" fillId="0" borderId="0" xfId="79" applyFont="1" applyBorder="1" applyAlignment="1">
      <alignment horizontal="center" wrapText="1"/>
    </xf>
    <xf numFmtId="0" fontId="149" fillId="0" borderId="0" xfId="79" applyFont="1" applyBorder="1" applyAlignment="1">
      <alignment horizontal="center" vertical="center" wrapText="1"/>
    </xf>
    <xf numFmtId="0" fontId="137" fillId="51" borderId="167" xfId="40" applyFont="1" applyFill="1" applyBorder="1" applyAlignment="1">
      <alignment horizontal="left" vertical="center" wrapText="1"/>
    </xf>
    <xf numFmtId="0" fontId="143" fillId="31" borderId="167" xfId="40" applyFont="1" applyFill="1" applyBorder="1" applyAlignment="1">
      <alignment horizontal="left" vertical="center" indent="4"/>
    </xf>
    <xf numFmtId="0" fontId="140" fillId="5" borderId="209" xfId="39" applyFont="1" applyFill="1" applyBorder="1" applyAlignment="1"/>
    <xf numFmtId="0" fontId="137" fillId="0" borderId="167" xfId="40" applyFont="1" applyFill="1" applyBorder="1" applyAlignment="1">
      <alignment horizontal="left" vertical="center" wrapText="1"/>
    </xf>
    <xf numFmtId="4" fontId="111" fillId="0" borderId="0" xfId="79" applyNumberFormat="1" applyFont="1" applyAlignment="1" applyProtection="1">
      <alignment vertical="center"/>
    </xf>
    <xf numFmtId="4" fontId="111" fillId="0" borderId="0" xfId="79" applyNumberFormat="1" applyFont="1" applyFill="1" applyAlignment="1" applyProtection="1">
      <alignment vertical="center"/>
    </xf>
    <xf numFmtId="0" fontId="32" fillId="0" borderId="0" xfId="79" applyFont="1"/>
    <xf numFmtId="3" fontId="32" fillId="0" borderId="129" xfId="79" applyNumberFormat="1" applyFont="1" applyBorder="1" applyAlignment="1">
      <alignment horizontal="right"/>
    </xf>
    <xf numFmtId="3" fontId="32" fillId="0" borderId="130" xfId="79" applyNumberFormat="1" applyFont="1" applyBorder="1" applyAlignment="1">
      <alignment horizontal="right"/>
    </xf>
    <xf numFmtId="4" fontId="111" fillId="42" borderId="0" xfId="79" applyNumberFormat="1" applyFont="1" applyFill="1" applyAlignment="1" applyProtection="1">
      <alignment vertical="center"/>
    </xf>
    <xf numFmtId="3" fontId="111" fillId="42" borderId="0" xfId="79" applyNumberFormat="1" applyFont="1" applyFill="1" applyAlignment="1" applyProtection="1">
      <alignment horizontal="center" vertical="center"/>
    </xf>
    <xf numFmtId="4" fontId="111" fillId="0" borderId="21" xfId="79" applyNumberFormat="1" applyFont="1" applyFill="1" applyBorder="1" applyAlignment="1" applyProtection="1">
      <alignment vertical="center"/>
    </xf>
    <xf numFmtId="3" fontId="111" fillId="0" borderId="21" xfId="79" applyNumberFormat="1" applyFont="1" applyFill="1" applyBorder="1" applyAlignment="1" applyProtection="1">
      <alignment horizontal="center" vertical="center"/>
    </xf>
    <xf numFmtId="3" fontId="111" fillId="0" borderId="0" xfId="79" applyNumberFormat="1" applyFont="1" applyAlignment="1" applyProtection="1">
      <alignment horizontal="center" vertical="center"/>
    </xf>
    <xf numFmtId="3" fontId="111" fillId="0" borderId="0" xfId="79" applyNumberFormat="1" applyFont="1" applyFill="1" applyAlignment="1" applyProtection="1">
      <alignment horizontal="center" vertical="center"/>
    </xf>
    <xf numFmtId="0" fontId="112" fillId="42" borderId="86" xfId="79" applyNumberFormat="1" applyFont="1" applyFill="1" applyBorder="1" applyAlignment="1" applyProtection="1">
      <alignment horizontal="center" vertical="center"/>
    </xf>
    <xf numFmtId="0" fontId="112" fillId="42" borderId="87" xfId="79" applyNumberFormat="1" applyFont="1" applyFill="1" applyBorder="1" applyAlignment="1" applyProtection="1">
      <alignment horizontal="center" vertical="center"/>
    </xf>
    <xf numFmtId="0" fontId="151" fillId="43" borderId="89" xfId="79" applyNumberFormat="1" applyFont="1" applyFill="1" applyBorder="1" applyAlignment="1" applyProtection="1">
      <alignment vertical="center" wrapText="1"/>
    </xf>
    <xf numFmtId="0" fontId="152" fillId="43" borderId="90" xfId="111" applyNumberFormat="1" applyFont="1" applyFill="1" applyBorder="1" applyAlignment="1" applyProtection="1">
      <alignment vertical="center" wrapText="1"/>
    </xf>
    <xf numFmtId="3" fontId="152" fillId="43" borderId="90" xfId="111" applyNumberFormat="1" applyFont="1" applyFill="1" applyBorder="1" applyAlignment="1" applyProtection="1">
      <alignment horizontal="right" vertical="center"/>
    </xf>
    <xf numFmtId="3" fontId="152" fillId="43" borderId="91" xfId="111" applyNumberFormat="1" applyFont="1" applyFill="1" applyBorder="1" applyAlignment="1" applyProtection="1">
      <alignment horizontal="right" vertical="center"/>
    </xf>
    <xf numFmtId="0" fontId="112" fillId="43" borderId="89" xfId="79" applyNumberFormat="1" applyFont="1" applyFill="1" applyBorder="1" applyAlignment="1" applyProtection="1">
      <alignment horizontal="left" vertical="center" wrapText="1"/>
    </xf>
    <xf numFmtId="0" fontId="112" fillId="43" borderId="90" xfId="111" applyNumberFormat="1" applyFont="1" applyFill="1" applyBorder="1" applyAlignment="1" applyProtection="1">
      <alignment vertical="center" wrapText="1"/>
    </xf>
    <xf numFmtId="3" fontId="112" fillId="43" borderId="90" xfId="111" applyNumberFormat="1" applyFont="1" applyFill="1" applyBorder="1" applyAlignment="1" applyProtection="1">
      <alignment horizontal="right" vertical="center"/>
    </xf>
    <xf numFmtId="3" fontId="112" fillId="43" borderId="91" xfId="111" applyNumberFormat="1" applyFont="1" applyFill="1" applyBorder="1" applyAlignment="1" applyProtection="1">
      <alignment horizontal="right" vertical="center"/>
    </xf>
    <xf numFmtId="0" fontId="32" fillId="0" borderId="89" xfId="79" applyNumberFormat="1" applyFont="1" applyBorder="1" applyAlignment="1" applyProtection="1">
      <alignment horizontal="left" vertical="center" wrapText="1"/>
    </xf>
    <xf numFmtId="0" fontId="111" fillId="0" borderId="90" xfId="111" applyNumberFormat="1" applyFont="1" applyBorder="1" applyAlignment="1" applyProtection="1">
      <alignment vertical="center" wrapText="1"/>
    </xf>
    <xf numFmtId="3" fontId="111" fillId="0" borderId="90" xfId="111" applyNumberFormat="1" applyFont="1" applyBorder="1" applyAlignment="1" applyProtection="1">
      <alignment horizontal="right" vertical="center"/>
    </xf>
    <xf numFmtId="3" fontId="111" fillId="0" borderId="91" xfId="111" applyNumberFormat="1" applyFont="1" applyBorder="1" applyAlignment="1" applyProtection="1">
      <alignment horizontal="right" vertical="center"/>
    </xf>
    <xf numFmtId="0" fontId="111" fillId="0" borderId="89" xfId="79" applyNumberFormat="1" applyFont="1" applyBorder="1" applyAlignment="1" applyProtection="1">
      <alignment horizontal="left" vertical="center" wrapText="1"/>
    </xf>
    <xf numFmtId="0" fontId="111" fillId="0" borderId="90" xfId="111" applyNumberFormat="1" applyFont="1" applyBorder="1" applyAlignment="1" applyProtection="1">
      <alignment horizontal="left" vertical="center" wrapText="1"/>
    </xf>
    <xf numFmtId="0" fontId="112" fillId="43" borderId="90" xfId="111" applyNumberFormat="1" applyFont="1" applyFill="1" applyBorder="1" applyAlignment="1" applyProtection="1">
      <alignment horizontal="left" vertical="center" wrapText="1"/>
    </xf>
    <xf numFmtId="0" fontId="111" fillId="0" borderId="89" xfId="79" applyNumberFormat="1" applyFont="1" applyFill="1" applyBorder="1" applyAlignment="1" applyProtection="1">
      <alignment horizontal="left" vertical="center" wrapText="1"/>
    </xf>
    <xf numFmtId="0" fontId="111" fillId="0" borderId="90" xfId="111" applyNumberFormat="1" applyFont="1" applyFill="1" applyBorder="1" applyAlignment="1" applyProtection="1">
      <alignment vertical="center" wrapText="1"/>
    </xf>
    <xf numFmtId="3" fontId="111" fillId="0" borderId="90" xfId="111" applyNumberFormat="1" applyFont="1" applyFill="1" applyBorder="1" applyAlignment="1" applyProtection="1">
      <alignment horizontal="right" vertical="center"/>
    </xf>
    <xf numFmtId="3" fontId="111" fillId="0" borderId="91" xfId="111" applyNumberFormat="1" applyFont="1" applyFill="1" applyBorder="1" applyAlignment="1" applyProtection="1">
      <alignment horizontal="right" vertical="center"/>
    </xf>
    <xf numFmtId="0" fontId="111" fillId="43" borderId="90" xfId="111" applyNumberFormat="1" applyFont="1" applyFill="1" applyBorder="1" applyAlignment="1" applyProtection="1">
      <alignment vertical="center" wrapText="1"/>
    </xf>
    <xf numFmtId="0" fontId="111" fillId="43" borderId="90" xfId="111" applyNumberFormat="1" applyFont="1" applyFill="1" applyBorder="1" applyAlignment="1" applyProtection="1">
      <alignment horizontal="left" vertical="center" wrapText="1"/>
    </xf>
    <xf numFmtId="0" fontId="32" fillId="0" borderId="89" xfId="79" applyNumberFormat="1" applyFont="1" applyFill="1" applyBorder="1" applyAlignment="1" applyProtection="1">
      <alignment horizontal="left" vertical="center" wrapText="1"/>
    </xf>
    <xf numFmtId="0" fontId="155" fillId="0" borderId="90" xfId="111" applyNumberFormat="1" applyFont="1" applyFill="1" applyBorder="1" applyAlignment="1" applyProtection="1">
      <alignment vertical="center" wrapText="1"/>
    </xf>
    <xf numFmtId="3" fontId="155" fillId="0" borderId="90" xfId="111" applyNumberFormat="1" applyFont="1" applyFill="1" applyBorder="1" applyAlignment="1" applyProtection="1">
      <alignment horizontal="right" vertical="center"/>
    </xf>
    <xf numFmtId="3" fontId="155" fillId="0" borderId="91" xfId="111" applyNumberFormat="1" applyFont="1" applyFill="1" applyBorder="1" applyAlignment="1" applyProtection="1">
      <alignment horizontal="right" vertical="center"/>
    </xf>
    <xf numFmtId="0" fontId="151" fillId="43" borderId="93" xfId="79" applyNumberFormat="1" applyFont="1" applyFill="1" applyBorder="1" applyAlignment="1" applyProtection="1">
      <alignment vertical="center" wrapText="1"/>
    </xf>
    <xf numFmtId="0" fontId="60" fillId="43" borderId="94" xfId="111" applyNumberFormat="1" applyFont="1" applyFill="1" applyBorder="1" applyAlignment="1" applyProtection="1">
      <alignment vertical="center" wrapText="1"/>
    </xf>
    <xf numFmtId="3" fontId="60" fillId="43" borderId="94" xfId="111" applyNumberFormat="1" applyFont="1" applyFill="1" applyBorder="1" applyAlignment="1" applyProtection="1">
      <alignment horizontal="right" vertical="center"/>
    </xf>
    <xf numFmtId="3" fontId="60" fillId="43" borderId="95" xfId="111" applyNumberFormat="1" applyFont="1" applyFill="1" applyBorder="1" applyAlignment="1" applyProtection="1">
      <alignment horizontal="right" vertical="center"/>
    </xf>
    <xf numFmtId="4" fontId="153" fillId="0" borderId="0" xfId="79" applyNumberFormat="1" applyFont="1" applyAlignment="1" applyProtection="1">
      <alignment vertical="top"/>
    </xf>
    <xf numFmtId="3" fontId="60" fillId="42" borderId="86" xfId="79" applyNumberFormat="1" applyFont="1" applyFill="1" applyBorder="1" applyAlignment="1" applyProtection="1">
      <alignment horizontal="center" vertical="center" wrapText="1"/>
    </xf>
    <xf numFmtId="3" fontId="60" fillId="42" borderId="87" xfId="79" applyNumberFormat="1" applyFont="1" applyFill="1" applyBorder="1" applyAlignment="1" applyProtection="1">
      <alignment horizontal="center" vertical="center" wrapText="1"/>
    </xf>
    <xf numFmtId="3" fontId="151" fillId="0" borderId="89" xfId="79" applyNumberFormat="1" applyFont="1" applyFill="1" applyBorder="1" applyAlignment="1" applyProtection="1">
      <alignment vertical="center" wrapText="1"/>
    </xf>
    <xf numFmtId="3" fontId="156" fillId="0" borderId="90" xfId="79" applyNumberFormat="1" applyFont="1" applyFill="1" applyBorder="1" applyAlignment="1" applyProtection="1">
      <alignment vertical="center" wrapText="1"/>
    </xf>
    <xf numFmtId="3" fontId="156" fillId="0" borderId="90" xfId="79" applyNumberFormat="1" applyFont="1" applyFill="1" applyBorder="1" applyAlignment="1" applyProtection="1">
      <alignment horizontal="right" vertical="center" wrapText="1"/>
    </xf>
    <xf numFmtId="3" fontId="156" fillId="0" borderId="91" xfId="79" applyNumberFormat="1" applyFont="1" applyFill="1" applyBorder="1" applyAlignment="1" applyProtection="1">
      <alignment horizontal="right" vertical="center" wrapText="1"/>
    </xf>
    <xf numFmtId="3" fontId="60" fillId="0" borderId="89" xfId="79" applyNumberFormat="1" applyFont="1" applyFill="1" applyBorder="1" applyAlignment="1" applyProtection="1">
      <alignment horizontal="left" vertical="center" wrapText="1"/>
    </xf>
    <xf numFmtId="3" fontId="60" fillId="0" borderId="90" xfId="79" applyNumberFormat="1" applyFont="1" applyFill="1" applyBorder="1" applyAlignment="1" applyProtection="1">
      <alignment horizontal="left" vertical="center" wrapText="1"/>
    </xf>
    <xf numFmtId="3" fontId="60" fillId="0" borderId="90" xfId="79" applyNumberFormat="1" applyFont="1" applyFill="1" applyBorder="1" applyAlignment="1" applyProtection="1">
      <alignment horizontal="right" vertical="center" wrapText="1"/>
    </xf>
    <xf numFmtId="3" fontId="60" fillId="0" borderId="91" xfId="79" applyNumberFormat="1" applyFont="1" applyFill="1" applyBorder="1" applyAlignment="1" applyProtection="1">
      <alignment horizontal="right" vertical="center" wrapText="1"/>
    </xf>
    <xf numFmtId="3" fontId="60" fillId="0" borderId="90" xfId="79" applyNumberFormat="1" applyFont="1" applyFill="1" applyBorder="1" applyAlignment="1" applyProtection="1">
      <alignment vertical="center" wrapText="1"/>
    </xf>
    <xf numFmtId="3" fontId="111" fillId="0" borderId="89" xfId="79" applyNumberFormat="1" applyFont="1" applyBorder="1" applyAlignment="1" applyProtection="1">
      <alignment horizontal="left" vertical="center" wrapText="1"/>
    </xf>
    <xf numFmtId="3" fontId="111" fillId="0" borderId="90" xfId="79" applyNumberFormat="1" applyFont="1" applyBorder="1" applyAlignment="1" applyProtection="1">
      <alignment horizontal="left" vertical="center" wrapText="1"/>
    </xf>
    <xf numFmtId="3" fontId="111" fillId="0" borderId="90" xfId="79" applyNumberFormat="1" applyFont="1" applyBorder="1" applyAlignment="1" applyProtection="1">
      <alignment horizontal="right" vertical="center" wrapText="1"/>
    </xf>
    <xf numFmtId="3" fontId="111" fillId="0" borderId="91" xfId="79" applyNumberFormat="1" applyFont="1" applyBorder="1" applyAlignment="1" applyProtection="1">
      <alignment horizontal="right" vertical="center" wrapText="1"/>
    </xf>
    <xf numFmtId="3" fontId="60" fillId="0" borderId="93" xfId="79" applyNumberFormat="1" applyFont="1" applyFill="1" applyBorder="1" applyAlignment="1" applyProtection="1">
      <alignment horizontal="left" vertical="center" wrapText="1"/>
    </xf>
    <xf numFmtId="3" fontId="60" fillId="0" borderId="94" xfId="79" applyNumberFormat="1" applyFont="1" applyFill="1" applyBorder="1" applyAlignment="1" applyProtection="1">
      <alignment horizontal="left" vertical="center" wrapText="1"/>
    </xf>
    <xf numFmtId="3" fontId="60" fillId="0" borderId="94" xfId="79" applyNumberFormat="1" applyFont="1" applyFill="1" applyBorder="1" applyAlignment="1" applyProtection="1">
      <alignment horizontal="right" vertical="center" wrapText="1"/>
    </xf>
    <xf numFmtId="3" fontId="60" fillId="0" borderId="95" xfId="79" applyNumberFormat="1" applyFont="1" applyFill="1" applyBorder="1" applyAlignment="1" applyProtection="1">
      <alignment horizontal="right" vertical="center" wrapText="1"/>
    </xf>
    <xf numFmtId="0" fontId="111" fillId="0" borderId="0" xfId="79" applyFont="1" applyBorder="1" applyAlignment="1" applyProtection="1">
      <alignment vertical="center" wrapText="1"/>
    </xf>
    <xf numFmtId="0" fontId="111" fillId="0" borderId="0" xfId="79" applyFont="1" applyBorder="1" applyAlignment="1" applyProtection="1">
      <alignment horizontal="center" vertical="center" wrapText="1"/>
    </xf>
    <xf numFmtId="0" fontId="114" fillId="0" borderId="0" xfId="79" applyFont="1" applyFill="1" applyBorder="1"/>
    <xf numFmtId="0" fontId="32" fillId="42" borderId="86" xfId="79" applyFont="1" applyFill="1" applyBorder="1" applyAlignment="1">
      <alignment wrapText="1"/>
    </xf>
    <xf numFmtId="0" fontId="32" fillId="42" borderId="87" xfId="79" applyFont="1" applyFill="1" applyBorder="1" applyAlignment="1">
      <alignment wrapText="1"/>
    </xf>
    <xf numFmtId="166" fontId="60" fillId="42" borderId="101" xfId="79" applyNumberFormat="1" applyFont="1" applyFill="1" applyBorder="1" applyAlignment="1">
      <alignment horizontal="center" vertical="center" wrapText="1"/>
    </xf>
    <xf numFmtId="166" fontId="60" fillId="45" borderId="86" xfId="79" applyNumberFormat="1" applyFont="1" applyFill="1" applyBorder="1" applyAlignment="1">
      <alignment horizontal="center" vertical="center" wrapText="1"/>
    </xf>
    <xf numFmtId="3" fontId="111" fillId="45" borderId="89" xfId="79" applyNumberFormat="1" applyFont="1" applyFill="1" applyBorder="1" applyAlignment="1">
      <alignment horizontal="right" vertical="center" wrapText="1" indent="1"/>
    </xf>
    <xf numFmtId="3" fontId="116" fillId="45" borderId="89" xfId="79" applyNumberFormat="1" applyFont="1" applyFill="1" applyBorder="1" applyAlignment="1" applyProtection="1">
      <alignment horizontal="right" vertical="top" indent="1"/>
      <protection locked="0"/>
    </xf>
    <xf numFmtId="3" fontId="32" fillId="45" borderId="89" xfId="79" applyNumberFormat="1" applyFont="1" applyFill="1" applyBorder="1" applyAlignment="1" applyProtection="1">
      <alignment horizontal="right" vertical="top" indent="1"/>
      <protection locked="0"/>
    </xf>
    <xf numFmtId="3" fontId="116" fillId="45" borderId="94" xfId="79" applyNumberFormat="1" applyFont="1" applyFill="1" applyBorder="1" applyAlignment="1" applyProtection="1">
      <alignment horizontal="right" vertical="top" indent="1"/>
      <protection locked="0"/>
    </xf>
    <xf numFmtId="3" fontId="116" fillId="45" borderId="93" xfId="79" applyNumberFormat="1" applyFont="1" applyFill="1" applyBorder="1" applyAlignment="1" applyProtection="1">
      <alignment horizontal="right" vertical="top" indent="1"/>
      <protection locked="0"/>
    </xf>
    <xf numFmtId="0" fontId="116" fillId="0" borderId="93" xfId="79" applyFont="1" applyFill="1" applyBorder="1" applyAlignment="1">
      <alignment horizontal="center" vertical="center"/>
    </xf>
    <xf numFmtId="3" fontId="116" fillId="0" borderId="94" xfId="79" applyNumberFormat="1" applyFont="1" applyBorder="1" applyAlignment="1" applyProtection="1">
      <alignment horizontal="right" vertical="top" indent="1"/>
      <protection locked="0"/>
    </xf>
    <xf numFmtId="0" fontId="116" fillId="0" borderId="0" xfId="79" applyFont="1" applyFill="1" applyBorder="1" applyAlignment="1">
      <alignment horizontal="center" vertical="center"/>
    </xf>
    <xf numFmtId="0" fontId="60" fillId="47" borderId="116" xfId="79" applyFont="1" applyFill="1" applyBorder="1" applyAlignment="1">
      <alignment horizontal="left" vertical="center"/>
    </xf>
    <xf numFmtId="3" fontId="60" fillId="47" borderId="116" xfId="79" applyNumberFormat="1" applyFont="1" applyFill="1" applyBorder="1" applyAlignment="1">
      <alignment horizontal="right" vertical="center"/>
    </xf>
    <xf numFmtId="0" fontId="32" fillId="0" borderId="117" xfId="79" applyFont="1" applyFill="1" applyBorder="1" applyAlignment="1">
      <alignment horizontal="left" vertical="center"/>
    </xf>
    <xf numFmtId="3" fontId="32" fillId="0" borderId="118" xfId="79" applyNumberFormat="1" applyFont="1" applyBorder="1" applyAlignment="1" applyProtection="1">
      <alignment horizontal="right" vertical="top" indent="1"/>
      <protection locked="0"/>
    </xf>
    <xf numFmtId="0" fontId="32" fillId="0" borderId="119" xfId="79" applyFont="1" applyFill="1" applyBorder="1" applyAlignment="1">
      <alignment horizontal="left" vertical="center"/>
    </xf>
    <xf numFmtId="3" fontId="32" fillId="0" borderId="120" xfId="79" applyNumberFormat="1" applyFont="1" applyBorder="1" applyAlignment="1" applyProtection="1">
      <alignment horizontal="right" vertical="top" indent="1"/>
      <protection locked="0"/>
    </xf>
    <xf numFmtId="3" fontId="116" fillId="45" borderId="121" xfId="79" applyNumberFormat="1" applyFont="1" applyFill="1" applyBorder="1" applyAlignment="1" applyProtection="1">
      <alignment horizontal="right" vertical="top" indent="1"/>
      <protection locked="0"/>
    </xf>
    <xf numFmtId="3" fontId="116" fillId="45" borderId="122" xfId="79" applyNumberFormat="1" applyFont="1" applyFill="1" applyBorder="1" applyAlignment="1" applyProtection="1">
      <alignment horizontal="right" vertical="top" indent="1"/>
      <protection locked="0"/>
    </xf>
    <xf numFmtId="0" fontId="32" fillId="0" borderId="123" xfId="79" applyFont="1" applyFill="1" applyBorder="1" applyAlignment="1">
      <alignment horizontal="left" vertical="center"/>
    </xf>
    <xf numFmtId="3" fontId="32" fillId="0" borderId="124" xfId="79" applyNumberFormat="1" applyFont="1" applyBorder="1" applyAlignment="1" applyProtection="1">
      <alignment horizontal="right" vertical="top" indent="1"/>
      <protection locked="0"/>
    </xf>
    <xf numFmtId="0" fontId="32" fillId="42" borderId="0" xfId="79" applyFont="1" applyFill="1"/>
    <xf numFmtId="0" fontId="32" fillId="0" borderId="0" xfId="79" applyFont="1" applyFill="1"/>
    <xf numFmtId="3" fontId="72" fillId="42" borderId="0" xfId="79" applyNumberFormat="1" applyFont="1" applyFill="1" applyBorder="1" applyAlignment="1">
      <alignment horizontal="center" vertical="top"/>
    </xf>
    <xf numFmtId="0" fontId="7" fillId="0" borderId="0" xfId="79" applyFont="1"/>
    <xf numFmtId="0" fontId="98" fillId="0" borderId="105" xfId="79" applyFont="1" applyFill="1" applyBorder="1" applyAlignment="1" applyProtection="1">
      <alignment horizontal="left" vertical="center" wrapText="1"/>
      <protection locked="0"/>
    </xf>
    <xf numFmtId="0" fontId="72" fillId="0" borderId="107" xfId="79" applyFont="1" applyFill="1" applyBorder="1" applyAlignment="1" applyProtection="1">
      <alignment horizontal="left" vertical="center" wrapText="1"/>
      <protection locked="0"/>
    </xf>
    <xf numFmtId="0" fontId="98" fillId="0" borderId="107" xfId="79" applyFont="1" applyFill="1" applyBorder="1" applyAlignment="1" applyProtection="1">
      <alignment horizontal="left" vertical="center" wrapText="1"/>
      <protection locked="0"/>
    </xf>
    <xf numFmtId="0" fontId="72" fillId="0" borderId="109" xfId="79" applyFont="1" applyFill="1" applyBorder="1" applyAlignment="1" applyProtection="1">
      <alignment horizontal="left" vertical="center" wrapText="1"/>
      <protection locked="0"/>
    </xf>
    <xf numFmtId="0" fontId="98" fillId="0" borderId="111" xfId="79" applyFont="1" applyFill="1" applyBorder="1" applyAlignment="1" applyProtection="1">
      <alignment horizontal="left" vertical="center" wrapText="1"/>
      <protection locked="0"/>
    </xf>
    <xf numFmtId="0" fontId="157" fillId="0" borderId="105" xfId="79" applyFont="1" applyFill="1" applyBorder="1"/>
    <xf numFmtId="0" fontId="158" fillId="0" borderId="107" xfId="79" applyFont="1" applyFill="1" applyBorder="1"/>
    <xf numFmtId="0" fontId="158" fillId="0" borderId="129" xfId="79" applyFont="1" applyFill="1" applyBorder="1" applyAlignment="1">
      <alignment wrapText="1"/>
    </xf>
    <xf numFmtId="0" fontId="114" fillId="43" borderId="96" xfId="79" applyFont="1" applyFill="1" applyBorder="1"/>
    <xf numFmtId="0" fontId="157" fillId="43" borderId="96" xfId="79" applyFont="1" applyFill="1" applyBorder="1" applyAlignment="1">
      <alignment vertical="top" wrapText="1"/>
    </xf>
    <xf numFmtId="3" fontId="114" fillId="43" borderId="97" xfId="79" applyNumberFormat="1" applyFont="1" applyFill="1" applyBorder="1" applyAlignment="1">
      <alignment horizontal="right"/>
    </xf>
    <xf numFmtId="0" fontId="98" fillId="0" borderId="112" xfId="79" applyFont="1" applyFill="1" applyBorder="1" applyAlignment="1" applyProtection="1">
      <alignment horizontal="left" vertical="center" wrapText="1"/>
      <protection locked="0"/>
    </xf>
    <xf numFmtId="0" fontId="123" fillId="0" borderId="0" xfId="79" applyFont="1" applyBorder="1"/>
    <xf numFmtId="0" fontId="32" fillId="0" borderId="89" xfId="79" applyNumberFormat="1" applyFont="1" applyBorder="1" applyAlignment="1" applyProtection="1">
      <alignment horizontal="center" vertical="top" wrapText="1"/>
    </xf>
    <xf numFmtId="0" fontId="34" fillId="28" borderId="12" xfId="0" applyFont="1" applyFill="1" applyBorder="1" applyAlignment="1">
      <alignment horizontal="center" wrapText="1"/>
    </xf>
    <xf numFmtId="0" fontId="34" fillId="28" borderId="12" xfId="0" applyFont="1" applyFill="1" applyBorder="1" applyAlignment="1">
      <alignment horizontal="center" vertical="center" wrapText="1"/>
    </xf>
    <xf numFmtId="3" fontId="40" fillId="3" borderId="0" xfId="0" applyNumberFormat="1" applyFont="1" applyFill="1" applyBorder="1" applyAlignment="1">
      <alignment horizontal="center" vertical="center"/>
    </xf>
    <xf numFmtId="3" fontId="7" fillId="4" borderId="0" xfId="0" applyNumberFormat="1" applyFont="1" applyFill="1" applyBorder="1" applyAlignment="1">
      <alignment horizontal="center" vertical="center"/>
    </xf>
    <xf numFmtId="3" fontId="7" fillId="5" borderId="0" xfId="0" applyNumberFormat="1" applyFont="1" applyFill="1" applyBorder="1" applyAlignment="1">
      <alignment horizontal="center" vertical="center"/>
    </xf>
    <xf numFmtId="3" fontId="7" fillId="2" borderId="0" xfId="0" applyNumberFormat="1" applyFont="1" applyFill="1" applyBorder="1" applyAlignment="1">
      <alignment horizontal="center" vertical="center"/>
    </xf>
    <xf numFmtId="3" fontId="42" fillId="2" borderId="1" xfId="0" applyNumberFormat="1" applyFont="1" applyFill="1" applyBorder="1" applyAlignment="1">
      <alignment horizontal="center" vertical="center"/>
    </xf>
    <xf numFmtId="3" fontId="6" fillId="2" borderId="0" xfId="0" applyNumberFormat="1" applyFont="1" applyFill="1" applyBorder="1" applyAlignment="1">
      <alignment horizontal="center" vertical="center"/>
    </xf>
    <xf numFmtId="0" fontId="34" fillId="28" borderId="12" xfId="0" applyFont="1" applyFill="1" applyBorder="1" applyAlignment="1">
      <alignment wrapText="1"/>
    </xf>
    <xf numFmtId="3" fontId="163" fillId="28" borderId="13" xfId="0" applyNumberFormat="1" applyFont="1" applyFill="1" applyBorder="1" applyAlignment="1">
      <alignment horizontal="center" vertical="center"/>
    </xf>
    <xf numFmtId="0" fontId="34" fillId="28" borderId="12" xfId="0" applyFont="1" applyFill="1" applyBorder="1" applyAlignment="1">
      <alignment vertical="center" wrapText="1"/>
    </xf>
    <xf numFmtId="3" fontId="34" fillId="28" borderId="13" xfId="0" applyNumberFormat="1" applyFont="1" applyFill="1" applyBorder="1" applyAlignment="1">
      <alignment horizontal="center" vertical="center"/>
    </xf>
    <xf numFmtId="0" fontId="35" fillId="30" borderId="0" xfId="0" applyFont="1" applyFill="1" applyBorder="1" applyAlignment="1"/>
    <xf numFmtId="3" fontId="35" fillId="30" borderId="0" xfId="0" applyNumberFormat="1" applyFont="1" applyFill="1" applyBorder="1" applyAlignment="1"/>
    <xf numFmtId="0" fontId="40" fillId="3" borderId="0" xfId="0" applyFont="1" applyFill="1" applyBorder="1" applyAlignment="1">
      <alignment horizontal="left" vertical="center"/>
    </xf>
    <xf numFmtId="3" fontId="40" fillId="48" borderId="0" xfId="0" applyNumberFormat="1" applyFont="1" applyFill="1" applyBorder="1" applyAlignment="1">
      <alignment horizontal="center" vertical="center"/>
    </xf>
    <xf numFmtId="3" fontId="7" fillId="49" borderId="0" xfId="0" applyNumberFormat="1" applyFont="1" applyFill="1" applyBorder="1" applyAlignment="1">
      <alignment horizontal="center" vertical="center"/>
    </xf>
    <xf numFmtId="0" fontId="32" fillId="0" borderId="0" xfId="53010"/>
    <xf numFmtId="0" fontId="32" fillId="40" borderId="14" xfId="53010" applyFill="1" applyBorder="1" applyAlignment="1">
      <alignment horizontal="center"/>
    </xf>
    <xf numFmtId="0" fontId="60" fillId="41" borderId="207" xfId="53010" applyFont="1" applyFill="1" applyBorder="1"/>
    <xf numFmtId="0" fontId="60" fillId="41" borderId="208" xfId="53010" applyFont="1" applyFill="1" applyBorder="1"/>
    <xf numFmtId="0" fontId="32" fillId="41" borderId="208" xfId="53010" applyFont="1" applyFill="1" applyBorder="1"/>
    <xf numFmtId="0" fontId="32" fillId="41" borderId="19" xfId="53010" applyFont="1" applyFill="1" applyBorder="1"/>
    <xf numFmtId="0" fontId="70" fillId="31" borderId="207" xfId="53010" applyFont="1" applyFill="1" applyBorder="1"/>
    <xf numFmtId="0" fontId="60" fillId="31" borderId="208" xfId="53010" applyFont="1" applyFill="1" applyBorder="1"/>
    <xf numFmtId="0" fontId="72" fillId="31" borderId="207" xfId="53010" applyFont="1" applyFill="1" applyBorder="1"/>
    <xf numFmtId="0" fontId="32" fillId="31" borderId="208" xfId="53010" applyFill="1" applyBorder="1"/>
    <xf numFmtId="0" fontId="32" fillId="31" borderId="19" xfId="53010" applyFill="1" applyBorder="1"/>
    <xf numFmtId="0" fontId="32" fillId="0" borderId="207" xfId="53010" applyBorder="1"/>
    <xf numFmtId="0" fontId="32" fillId="0" borderId="208" xfId="53010" applyBorder="1"/>
    <xf numFmtId="0" fontId="32" fillId="0" borderId="19" xfId="53010" applyBorder="1"/>
    <xf numFmtId="0" fontId="71" fillId="0" borderId="207" xfId="53010" applyFont="1" applyBorder="1"/>
    <xf numFmtId="0" fontId="71" fillId="0" borderId="208" xfId="53010" applyFont="1" applyBorder="1"/>
    <xf numFmtId="0" fontId="71" fillId="0" borderId="19" xfId="53010" applyFont="1" applyBorder="1"/>
    <xf numFmtId="0" fontId="146" fillId="41" borderId="207" xfId="53010" applyFont="1" applyFill="1" applyBorder="1"/>
    <xf numFmtId="0" fontId="71" fillId="41" borderId="208" xfId="53010" applyFont="1" applyFill="1" applyBorder="1"/>
    <xf numFmtId="0" fontId="393" fillId="41" borderId="19" xfId="53010" applyFont="1" applyFill="1" applyBorder="1"/>
    <xf numFmtId="0" fontId="70" fillId="40" borderId="25" xfId="53010" applyFont="1" applyFill="1" applyBorder="1"/>
    <xf numFmtId="0" fontId="70" fillId="40" borderId="14" xfId="53010" applyFont="1" applyFill="1" applyBorder="1"/>
    <xf numFmtId="0" fontId="32" fillId="0" borderId="0" xfId="53010" applyFill="1"/>
    <xf numFmtId="0" fontId="32" fillId="0" borderId="0" xfId="53010" applyFill="1" applyBorder="1"/>
    <xf numFmtId="0" fontId="32" fillId="45" borderId="97" xfId="53010" applyFill="1" applyBorder="1" applyAlignment="1">
      <alignment horizontal="right"/>
    </xf>
    <xf numFmtId="0" fontId="32" fillId="0" borderId="0" xfId="53010" applyAlignment="1">
      <alignment horizontal="right"/>
    </xf>
    <xf numFmtId="0" fontId="142" fillId="0" borderId="167" xfId="53011" applyFont="1" applyFill="1" applyBorder="1" applyAlignment="1">
      <alignment wrapText="1"/>
    </xf>
    <xf numFmtId="3" fontId="32" fillId="0" borderId="0" xfId="53010" applyNumberFormat="1" applyAlignment="1">
      <alignment horizontal="right"/>
    </xf>
    <xf numFmtId="3" fontId="32" fillId="0" borderId="0" xfId="53010" applyNumberFormat="1" applyFont="1" applyAlignment="1">
      <alignment horizontal="right"/>
    </xf>
    <xf numFmtId="3" fontId="140" fillId="5" borderId="171" xfId="39" applyNumberFormat="1" applyFont="1" applyFill="1" applyBorder="1" applyAlignment="1"/>
    <xf numFmtId="0" fontId="60" fillId="3" borderId="88" xfId="53010" applyFont="1" applyFill="1" applyBorder="1" applyAlignment="1" applyProtection="1">
      <alignment horizontal="center" vertical="top" wrapText="1"/>
    </xf>
    <xf numFmtId="0" fontId="60" fillId="3" borderId="87" xfId="53010" applyFont="1" applyFill="1" applyBorder="1" applyAlignment="1" applyProtection="1">
      <alignment horizontal="center" vertical="top" wrapText="1"/>
    </xf>
    <xf numFmtId="0" fontId="47" fillId="3" borderId="165" xfId="53010" applyFont="1" applyFill="1" applyBorder="1" applyAlignment="1">
      <alignment vertical="center"/>
    </xf>
    <xf numFmtId="0" fontId="133" fillId="0" borderId="0" xfId="53010" applyFont="1"/>
    <xf numFmtId="3" fontId="70" fillId="45" borderId="97" xfId="53010" applyNumberFormat="1" applyFont="1" applyFill="1" applyBorder="1" applyAlignment="1">
      <alignment horizontal="right"/>
    </xf>
    <xf numFmtId="3" fontId="111" fillId="45" borderId="114" xfId="53010" applyNumberFormat="1" applyFont="1" applyFill="1" applyBorder="1" applyAlignment="1">
      <alignment horizontal="right"/>
    </xf>
    <xf numFmtId="3" fontId="32" fillId="31" borderId="0" xfId="53010" applyNumberFormat="1" applyFont="1" applyFill="1" applyAlignment="1">
      <alignment horizontal="right"/>
    </xf>
    <xf numFmtId="167" fontId="144" fillId="0" borderId="89" xfId="53010" applyNumberFormat="1" applyFont="1" applyBorder="1" applyAlignment="1">
      <alignment horizontal="left" vertical="top" wrapText="1"/>
    </xf>
    <xf numFmtId="3" fontId="32" fillId="0" borderId="0" xfId="53010" applyNumberFormat="1" applyBorder="1" applyAlignment="1">
      <alignment horizontal="right"/>
    </xf>
    <xf numFmtId="3" fontId="32" fillId="5" borderId="170" xfId="53010" applyNumberFormat="1" applyFill="1" applyBorder="1"/>
    <xf numFmtId="0" fontId="128" fillId="0" borderId="192" xfId="53012" applyFont="1" applyBorder="1" applyAlignment="1">
      <alignment horizontal="center" vertical="center"/>
    </xf>
    <xf numFmtId="3" fontId="32" fillId="0" borderId="0" xfId="53010" applyNumberFormat="1"/>
    <xf numFmtId="0" fontId="128" fillId="0" borderId="192" xfId="53012" applyFont="1" applyBorder="1" applyAlignment="1">
      <alignment horizontal="center" vertical="center" textRotation="90" wrapText="1"/>
    </xf>
    <xf numFmtId="0" fontId="141" fillId="5" borderId="169" xfId="53010" applyFont="1" applyFill="1" applyBorder="1"/>
    <xf numFmtId="3" fontId="60" fillId="0" borderId="0" xfId="53010" applyNumberFormat="1" applyFont="1"/>
    <xf numFmtId="0" fontId="60" fillId="0" borderId="0" xfId="53010" applyFont="1"/>
    <xf numFmtId="3" fontId="32" fillId="0" borderId="0" xfId="53010" applyNumberFormat="1" applyFont="1"/>
    <xf numFmtId="0" fontId="60" fillId="5" borderId="0" xfId="53010" applyFont="1" applyFill="1"/>
    <xf numFmtId="0" fontId="136" fillId="5" borderId="167" xfId="53011" applyFont="1" applyFill="1" applyBorder="1"/>
    <xf numFmtId="0" fontId="2" fillId="0" borderId="167" xfId="53011" applyFont="1" applyBorder="1"/>
    <xf numFmtId="0" fontId="136" fillId="5" borderId="166" xfId="53011" applyFont="1" applyFill="1" applyBorder="1"/>
    <xf numFmtId="3" fontId="135" fillId="50" borderId="102" xfId="53010" applyNumberFormat="1" applyFont="1" applyFill="1" applyBorder="1" applyAlignment="1" applyProtection="1">
      <alignment vertical="center" wrapText="1"/>
    </xf>
    <xf numFmtId="0" fontId="135" fillId="50" borderId="102" xfId="53010" applyFont="1" applyFill="1" applyBorder="1" applyAlignment="1" applyProtection="1">
      <alignment horizontal="left" vertical="center" wrapText="1" indent="1"/>
    </xf>
    <xf numFmtId="3" fontId="135" fillId="2" borderId="102" xfId="53010" applyNumberFormat="1" applyFont="1" applyFill="1" applyBorder="1" applyAlignment="1" applyProtection="1">
      <alignment vertical="center" wrapText="1"/>
    </xf>
    <xf numFmtId="0" fontId="135" fillId="2" borderId="102" xfId="53010" applyFont="1" applyFill="1" applyBorder="1" applyAlignment="1" applyProtection="1">
      <alignment horizontal="left" vertical="center" wrapText="1" indent="1"/>
    </xf>
    <xf numFmtId="3" fontId="135" fillId="41" borderId="90" xfId="53010" applyNumberFormat="1" applyFont="1" applyFill="1" applyBorder="1" applyAlignment="1" applyProtection="1">
      <alignment vertical="center" wrapText="1"/>
    </xf>
    <xf numFmtId="3" fontId="135" fillId="41" borderId="102" xfId="53010" applyNumberFormat="1" applyFont="1" applyFill="1" applyBorder="1" applyAlignment="1" applyProtection="1">
      <alignment vertical="center" wrapText="1"/>
    </xf>
    <xf numFmtId="0" fontId="135" fillId="41" borderId="102" xfId="53010" applyFont="1" applyFill="1" applyBorder="1" applyAlignment="1" applyProtection="1">
      <alignment horizontal="left" vertical="center" wrapText="1" indent="1"/>
    </xf>
    <xf numFmtId="0" fontId="81" fillId="2" borderId="0" xfId="53010" applyFont="1" applyFill="1"/>
    <xf numFmtId="0" fontId="72" fillId="0" borderId="90" xfId="53010" applyFont="1" applyFill="1" applyBorder="1" applyAlignment="1" applyProtection="1">
      <alignment vertical="center" wrapText="1"/>
    </xf>
    <xf numFmtId="0" fontId="72" fillId="0" borderId="102" xfId="53010" applyFont="1" applyFill="1" applyBorder="1" applyAlignment="1" applyProtection="1">
      <alignment vertical="center" wrapText="1"/>
    </xf>
    <xf numFmtId="0" fontId="72" fillId="0" borderId="102" xfId="53010" applyFont="1" applyFill="1" applyBorder="1" applyAlignment="1" applyProtection="1">
      <alignment horizontal="left" vertical="center" wrapText="1" indent="1"/>
    </xf>
    <xf numFmtId="0" fontId="81" fillId="0" borderId="0" xfId="53010" applyFont="1"/>
    <xf numFmtId="3" fontId="72" fillId="0" borderId="102" xfId="53010" applyNumberFormat="1" applyFont="1" applyFill="1" applyBorder="1" applyAlignment="1" applyProtection="1">
      <alignment vertical="center" wrapText="1"/>
    </xf>
    <xf numFmtId="0" fontId="81" fillId="0" borderId="0" xfId="53010" applyFont="1" applyAlignment="1">
      <alignment vertical="center" wrapText="1"/>
    </xf>
    <xf numFmtId="3" fontId="72" fillId="2" borderId="102" xfId="53010" applyNumberFormat="1" applyFont="1" applyFill="1" applyBorder="1" applyAlignment="1" applyProtection="1">
      <alignment vertical="center" wrapText="1"/>
    </xf>
    <xf numFmtId="0" fontId="72" fillId="2" borderId="102" xfId="53010" applyFont="1" applyFill="1" applyBorder="1" applyAlignment="1" applyProtection="1">
      <alignment horizontal="left" vertical="center" wrapText="1" indent="1"/>
    </xf>
    <xf numFmtId="0" fontId="45" fillId="0" borderId="0" xfId="53010" applyFont="1" applyFill="1"/>
    <xf numFmtId="0" fontId="45" fillId="0" borderId="0" xfId="53010" applyFont="1"/>
    <xf numFmtId="0" fontId="134" fillId="0" borderId="0" xfId="53010" applyFont="1"/>
    <xf numFmtId="3" fontId="98" fillId="41" borderId="102" xfId="53010" applyNumberFormat="1" applyFont="1" applyFill="1" applyBorder="1" applyAlignment="1" applyProtection="1">
      <alignment vertical="center" wrapText="1"/>
    </xf>
    <xf numFmtId="0" fontId="98" fillId="41" borderId="102" xfId="53010" applyFont="1" applyFill="1" applyBorder="1" applyAlignment="1" applyProtection="1">
      <alignment horizontal="left" vertical="center" wrapText="1" indent="1"/>
    </xf>
    <xf numFmtId="0" fontId="81" fillId="0" borderId="0" xfId="53010" applyFont="1" applyAlignment="1">
      <alignment wrapText="1"/>
    </xf>
    <xf numFmtId="3" fontId="72" fillId="0" borderId="90" xfId="53010" applyNumberFormat="1" applyFont="1" applyFill="1" applyBorder="1" applyAlignment="1" applyProtection="1">
      <alignment vertical="center" wrapText="1"/>
    </xf>
    <xf numFmtId="0" fontId="81" fillId="0" borderId="0" xfId="53010" applyFont="1" applyFill="1"/>
    <xf numFmtId="0" fontId="45" fillId="2" borderId="0" xfId="53010" applyFont="1" applyFill="1"/>
    <xf numFmtId="0" fontId="72" fillId="2" borderId="102" xfId="53010" applyFont="1" applyFill="1" applyBorder="1" applyAlignment="1" applyProtection="1">
      <alignment vertical="center" wrapText="1"/>
    </xf>
    <xf numFmtId="3" fontId="98" fillId="41" borderId="101" xfId="53010" applyNumberFormat="1" applyFont="1" applyFill="1" applyBorder="1" applyAlignment="1" applyProtection="1">
      <alignment vertical="center" wrapText="1"/>
    </xf>
    <xf numFmtId="0" fontId="98" fillId="41" borderId="101" xfId="53010" applyFont="1" applyFill="1" applyBorder="1" applyAlignment="1" applyProtection="1">
      <alignment horizontal="left" vertical="center" wrapText="1" indent="1"/>
    </xf>
    <xf numFmtId="0" fontId="60" fillId="42" borderId="88" xfId="53010" applyFont="1" applyFill="1" applyBorder="1" applyAlignment="1" applyProtection="1">
      <alignment horizontal="center" vertical="top" wrapText="1"/>
    </xf>
    <xf numFmtId="0" fontId="60" fillId="42" borderId="87" xfId="53010" applyFont="1" applyFill="1" applyBorder="1" applyAlignment="1" applyProtection="1">
      <alignment horizontal="center" vertical="top" wrapText="1"/>
    </xf>
    <xf numFmtId="0" fontId="47" fillId="42" borderId="165" xfId="53010" applyFont="1" applyFill="1" applyBorder="1" applyAlignment="1">
      <alignment vertical="center"/>
    </xf>
    <xf numFmtId="0" fontId="32" fillId="0" borderId="19" xfId="53010" applyFill="1" applyBorder="1"/>
    <xf numFmtId="0" fontId="132" fillId="2" borderId="0" xfId="53010" applyFont="1" applyFill="1" applyBorder="1"/>
    <xf numFmtId="0" fontId="6" fillId="0" borderId="0" xfId="53010" applyFont="1"/>
    <xf numFmtId="0" fontId="131" fillId="41" borderId="0" xfId="53010" applyFont="1" applyFill="1" applyBorder="1" applyAlignment="1" applyProtection="1">
      <alignment horizontal="left" vertical="center" wrapText="1" indent="1"/>
    </xf>
    <xf numFmtId="0" fontId="32" fillId="0" borderId="0" xfId="53010" applyFont="1" applyFill="1" applyBorder="1"/>
    <xf numFmtId="0" fontId="32" fillId="0" borderId="207" xfId="53010" applyFill="1" applyBorder="1"/>
    <xf numFmtId="0" fontId="94" fillId="0" borderId="0" xfId="53010" applyFont="1" applyBorder="1"/>
    <xf numFmtId="3" fontId="116" fillId="0" borderId="0" xfId="53010" applyNumberFormat="1" applyFont="1" applyBorder="1" applyAlignment="1" applyProtection="1">
      <alignment horizontal="right" vertical="top" indent="1"/>
      <protection locked="0"/>
    </xf>
    <xf numFmtId="0" fontId="116" fillId="0" borderId="0" xfId="53010" applyFont="1" applyFill="1" applyBorder="1" applyAlignment="1">
      <alignment horizontal="left" vertical="center" wrapText="1" indent="1"/>
    </xf>
    <xf numFmtId="0" fontId="116" fillId="0" borderId="0" xfId="53010" applyFont="1" applyFill="1" applyBorder="1" applyAlignment="1">
      <alignment horizontal="center" vertical="center"/>
    </xf>
    <xf numFmtId="3" fontId="70" fillId="43" borderId="97" xfId="53010" applyNumberFormat="1" applyFont="1" applyFill="1" applyBorder="1" applyAlignment="1">
      <alignment horizontal="right"/>
    </xf>
    <xf numFmtId="0" fontId="115" fillId="43" borderId="96" xfId="53010" applyFont="1" applyFill="1" applyBorder="1"/>
    <xf numFmtId="0" fontId="115" fillId="43" borderId="115" xfId="53010" applyFont="1" applyFill="1" applyBorder="1"/>
    <xf numFmtId="0" fontId="32" fillId="0" borderId="164" xfId="53010" applyBorder="1" applyAlignment="1">
      <alignment horizontal="right"/>
    </xf>
    <xf numFmtId="0" fontId="32" fillId="0" borderId="97" xfId="53010" applyBorder="1" applyAlignment="1">
      <alignment horizontal="right"/>
    </xf>
    <xf numFmtId="0" fontId="114" fillId="0" borderId="96" xfId="53010" applyFont="1" applyFill="1" applyBorder="1"/>
    <xf numFmtId="0" fontId="114" fillId="0" borderId="115" xfId="53010" applyFont="1" applyFill="1" applyBorder="1"/>
    <xf numFmtId="3" fontId="111" fillId="0" borderId="163" xfId="53010" applyNumberFormat="1" applyFont="1" applyFill="1" applyBorder="1" applyAlignment="1">
      <alignment horizontal="right"/>
    </xf>
    <xf numFmtId="3" fontId="111" fillId="0" borderId="114" xfId="53010" applyNumberFormat="1" applyFont="1" applyFill="1" applyBorder="1" applyAlignment="1">
      <alignment horizontal="right"/>
    </xf>
    <xf numFmtId="0" fontId="111" fillId="0" borderId="114" xfId="53010" applyFont="1" applyFill="1" applyBorder="1"/>
    <xf numFmtId="0" fontId="111" fillId="0" borderId="113" xfId="53010" applyFont="1" applyFill="1" applyBorder="1"/>
    <xf numFmtId="3" fontId="116" fillId="0" borderId="112" xfId="53010" applyNumberFormat="1" applyFont="1" applyBorder="1" applyAlignment="1" applyProtection="1">
      <alignment horizontal="right" vertical="top" indent="1"/>
      <protection locked="0"/>
    </xf>
    <xf numFmtId="0" fontId="119" fillId="0" borderId="112" xfId="53010" applyFont="1" applyFill="1" applyBorder="1" applyAlignment="1" applyProtection="1">
      <alignment horizontal="left" vertical="center" wrapText="1"/>
      <protection locked="0"/>
    </xf>
    <xf numFmtId="0" fontId="116" fillId="0" borderId="112" xfId="53010" applyFont="1" applyFill="1" applyBorder="1" applyAlignment="1">
      <alignment horizontal="center" vertical="center"/>
    </xf>
    <xf numFmtId="3" fontId="120" fillId="0" borderId="127" xfId="53010" applyNumberFormat="1" applyFont="1" applyBorder="1" applyAlignment="1" applyProtection="1">
      <alignment horizontal="right" vertical="top" indent="1"/>
      <protection locked="0"/>
    </xf>
    <xf numFmtId="3" fontId="120" fillId="0" borderId="111" xfId="53010" applyNumberFormat="1" applyFont="1" applyBorder="1" applyAlignment="1" applyProtection="1">
      <alignment horizontal="right" vertical="top" indent="1"/>
      <protection locked="0"/>
    </xf>
    <xf numFmtId="0" fontId="119" fillId="0" borderId="111" xfId="53010" applyFont="1" applyFill="1" applyBorder="1" applyAlignment="1" applyProtection="1">
      <alignment horizontal="left" vertical="center" wrapText="1"/>
      <protection locked="0"/>
    </xf>
    <xf numFmtId="0" fontId="116" fillId="0" borderId="110" xfId="53010" applyFont="1" applyFill="1" applyBorder="1" applyAlignment="1">
      <alignment horizontal="center" vertical="center"/>
    </xf>
    <xf numFmtId="3" fontId="32" fillId="0" borderId="0" xfId="53010" applyNumberFormat="1" applyFill="1" applyBorder="1"/>
    <xf numFmtId="3" fontId="7" fillId="0" borderId="109" xfId="53010" applyNumberFormat="1" applyFont="1" applyBorder="1" applyAlignment="1" applyProtection="1">
      <alignment horizontal="right" vertical="top" indent="1"/>
      <protection locked="0"/>
    </xf>
    <xf numFmtId="0" fontId="121" fillId="0" borderId="109" xfId="53010" applyFont="1" applyFill="1" applyBorder="1" applyAlignment="1" applyProtection="1">
      <alignment horizontal="left" vertical="center" wrapText="1"/>
      <protection locked="0"/>
    </xf>
    <xf numFmtId="0" fontId="116" fillId="0" borderId="108" xfId="53010" applyFont="1" applyFill="1" applyBorder="1" applyAlignment="1">
      <alignment horizontal="center" vertical="center"/>
    </xf>
    <xf numFmtId="3" fontId="7" fillId="0" borderId="126" xfId="53010" applyNumberFormat="1" applyFont="1" applyBorder="1" applyAlignment="1" applyProtection="1">
      <alignment horizontal="right" vertical="top" indent="1"/>
      <protection locked="0"/>
    </xf>
    <xf numFmtId="3" fontId="7" fillId="0" borderId="107" xfId="53010" applyNumberFormat="1" applyFont="1" applyBorder="1" applyAlignment="1" applyProtection="1">
      <alignment horizontal="right" vertical="top" indent="1"/>
      <protection locked="0"/>
    </xf>
    <xf numFmtId="0" fontId="121" fillId="0" borderId="107" xfId="53010" applyFont="1" applyFill="1" applyBorder="1" applyAlignment="1" applyProtection="1">
      <alignment horizontal="left" vertical="center" wrapText="1"/>
      <protection locked="0"/>
    </xf>
    <xf numFmtId="0" fontId="116" fillId="0" borderId="106" xfId="53010" applyFont="1" applyFill="1" applyBorder="1" applyAlignment="1">
      <alignment horizontal="center" vertical="center"/>
    </xf>
    <xf numFmtId="3" fontId="120" fillId="0" borderId="126" xfId="53010" applyNumberFormat="1" applyFont="1" applyBorder="1" applyAlignment="1" applyProtection="1">
      <alignment horizontal="right" vertical="top" indent="1"/>
      <protection locked="0"/>
    </xf>
    <xf numFmtId="3" fontId="120" fillId="0" borderId="107" xfId="53010" applyNumberFormat="1" applyFont="1" applyBorder="1" applyAlignment="1" applyProtection="1">
      <alignment horizontal="right" vertical="top" indent="1"/>
      <protection locked="0"/>
    </xf>
    <xf numFmtId="0" fontId="119" fillId="0" borderId="107" xfId="53010" applyFont="1" applyFill="1" applyBorder="1" applyAlignment="1" applyProtection="1">
      <alignment horizontal="left" vertical="center" wrapText="1"/>
      <protection locked="0"/>
    </xf>
    <xf numFmtId="3" fontId="7" fillId="0" borderId="118" xfId="53010" applyNumberFormat="1" applyFont="1" applyBorder="1" applyAlignment="1" applyProtection="1">
      <alignment horizontal="right" vertical="top" indent="1"/>
      <protection locked="0"/>
    </xf>
    <xf numFmtId="3" fontId="7" fillId="2" borderId="107" xfId="53010" applyNumberFormat="1" applyFont="1" applyFill="1" applyBorder="1" applyAlignment="1" applyProtection="1">
      <alignment horizontal="right" vertical="top" indent="1"/>
      <protection locked="0"/>
    </xf>
    <xf numFmtId="0" fontId="121" fillId="2" borderId="107" xfId="53010" applyFont="1" applyFill="1" applyBorder="1" applyAlignment="1" applyProtection="1">
      <alignment horizontal="left" vertical="center" wrapText="1"/>
      <protection locked="0"/>
    </xf>
    <xf numFmtId="3" fontId="7" fillId="0" borderId="161" xfId="53010" applyNumberFormat="1" applyFont="1" applyBorder="1" applyAlignment="1" applyProtection="1">
      <alignment horizontal="right" vertical="top" indent="1"/>
      <protection locked="0"/>
    </xf>
    <xf numFmtId="0" fontId="121" fillId="0" borderId="161" xfId="53010" applyFont="1" applyFill="1" applyBorder="1" applyAlignment="1" applyProtection="1">
      <alignment horizontal="left" vertical="center" wrapText="1"/>
      <protection locked="0"/>
    </xf>
    <xf numFmtId="0" fontId="116" fillId="0" borderId="160" xfId="53010" applyFont="1" applyFill="1" applyBorder="1" applyAlignment="1">
      <alignment horizontal="center" vertical="center"/>
    </xf>
    <xf numFmtId="3" fontId="7" fillId="0" borderId="162" xfId="53010" applyNumberFormat="1" applyFont="1" applyBorder="1" applyAlignment="1" applyProtection="1">
      <alignment horizontal="right" vertical="top" indent="1"/>
      <protection locked="0"/>
    </xf>
    <xf numFmtId="3" fontId="120" fillId="0" borderId="105" xfId="53010" applyNumberFormat="1" applyFont="1" applyBorder="1" applyAlignment="1" applyProtection="1">
      <alignment horizontal="right" vertical="top" indent="1"/>
      <protection locked="0"/>
    </xf>
    <xf numFmtId="0" fontId="119" fillId="0" borderId="105" xfId="53010" applyFont="1" applyFill="1" applyBorder="1" applyAlignment="1" applyProtection="1">
      <alignment horizontal="left" vertical="center" wrapText="1"/>
      <protection locked="0"/>
    </xf>
    <xf numFmtId="0" fontId="116" fillId="0" borderId="104" xfId="53010" applyFont="1" applyFill="1" applyBorder="1" applyAlignment="1">
      <alignment horizontal="center" vertical="center"/>
    </xf>
    <xf numFmtId="0" fontId="60" fillId="42" borderId="88" xfId="53010" applyFont="1" applyFill="1" applyBorder="1" applyAlignment="1" applyProtection="1">
      <alignment horizontal="center" vertical="center" wrapText="1"/>
    </xf>
    <xf numFmtId="0" fontId="60" fillId="42" borderId="87" xfId="53010" applyFont="1" applyFill="1" applyBorder="1" applyAlignment="1" applyProtection="1">
      <alignment horizontal="center" vertical="center" wrapText="1"/>
    </xf>
    <xf numFmtId="0" fontId="60" fillId="42" borderId="86" xfId="53010" applyFont="1" applyFill="1" applyBorder="1" applyAlignment="1" applyProtection="1">
      <alignment horizontal="center" vertical="center" wrapText="1"/>
    </xf>
    <xf numFmtId="0" fontId="40" fillId="0" borderId="0" xfId="53010" applyFont="1"/>
    <xf numFmtId="0" fontId="60" fillId="0" borderId="0" xfId="53010" applyFont="1" applyAlignment="1">
      <alignment horizontal="left"/>
    </xf>
    <xf numFmtId="0" fontId="116" fillId="0" borderId="0" xfId="53010" applyFont="1" applyFill="1" applyBorder="1" applyAlignment="1">
      <alignment horizontal="right" vertical="center" wrapText="1" indent="1"/>
    </xf>
    <xf numFmtId="3" fontId="32" fillId="42" borderId="0" xfId="53010" applyNumberFormat="1" applyFont="1" applyFill="1" applyBorder="1" applyAlignment="1">
      <alignment horizontal="center" vertical="top"/>
    </xf>
    <xf numFmtId="0" fontId="72" fillId="42" borderId="0" xfId="53010" applyFont="1" applyFill="1" applyBorder="1" applyAlignment="1">
      <alignment horizontal="left" vertical="center" wrapText="1" indent="1"/>
    </xf>
    <xf numFmtId="0" fontId="72" fillId="42" borderId="0" xfId="53010" applyFont="1" applyFill="1" applyBorder="1" applyAlignment="1">
      <alignment horizontal="left" vertical="center" wrapText="1" indent="2"/>
    </xf>
    <xf numFmtId="0" fontId="72" fillId="42" borderId="0" xfId="53010" applyFont="1" applyFill="1" applyBorder="1" applyAlignment="1">
      <alignment horizontal="left" vertical="center" indent="2"/>
    </xf>
    <xf numFmtId="0" fontId="32" fillId="42" borderId="0" xfId="53010" applyFill="1"/>
    <xf numFmtId="3" fontId="32" fillId="42" borderId="0" xfId="53010" applyNumberFormat="1" applyFont="1" applyFill="1" applyBorder="1" applyAlignment="1" applyProtection="1">
      <alignment vertical="top"/>
      <protection locked="0"/>
    </xf>
    <xf numFmtId="0" fontId="72" fillId="0" borderId="0" xfId="53010" applyFont="1" applyFill="1" applyBorder="1" applyAlignment="1">
      <alignment horizontal="left" vertical="center" wrapText="1" indent="1"/>
    </xf>
    <xf numFmtId="0" fontId="72" fillId="42" borderId="0" xfId="53010" applyFont="1" applyFill="1" applyBorder="1" applyAlignment="1" applyProtection="1">
      <alignment horizontal="center" vertical="center" wrapText="1"/>
      <protection locked="0"/>
    </xf>
    <xf numFmtId="0" fontId="72" fillId="0" borderId="0" xfId="53010" applyFont="1" applyFill="1" applyBorder="1" applyAlignment="1" applyProtection="1">
      <alignment horizontal="center" vertical="center"/>
      <protection locked="0"/>
    </xf>
    <xf numFmtId="3" fontId="60" fillId="42" borderId="0" xfId="53010" applyNumberFormat="1" applyFont="1" applyFill="1" applyBorder="1" applyAlignment="1">
      <alignment vertical="top"/>
    </xf>
    <xf numFmtId="3" fontId="60" fillId="42" borderId="0" xfId="53010" applyNumberFormat="1" applyFont="1" applyFill="1" applyBorder="1" applyAlignment="1">
      <alignment horizontal="center" vertical="top"/>
    </xf>
    <xf numFmtId="0" fontId="72" fillId="42" borderId="0" xfId="53010" applyFont="1" applyFill="1" applyBorder="1" applyAlignment="1">
      <alignment horizontal="center" vertical="center"/>
    </xf>
    <xf numFmtId="0" fontId="72" fillId="42" borderId="0" xfId="53010" applyFont="1" applyFill="1" applyBorder="1" applyAlignment="1">
      <alignment horizontal="center" vertical="center" wrapText="1"/>
    </xf>
    <xf numFmtId="14" fontId="60" fillId="42" borderId="0" xfId="53010" applyNumberFormat="1" applyFont="1" applyFill="1" applyBorder="1" applyAlignment="1" applyProtection="1">
      <alignment vertical="top"/>
      <protection locked="0"/>
    </xf>
    <xf numFmtId="0" fontId="117" fillId="0" borderId="0" xfId="53010" applyFont="1" applyFill="1" applyBorder="1" applyAlignment="1">
      <alignment horizontal="center" vertical="center" wrapText="1"/>
    </xf>
    <xf numFmtId="14" fontId="72" fillId="42" borderId="0" xfId="53010" applyNumberFormat="1" applyFont="1" applyFill="1" applyBorder="1" applyAlignment="1" applyProtection="1">
      <alignment horizontal="center" vertical="center" wrapText="1"/>
      <protection locked="0"/>
    </xf>
    <xf numFmtId="14" fontId="72" fillId="0" borderId="0" xfId="53010" applyNumberFormat="1" applyFont="1" applyFill="1" applyBorder="1" applyAlignment="1" applyProtection="1">
      <alignment horizontal="center" vertical="center"/>
      <protection locked="0"/>
    </xf>
    <xf numFmtId="3" fontId="118" fillId="42" borderId="0" xfId="53010" applyNumberFormat="1" applyFont="1" applyFill="1" applyBorder="1" applyAlignment="1">
      <alignment horizontal="center" vertical="top"/>
    </xf>
    <xf numFmtId="0" fontId="117" fillId="42" borderId="0" xfId="53010" applyFont="1" applyFill="1" applyBorder="1" applyAlignment="1">
      <alignment horizontal="center" vertical="center" wrapText="1"/>
    </xf>
    <xf numFmtId="0" fontId="117" fillId="42" borderId="0" xfId="53010" applyFont="1" applyFill="1" applyBorder="1" applyAlignment="1">
      <alignment horizontal="center" vertical="center"/>
    </xf>
    <xf numFmtId="3" fontId="32" fillId="42" borderId="0" xfId="53010" applyNumberFormat="1" applyFont="1" applyFill="1" applyBorder="1" applyAlignment="1">
      <alignment horizontal="right" vertical="top" indent="1"/>
    </xf>
    <xf numFmtId="0" fontId="117" fillId="42" borderId="0" xfId="53010" applyFont="1" applyFill="1" applyBorder="1" applyAlignment="1">
      <alignment horizontal="left" vertical="center" wrapText="1" indent="1"/>
    </xf>
    <xf numFmtId="0" fontId="117" fillId="42" borderId="0" xfId="53010" applyFont="1" applyFill="1" applyBorder="1" applyAlignment="1">
      <alignment horizontal="left" vertical="center" wrapText="1" indent="2"/>
    </xf>
    <xf numFmtId="0" fontId="117" fillId="42" borderId="0" xfId="53010" applyFont="1" applyFill="1" applyBorder="1" applyAlignment="1">
      <alignment horizontal="left" vertical="center" indent="2"/>
    </xf>
    <xf numFmtId="0" fontId="32" fillId="2" borderId="0" xfId="53010" applyFont="1" applyFill="1"/>
    <xf numFmtId="3" fontId="116" fillId="45" borderId="93" xfId="53010" applyNumberFormat="1" applyFont="1" applyFill="1" applyBorder="1" applyAlignment="1" applyProtection="1">
      <alignment horizontal="right" vertical="top" indent="1"/>
      <protection locked="0"/>
    </xf>
    <xf numFmtId="3" fontId="116" fillId="0" borderId="103" xfId="53010" applyNumberFormat="1" applyFont="1" applyBorder="1" applyAlignment="1" applyProtection="1">
      <alignment horizontal="right" vertical="top" indent="1"/>
      <protection locked="0"/>
    </xf>
    <xf numFmtId="3" fontId="116" fillId="0" borderId="94" xfId="53010" applyNumberFormat="1" applyFont="1" applyBorder="1" applyAlignment="1" applyProtection="1">
      <alignment horizontal="right" vertical="top" indent="1"/>
      <protection locked="0"/>
    </xf>
    <xf numFmtId="3" fontId="116" fillId="45" borderId="94" xfId="53010" applyNumberFormat="1" applyFont="1" applyFill="1" applyBorder="1" applyAlignment="1" applyProtection="1">
      <alignment horizontal="right" vertical="top" indent="1"/>
      <protection locked="0"/>
    </xf>
    <xf numFmtId="0" fontId="116" fillId="0" borderId="94" xfId="53010" applyFont="1" applyFill="1" applyBorder="1" applyAlignment="1">
      <alignment horizontal="left" vertical="center" wrapText="1" indent="1"/>
    </xf>
    <xf numFmtId="0" fontId="116" fillId="0" borderId="93" xfId="53010" applyFont="1" applyFill="1" applyBorder="1" applyAlignment="1">
      <alignment horizontal="center" vertical="center"/>
    </xf>
    <xf numFmtId="3" fontId="116" fillId="45" borderId="89" xfId="53010" applyNumberFormat="1" applyFont="1" applyFill="1" applyBorder="1" applyAlignment="1" applyProtection="1">
      <alignment horizontal="right" vertical="top" indent="1"/>
      <protection locked="0"/>
    </xf>
    <xf numFmtId="3" fontId="116" fillId="0" borderId="102" xfId="53010" applyNumberFormat="1" applyFont="1" applyBorder="1" applyAlignment="1" applyProtection="1">
      <alignment horizontal="right" vertical="top" indent="1"/>
      <protection locked="0"/>
    </xf>
    <xf numFmtId="3" fontId="116" fillId="0" borderId="90" xfId="53010" applyNumberFormat="1" applyFont="1" applyBorder="1" applyAlignment="1" applyProtection="1">
      <alignment horizontal="right" vertical="top" indent="1"/>
      <protection locked="0"/>
    </xf>
    <xf numFmtId="3" fontId="116" fillId="45" borderId="90" xfId="53010" applyNumberFormat="1" applyFont="1" applyFill="1" applyBorder="1" applyAlignment="1" applyProtection="1">
      <alignment horizontal="right" vertical="top" indent="1"/>
      <protection locked="0"/>
    </xf>
    <xf numFmtId="0" fontId="116" fillId="0" borderId="90" xfId="53010" applyFont="1" applyFill="1" applyBorder="1" applyAlignment="1">
      <alignment horizontal="left" vertical="center" wrapText="1" indent="1"/>
    </xf>
    <xf numFmtId="0" fontId="116" fillId="0" borderId="89" xfId="53010" applyFont="1" applyFill="1" applyBorder="1" applyAlignment="1">
      <alignment horizontal="center" vertical="center"/>
    </xf>
    <xf numFmtId="3" fontId="32" fillId="45" borderId="89" xfId="53010" applyNumberFormat="1" applyFont="1" applyFill="1" applyBorder="1" applyAlignment="1" applyProtection="1">
      <alignment horizontal="right" vertical="top" indent="1"/>
      <protection locked="0"/>
    </xf>
    <xf numFmtId="3" fontId="32" fillId="43" borderId="102" xfId="53010" applyNumberFormat="1" applyFont="1" applyFill="1" applyBorder="1" applyAlignment="1" applyProtection="1">
      <alignment horizontal="right" vertical="top" indent="1"/>
      <protection locked="0"/>
    </xf>
    <xf numFmtId="3" fontId="32" fillId="43" borderId="90" xfId="53010" applyNumberFormat="1" applyFont="1" applyFill="1" applyBorder="1" applyAlignment="1" applyProtection="1">
      <alignment horizontal="right" vertical="top" indent="1"/>
      <protection locked="0"/>
    </xf>
    <xf numFmtId="3" fontId="32" fillId="45" borderId="90" xfId="53010" applyNumberFormat="1" applyFont="1" applyFill="1" applyBorder="1" applyAlignment="1" applyProtection="1">
      <alignment horizontal="right" vertical="top" indent="1"/>
      <protection locked="0"/>
    </xf>
    <xf numFmtId="0" fontId="111" fillId="43" borderId="90" xfId="53010" applyFont="1" applyFill="1" applyBorder="1" applyAlignment="1">
      <alignment horizontal="left" vertical="center" wrapText="1" indent="1"/>
    </xf>
    <xf numFmtId="0" fontId="32" fillId="43" borderId="89" xfId="53010" applyFont="1" applyFill="1" applyBorder="1" applyAlignment="1">
      <alignment horizontal="center" vertical="center"/>
    </xf>
    <xf numFmtId="0" fontId="32" fillId="43" borderId="0" xfId="53010" applyFill="1"/>
    <xf numFmtId="0" fontId="32" fillId="43" borderId="90" xfId="53010" applyFont="1" applyFill="1" applyBorder="1" applyAlignment="1">
      <alignment horizontal="left" vertical="center" wrapText="1" indent="1"/>
    </xf>
    <xf numFmtId="3" fontId="111" fillId="45" borderId="89" xfId="53010" applyNumberFormat="1" applyFont="1" applyFill="1" applyBorder="1" applyAlignment="1">
      <alignment horizontal="right" vertical="center" wrapText="1" indent="1"/>
    </xf>
    <xf numFmtId="3" fontId="111" fillId="43" borderId="102" xfId="53010" applyNumberFormat="1" applyFont="1" applyFill="1" applyBorder="1" applyAlignment="1">
      <alignment horizontal="right" vertical="center" wrapText="1" indent="1"/>
    </xf>
    <xf numFmtId="3" fontId="111" fillId="43" borderId="90" xfId="53010" applyNumberFormat="1" applyFont="1" applyFill="1" applyBorder="1" applyAlignment="1">
      <alignment horizontal="right" vertical="center" wrapText="1" indent="1"/>
    </xf>
    <xf numFmtId="3" fontId="111" fillId="45" borderId="90" xfId="53010" applyNumberFormat="1" applyFont="1" applyFill="1" applyBorder="1" applyAlignment="1">
      <alignment horizontal="right" vertical="center" wrapText="1" indent="1"/>
    </xf>
    <xf numFmtId="0" fontId="116" fillId="0" borderId="90" xfId="53010" applyFont="1" applyFill="1" applyBorder="1" applyAlignment="1">
      <alignment horizontal="left" vertical="center" wrapText="1"/>
    </xf>
    <xf numFmtId="166" fontId="60" fillId="45" borderId="86" xfId="53010" applyNumberFormat="1" applyFont="1" applyFill="1" applyBorder="1" applyAlignment="1">
      <alignment horizontal="center" vertical="center" wrapText="1"/>
    </xf>
    <xf numFmtId="166" fontId="60" fillId="42" borderId="101" xfId="53010" applyNumberFormat="1" applyFont="1" applyFill="1" applyBorder="1" applyAlignment="1">
      <alignment horizontal="center" vertical="center" wrapText="1"/>
    </xf>
    <xf numFmtId="14" fontId="60" fillId="42" borderId="87" xfId="53010" applyNumberFormat="1" applyFont="1" applyFill="1" applyBorder="1" applyAlignment="1">
      <alignment horizontal="center" vertical="center" wrapText="1"/>
    </xf>
    <xf numFmtId="0" fontId="60" fillId="45" borderId="87" xfId="53010" applyFont="1" applyFill="1" applyBorder="1" applyAlignment="1" applyProtection="1">
      <alignment horizontal="center" vertical="top" wrapText="1"/>
    </xf>
    <xf numFmtId="0" fontId="32" fillId="42" borderId="87" xfId="53010" applyFill="1" applyBorder="1" applyAlignment="1">
      <alignment wrapText="1"/>
    </xf>
    <xf numFmtId="0" fontId="32" fillId="42" borderId="86" xfId="53010" applyFill="1" applyBorder="1" applyAlignment="1">
      <alignment wrapText="1"/>
    </xf>
    <xf numFmtId="0" fontId="115" fillId="0" borderId="0" xfId="53010" applyFont="1" applyFill="1" applyBorder="1"/>
    <xf numFmtId="0" fontId="32" fillId="43" borderId="0" xfId="53010" applyFill="1" applyBorder="1"/>
    <xf numFmtId="3" fontId="70" fillId="43" borderId="100" xfId="53010" applyNumberFormat="1" applyFont="1" applyFill="1" applyBorder="1" applyAlignment="1">
      <alignment horizontal="right"/>
    </xf>
    <xf numFmtId="0" fontId="109" fillId="43" borderId="97" xfId="53010" applyFont="1" applyFill="1" applyBorder="1"/>
    <xf numFmtId="0" fontId="32" fillId="0" borderId="100" xfId="53010" applyBorder="1" applyAlignment="1">
      <alignment horizontal="right"/>
    </xf>
    <xf numFmtId="0" fontId="109" fillId="0" borderId="97" xfId="53010" applyFont="1" applyFill="1" applyBorder="1"/>
    <xf numFmtId="0" fontId="111" fillId="0" borderId="0" xfId="53010" applyFont="1" applyFill="1" applyAlignment="1">
      <alignment horizontal="left" vertical="center"/>
    </xf>
    <xf numFmtId="0" fontId="111" fillId="0" borderId="0" xfId="53010" applyFont="1" applyFill="1" applyBorder="1" applyAlignment="1">
      <alignment horizontal="left" vertical="center"/>
    </xf>
    <xf numFmtId="3" fontId="111" fillId="0" borderId="0" xfId="53010" applyNumberFormat="1" applyFont="1" applyFill="1" applyBorder="1" applyAlignment="1">
      <alignment horizontal="left" vertical="center"/>
    </xf>
    <xf numFmtId="0" fontId="111" fillId="0" borderId="0" xfId="53010" applyFont="1" applyFill="1"/>
    <xf numFmtId="0" fontId="111" fillId="0" borderId="0" xfId="53010" applyFont="1" applyFill="1" applyBorder="1"/>
    <xf numFmtId="3" fontId="111" fillId="0" borderId="95" xfId="53010" applyNumberFormat="1" applyFont="1" applyFill="1" applyBorder="1" applyAlignment="1">
      <alignment horizontal="right"/>
    </xf>
    <xf numFmtId="3" fontId="111" fillId="0" borderId="94" xfId="53010" applyNumberFormat="1" applyFont="1" applyFill="1" applyBorder="1" applyAlignment="1">
      <alignment horizontal="right"/>
    </xf>
    <xf numFmtId="3" fontId="111" fillId="45" borderId="94" xfId="53010" applyNumberFormat="1" applyFont="1" applyFill="1" applyBorder="1" applyAlignment="1">
      <alignment horizontal="right"/>
    </xf>
    <xf numFmtId="0" fontId="111" fillId="0" borderId="94" xfId="53010" applyFont="1" applyFill="1" applyBorder="1"/>
    <xf numFmtId="0" fontId="111" fillId="0" borderId="93" xfId="53010" applyFont="1" applyFill="1" applyBorder="1"/>
    <xf numFmtId="3" fontId="111" fillId="0" borderId="91" xfId="53010" applyNumberFormat="1" applyFont="1" applyFill="1" applyBorder="1" applyAlignment="1">
      <alignment horizontal="right"/>
    </xf>
    <xf numFmtId="3" fontId="111" fillId="0" borderId="90" xfId="53010" applyNumberFormat="1" applyFont="1" applyFill="1" applyBorder="1" applyAlignment="1">
      <alignment horizontal="right"/>
    </xf>
    <xf numFmtId="3" fontId="111" fillId="45" borderId="90" xfId="53010" applyNumberFormat="1" applyFont="1" applyFill="1" applyBorder="1" applyAlignment="1">
      <alignment horizontal="right"/>
    </xf>
    <xf numFmtId="0" fontId="111" fillId="0" borderId="90" xfId="53010" applyFont="1" applyFill="1" applyBorder="1"/>
    <xf numFmtId="0" fontId="111" fillId="0" borderId="89" xfId="53010" applyFont="1" applyFill="1" applyBorder="1"/>
    <xf numFmtId="0" fontId="32" fillId="0" borderId="0" xfId="53010" applyBorder="1"/>
    <xf numFmtId="0" fontId="32" fillId="42" borderId="88" xfId="53010" applyFont="1" applyFill="1" applyBorder="1" applyAlignment="1">
      <alignment horizontal="center"/>
    </xf>
    <xf numFmtId="0" fontId="32" fillId="42" borderId="87" xfId="53010" applyFont="1" applyFill="1" applyBorder="1" applyAlignment="1">
      <alignment horizontal="center"/>
    </xf>
    <xf numFmtId="0" fontId="32" fillId="42" borderId="87" xfId="53010" applyFont="1" applyFill="1" applyBorder="1" applyAlignment="1">
      <alignment horizontal="center" wrapText="1"/>
    </xf>
    <xf numFmtId="0" fontId="32" fillId="45" borderId="87" xfId="53010" applyFill="1" applyBorder="1" applyAlignment="1">
      <alignment horizontal="center"/>
    </xf>
    <xf numFmtId="0" fontId="32" fillId="42" borderId="87" xfId="53010" applyFill="1" applyBorder="1" applyAlignment="1">
      <alignment horizontal="center"/>
    </xf>
    <xf numFmtId="0" fontId="32" fillId="0" borderId="87" xfId="53010" applyBorder="1"/>
    <xf numFmtId="0" fontId="112" fillId="0" borderId="86" xfId="53010" applyFont="1" applyBorder="1"/>
    <xf numFmtId="0" fontId="32" fillId="0" borderId="99" xfId="53010" applyBorder="1"/>
    <xf numFmtId="0" fontId="32" fillId="0" borderId="99" xfId="53010" applyFill="1" applyBorder="1"/>
    <xf numFmtId="0" fontId="32" fillId="0" borderId="98" xfId="53010" applyFill="1" applyBorder="1"/>
    <xf numFmtId="3" fontId="100" fillId="44" borderId="90" xfId="53010" applyNumberFormat="1" applyFont="1" applyFill="1" applyBorder="1" applyAlignment="1">
      <alignment horizontal="right"/>
    </xf>
    <xf numFmtId="0" fontId="32" fillId="0" borderId="97" xfId="53010" applyFill="1" applyBorder="1" applyAlignment="1">
      <alignment horizontal="right"/>
    </xf>
    <xf numFmtId="0" fontId="113" fillId="0" borderId="0" xfId="53010" applyFont="1"/>
    <xf numFmtId="3" fontId="110" fillId="0" borderId="0" xfId="53010" applyNumberFormat="1" applyFont="1" applyFill="1" applyBorder="1" applyAlignment="1">
      <alignment horizontal="right"/>
    </xf>
    <xf numFmtId="0" fontId="109" fillId="0" borderId="0" xfId="53010" applyFont="1" applyFill="1" applyBorder="1"/>
    <xf numFmtId="3" fontId="110" fillId="43" borderId="100" xfId="53010" applyNumberFormat="1" applyFont="1" applyFill="1" applyBorder="1" applyAlignment="1">
      <alignment horizontal="right"/>
    </xf>
    <xf numFmtId="3" fontId="110" fillId="43" borderId="97" xfId="53010" applyNumberFormat="1" applyFont="1" applyFill="1" applyBorder="1" applyAlignment="1">
      <alignment horizontal="right"/>
    </xf>
    <xf numFmtId="0" fontId="99" fillId="43" borderId="93" xfId="53010" applyFont="1" applyFill="1" applyBorder="1" applyAlignment="1">
      <alignment horizontal="left" vertical="center" wrapText="1" indent="1"/>
    </xf>
    <xf numFmtId="3" fontId="108" fillId="43" borderId="94" xfId="53010" applyNumberFormat="1" applyFont="1" applyFill="1" applyBorder="1" applyAlignment="1">
      <alignment horizontal="right"/>
    </xf>
    <xf numFmtId="0" fontId="99" fillId="43" borderId="93" xfId="53010" applyFont="1" applyFill="1" applyBorder="1" applyAlignment="1">
      <alignment horizontal="left" vertical="center" wrapText="1"/>
    </xf>
    <xf numFmtId="3" fontId="108" fillId="43" borderId="95" xfId="53010" applyNumberFormat="1" applyFont="1" applyFill="1" applyBorder="1" applyAlignment="1">
      <alignment horizontal="right"/>
    </xf>
    <xf numFmtId="3" fontId="108" fillId="43" borderId="159" xfId="53010" applyNumberFormat="1" applyFont="1" applyFill="1" applyBorder="1" applyAlignment="1">
      <alignment horizontal="right"/>
    </xf>
    <xf numFmtId="0" fontId="99" fillId="43" borderId="94" xfId="53010" applyFont="1" applyFill="1" applyBorder="1" applyAlignment="1">
      <alignment horizontal="left" vertical="center" wrapText="1" indent="1"/>
    </xf>
    <xf numFmtId="0" fontId="60" fillId="43" borderId="93" xfId="53010" applyFont="1" applyFill="1" applyBorder="1" applyAlignment="1">
      <alignment horizontal="left" vertical="center" wrapText="1" indent="1"/>
    </xf>
    <xf numFmtId="3" fontId="100" fillId="43" borderId="91" xfId="53010" applyNumberFormat="1" applyFont="1" applyFill="1" applyBorder="1" applyAlignment="1">
      <alignment horizontal="right"/>
    </xf>
    <xf numFmtId="3" fontId="14" fillId="45" borderId="90" xfId="53010" applyNumberFormat="1" applyFont="1" applyFill="1" applyBorder="1" applyAlignment="1">
      <alignment horizontal="right"/>
    </xf>
    <xf numFmtId="3" fontId="14" fillId="43" borderId="90" xfId="53010" applyNumberFormat="1" applyFont="1" applyFill="1" applyBorder="1" applyAlignment="1">
      <alignment horizontal="right"/>
    </xf>
    <xf numFmtId="0" fontId="99" fillId="43" borderId="90" xfId="53010" applyFont="1" applyFill="1" applyBorder="1" applyAlignment="1">
      <alignment horizontal="left" vertical="center" wrapText="1" indent="1"/>
    </xf>
    <xf numFmtId="167" fontId="99" fillId="43" borderId="89" xfId="53010" applyNumberFormat="1" applyFont="1" applyFill="1" applyBorder="1" applyAlignment="1">
      <alignment horizontal="center" vertical="top" wrapText="1"/>
    </xf>
    <xf numFmtId="3" fontId="100" fillId="0" borderId="91" xfId="53010" applyNumberFormat="1" applyFont="1" applyBorder="1" applyAlignment="1">
      <alignment horizontal="right"/>
    </xf>
    <xf numFmtId="3" fontId="100" fillId="0" borderId="90" xfId="53010" applyNumberFormat="1" applyFont="1" applyBorder="1" applyAlignment="1">
      <alignment horizontal="right"/>
    </xf>
    <xf numFmtId="0" fontId="99" fillId="0" borderId="90" xfId="53010" applyFont="1" applyBorder="1" applyAlignment="1">
      <alignment horizontal="left" vertical="center" wrapText="1" indent="1"/>
    </xf>
    <xf numFmtId="167" fontId="99" fillId="0" borderId="89" xfId="53010" applyNumberFormat="1" applyFont="1" applyBorder="1" applyAlignment="1">
      <alignment horizontal="center" vertical="top" wrapText="1"/>
    </xf>
    <xf numFmtId="3" fontId="104" fillId="0" borderId="91" xfId="53010" applyNumberFormat="1" applyFont="1" applyBorder="1" applyAlignment="1">
      <alignment horizontal="right"/>
    </xf>
    <xf numFmtId="3" fontId="104" fillId="0" borderId="90" xfId="53010" applyNumberFormat="1" applyFont="1" applyBorder="1" applyAlignment="1">
      <alignment horizontal="right"/>
    </xf>
    <xf numFmtId="0" fontId="103" fillId="0" borderId="90" xfId="53010" applyFont="1" applyBorder="1" applyAlignment="1">
      <alignment horizontal="left" vertical="center" wrapText="1" indent="2"/>
    </xf>
    <xf numFmtId="167" fontId="102" fillId="0" borderId="89" xfId="53010" applyNumberFormat="1" applyFont="1" applyBorder="1" applyAlignment="1">
      <alignment horizontal="center" vertical="top" wrapText="1"/>
    </xf>
    <xf numFmtId="0" fontId="101" fillId="0" borderId="90" xfId="53010" applyFont="1" applyBorder="1" applyAlignment="1">
      <alignment horizontal="left" vertical="center" wrapText="1" indent="1"/>
    </xf>
    <xf numFmtId="167" fontId="101" fillId="0" borderId="89" xfId="53010" applyNumberFormat="1" applyFont="1" applyBorder="1" applyAlignment="1">
      <alignment horizontal="center" vertical="top" wrapText="1"/>
    </xf>
    <xf numFmtId="3" fontId="98" fillId="43" borderId="91" xfId="53010" applyNumberFormat="1" applyFont="1" applyFill="1" applyBorder="1" applyAlignment="1">
      <alignment horizontal="right" vertical="top" wrapText="1"/>
    </xf>
    <xf numFmtId="3" fontId="98" fillId="43" borderId="90" xfId="53010" applyNumberFormat="1" applyFont="1" applyFill="1" applyBorder="1" applyAlignment="1">
      <alignment horizontal="right" vertical="top" wrapText="1"/>
    </xf>
    <xf numFmtId="0" fontId="97" fillId="43" borderId="90" xfId="53010" applyFont="1" applyFill="1" applyBorder="1" applyAlignment="1">
      <alignment horizontal="left" vertical="center" wrapText="1" indent="1"/>
    </xf>
    <xf numFmtId="167" fontId="97" fillId="43" borderId="89" xfId="53010" applyNumberFormat="1" applyFont="1" applyFill="1" applyBorder="1" applyAlignment="1">
      <alignment horizontal="center" vertical="top" wrapText="1"/>
    </xf>
    <xf numFmtId="3" fontId="98" fillId="43" borderId="88" xfId="53010" applyNumberFormat="1" applyFont="1" applyFill="1" applyBorder="1" applyAlignment="1">
      <alignment horizontal="right" vertical="top" wrapText="1"/>
    </xf>
    <xf numFmtId="3" fontId="98" fillId="43" borderId="87" xfId="53010" applyNumberFormat="1" applyFont="1" applyFill="1" applyBorder="1" applyAlignment="1">
      <alignment horizontal="right" vertical="top" wrapText="1"/>
    </xf>
    <xf numFmtId="0" fontId="97" fillId="43" borderId="87" xfId="53010" applyFont="1" applyFill="1" applyBorder="1" applyAlignment="1">
      <alignment horizontal="left" vertical="center" wrapText="1" indent="1"/>
    </xf>
    <xf numFmtId="167" fontId="97" fillId="43" borderId="86" xfId="53010" applyNumberFormat="1" applyFont="1" applyFill="1" applyBorder="1" applyAlignment="1">
      <alignment horizontal="center" vertical="top" wrapText="1"/>
    </xf>
    <xf numFmtId="3" fontId="148" fillId="0" borderId="95" xfId="53010" applyNumberFormat="1" applyFont="1" applyBorder="1" applyAlignment="1">
      <alignment horizontal="right"/>
    </xf>
    <xf numFmtId="3" fontId="148" fillId="0" borderId="94" xfId="53010" applyNumberFormat="1" applyFont="1" applyBorder="1" applyAlignment="1">
      <alignment horizontal="right"/>
    </xf>
    <xf numFmtId="0" fontId="99" fillId="0" borderId="94" xfId="53010" applyFont="1" applyFill="1" applyBorder="1" applyAlignment="1">
      <alignment horizontal="left" vertical="center" wrapText="1" indent="1"/>
    </xf>
    <xf numFmtId="167" fontId="99" fillId="0" borderId="93" xfId="53010" applyNumberFormat="1" applyFont="1" applyBorder="1" applyAlignment="1">
      <alignment horizontal="center" vertical="top" wrapText="1"/>
    </xf>
    <xf numFmtId="3" fontId="148" fillId="0" borderId="91" xfId="53010" applyNumberFormat="1" applyFont="1" applyBorder="1" applyAlignment="1">
      <alignment horizontal="right"/>
    </xf>
    <xf numFmtId="3" fontId="148" fillId="0" borderId="90" xfId="53010" applyNumberFormat="1" applyFont="1" applyBorder="1" applyAlignment="1">
      <alignment horizontal="right"/>
    </xf>
    <xf numFmtId="0" fontId="101" fillId="0" borderId="90" xfId="53010" applyFont="1" applyFill="1" applyBorder="1" applyAlignment="1">
      <alignment horizontal="left" vertical="center" wrapText="1" indent="1"/>
    </xf>
    <xf numFmtId="0" fontId="99" fillId="0" borderId="90" xfId="53010" applyFont="1" applyBorder="1" applyAlignment="1">
      <alignment horizontal="center" vertical="center" wrapText="1"/>
    </xf>
    <xf numFmtId="3" fontId="100" fillId="2" borderId="91" xfId="53010" applyNumberFormat="1" applyFont="1" applyFill="1" applyBorder="1" applyAlignment="1">
      <alignment horizontal="right"/>
    </xf>
    <xf numFmtId="3" fontId="100" fillId="2" borderId="90" xfId="53010" applyNumberFormat="1" applyFont="1" applyFill="1" applyBorder="1" applyAlignment="1">
      <alignment horizontal="right"/>
    </xf>
    <xf numFmtId="0" fontId="101" fillId="2" borderId="90" xfId="53010" applyFont="1" applyFill="1" applyBorder="1" applyAlignment="1">
      <alignment horizontal="left" vertical="center" wrapText="1" indent="1"/>
    </xf>
    <xf numFmtId="167" fontId="101" fillId="2" borderId="89" xfId="53010" applyNumberFormat="1" applyFont="1" applyFill="1" applyBorder="1" applyAlignment="1">
      <alignment horizontal="center" vertical="top" wrapText="1"/>
    </xf>
    <xf numFmtId="0" fontId="100" fillId="0" borderId="0" xfId="53010" applyFont="1"/>
    <xf numFmtId="0" fontId="99" fillId="0" borderId="0" xfId="53010" applyFont="1" applyBorder="1" applyAlignment="1">
      <alignment horizontal="left" vertical="center" wrapText="1" indent="1"/>
    </xf>
    <xf numFmtId="49" fontId="96" fillId="0" borderId="0" xfId="53010" applyNumberFormat="1" applyFont="1" applyAlignment="1">
      <alignment horizontal="left" vertical="top"/>
    </xf>
    <xf numFmtId="3" fontId="100" fillId="0" borderId="0" xfId="53010" applyNumberFormat="1" applyFont="1"/>
    <xf numFmtId="0" fontId="101" fillId="0" borderId="0" xfId="53010" applyFont="1" applyBorder="1" applyAlignment="1">
      <alignment horizontal="left" vertical="center" wrapText="1" indent="1"/>
    </xf>
    <xf numFmtId="167" fontId="32" fillId="0" borderId="0" xfId="53010" applyNumberFormat="1" applyFont="1" applyBorder="1" applyAlignment="1">
      <alignment horizontal="center"/>
    </xf>
    <xf numFmtId="0" fontId="102" fillId="0" borderId="90" xfId="53010" applyFont="1" applyBorder="1" applyAlignment="1">
      <alignment horizontal="left" vertical="center" wrapText="1" indent="1"/>
    </xf>
    <xf numFmtId="3" fontId="107" fillId="0" borderId="91" xfId="53010" applyNumberFormat="1" applyFont="1" applyBorder="1" applyAlignment="1">
      <alignment horizontal="right"/>
    </xf>
    <xf numFmtId="3" fontId="107" fillId="0" borderId="90" xfId="53010" applyNumberFormat="1" applyFont="1" applyBorder="1" applyAlignment="1">
      <alignment horizontal="right"/>
    </xf>
    <xf numFmtId="3" fontId="106" fillId="43" borderId="91" xfId="53010" applyNumberFormat="1" applyFont="1" applyFill="1" applyBorder="1" applyAlignment="1">
      <alignment horizontal="right" vertical="top" wrapText="1"/>
    </xf>
    <xf numFmtId="3" fontId="106" fillId="43" borderId="90" xfId="53010" applyNumberFormat="1" applyFont="1" applyFill="1" applyBorder="1" applyAlignment="1">
      <alignment horizontal="right" vertical="top" wrapText="1"/>
    </xf>
    <xf numFmtId="0" fontId="129" fillId="0" borderId="90" xfId="53010" applyFont="1" applyBorder="1" applyAlignment="1">
      <alignment horizontal="left" vertical="center" wrapText="1" indent="1"/>
    </xf>
    <xf numFmtId="0" fontId="99" fillId="2" borderId="90" xfId="53010" applyFont="1" applyFill="1" applyBorder="1" applyAlignment="1">
      <alignment horizontal="left" vertical="center" wrapText="1" indent="1"/>
    </xf>
    <xf numFmtId="167" fontId="99" fillId="2" borderId="89" xfId="53010" applyNumberFormat="1" applyFont="1" applyFill="1" applyBorder="1" applyAlignment="1">
      <alignment horizontal="center" vertical="top" wrapText="1"/>
    </xf>
    <xf numFmtId="0" fontId="32" fillId="0" borderId="0" xfId="53010" applyAlignment="1">
      <alignment vertical="center"/>
    </xf>
    <xf numFmtId="0" fontId="32" fillId="0" borderId="0" xfId="53010" applyFill="1" applyAlignment="1">
      <alignment vertical="center"/>
    </xf>
    <xf numFmtId="0" fontId="32" fillId="0" borderId="0" xfId="53010" applyFill="1" applyBorder="1" applyAlignment="1">
      <alignment vertical="center"/>
    </xf>
    <xf numFmtId="0" fontId="32" fillId="0" borderId="0" xfId="53010" applyFont="1" applyAlignment="1" applyProtection="1">
      <alignment horizontal="right"/>
    </xf>
    <xf numFmtId="0" fontId="71" fillId="0" borderId="0" xfId="53010" applyFont="1" applyAlignment="1">
      <alignment horizontal="center"/>
    </xf>
    <xf numFmtId="0" fontId="32" fillId="0" borderId="238" xfId="53010" applyFill="1" applyBorder="1"/>
    <xf numFmtId="167" fontId="94" fillId="42" borderId="0" xfId="53010" applyNumberFormat="1" applyFont="1" applyFill="1" applyAlignment="1" applyProtection="1">
      <alignment horizontal="center"/>
    </xf>
    <xf numFmtId="0" fontId="32" fillId="0" borderId="238" xfId="79" applyFill="1" applyBorder="1"/>
    <xf numFmtId="3" fontId="395" fillId="0" borderId="14" xfId="79" applyNumberFormat="1" applyFont="1" applyFill="1" applyBorder="1" applyAlignment="1">
      <alignment horizontal="center"/>
    </xf>
    <xf numFmtId="3" fontId="395" fillId="0" borderId="185" xfId="79" applyNumberFormat="1" applyFont="1" applyFill="1" applyBorder="1" applyAlignment="1">
      <alignment horizontal="center"/>
    </xf>
    <xf numFmtId="3" fontId="395" fillId="45" borderId="90" xfId="79" applyNumberFormat="1" applyFont="1" applyFill="1" applyBorder="1" applyAlignment="1">
      <alignment horizontal="center"/>
    </xf>
    <xf numFmtId="3" fontId="395" fillId="0" borderId="90" xfId="79" applyNumberFormat="1" applyFont="1" applyFill="1" applyBorder="1" applyAlignment="1">
      <alignment horizontal="center"/>
    </xf>
    <xf numFmtId="3" fontId="395" fillId="0" borderId="91" xfId="79" applyNumberFormat="1" applyFont="1" applyFill="1" applyBorder="1" applyAlignment="1">
      <alignment horizontal="center"/>
    </xf>
    <xf numFmtId="3" fontId="395" fillId="0" borderId="186" xfId="79" applyNumberFormat="1" applyFont="1" applyFill="1" applyBorder="1" applyAlignment="1">
      <alignment horizontal="center"/>
    </xf>
    <xf numFmtId="3" fontId="395" fillId="45" borderId="94" xfId="79" applyNumberFormat="1" applyFont="1" applyFill="1" applyBorder="1" applyAlignment="1">
      <alignment horizontal="center"/>
    </xf>
    <xf numFmtId="3" fontId="395" fillId="0" borderId="94" xfId="79" applyNumberFormat="1" applyFont="1" applyFill="1" applyBorder="1" applyAlignment="1">
      <alignment horizontal="center"/>
    </xf>
    <xf numFmtId="3" fontId="395" fillId="0" borderId="95" xfId="79" applyNumberFormat="1" applyFont="1" applyFill="1" applyBorder="1" applyAlignment="1">
      <alignment horizontal="center"/>
    </xf>
    <xf numFmtId="0" fontId="32" fillId="0" borderId="97" xfId="79" applyBorder="1" applyAlignment="1">
      <alignment horizontal="center"/>
    </xf>
    <xf numFmtId="0" fontId="32" fillId="0" borderId="97" xfId="79" applyFill="1" applyBorder="1" applyAlignment="1">
      <alignment horizontal="center"/>
    </xf>
    <xf numFmtId="0" fontId="32" fillId="45" borderId="97" xfId="79" applyFill="1" applyBorder="1" applyAlignment="1">
      <alignment horizontal="center"/>
    </xf>
    <xf numFmtId="0" fontId="32" fillId="0" borderId="100" xfId="79" applyBorder="1" applyAlignment="1">
      <alignment horizontal="center"/>
    </xf>
    <xf numFmtId="3" fontId="70" fillId="43" borderId="97" xfId="79" applyNumberFormat="1" applyFont="1" applyFill="1" applyBorder="1" applyAlignment="1">
      <alignment horizontal="center"/>
    </xf>
    <xf numFmtId="3" fontId="70" fillId="45" borderId="97" xfId="79" applyNumberFormat="1" applyFont="1" applyFill="1" applyBorder="1" applyAlignment="1">
      <alignment horizontal="center"/>
    </xf>
    <xf numFmtId="3" fontId="395" fillId="43" borderId="90" xfId="79" applyNumberFormat="1" applyFont="1" applyFill="1" applyBorder="1" applyAlignment="1">
      <alignment horizontal="right" vertical="center" wrapText="1" indent="1"/>
    </xf>
    <xf numFmtId="3" fontId="395" fillId="45" borderId="90" xfId="79" applyNumberFormat="1" applyFont="1" applyFill="1" applyBorder="1" applyAlignment="1">
      <alignment horizontal="right" vertical="center" wrapText="1" indent="1"/>
    </xf>
    <xf numFmtId="3" fontId="395" fillId="43" borderId="91" xfId="79" applyNumberFormat="1" applyFont="1" applyFill="1" applyBorder="1" applyAlignment="1">
      <alignment horizontal="right" vertical="center" wrapText="1" indent="1"/>
    </xf>
    <xf numFmtId="3" fontId="396" fillId="0" borderId="90" xfId="79" applyNumberFormat="1" applyFont="1" applyBorder="1" applyAlignment="1" applyProtection="1">
      <alignment horizontal="right" vertical="top" indent="1"/>
      <protection locked="0"/>
    </xf>
    <xf numFmtId="3" fontId="396" fillId="45" borderId="90" xfId="79" applyNumberFormat="1" applyFont="1" applyFill="1" applyBorder="1" applyAlignment="1" applyProtection="1">
      <alignment horizontal="right" vertical="top" indent="1"/>
      <protection locked="0"/>
    </xf>
    <xf numFmtId="3" fontId="396" fillId="0" borderId="91" xfId="79" applyNumberFormat="1" applyFont="1" applyBorder="1" applyAlignment="1" applyProtection="1">
      <alignment horizontal="right" vertical="top" indent="1"/>
      <protection locked="0"/>
    </xf>
    <xf numFmtId="3" fontId="125" fillId="43" borderId="90" xfId="79" applyNumberFormat="1" applyFont="1" applyFill="1" applyBorder="1" applyAlignment="1" applyProtection="1">
      <alignment horizontal="right" vertical="top" indent="1"/>
      <protection locked="0"/>
    </xf>
    <xf numFmtId="3" fontId="125" fillId="45" borderId="90" xfId="79" applyNumberFormat="1" applyFont="1" applyFill="1" applyBorder="1" applyAlignment="1" applyProtection="1">
      <alignment horizontal="right" vertical="top" indent="1"/>
      <protection locked="0"/>
    </xf>
    <xf numFmtId="3" fontId="125" fillId="43" borderId="91" xfId="79" applyNumberFormat="1" applyFont="1" applyFill="1" applyBorder="1" applyAlignment="1" applyProtection="1">
      <alignment horizontal="right" vertical="top" indent="1"/>
      <protection locked="0"/>
    </xf>
    <xf numFmtId="0" fontId="396" fillId="0" borderId="89" xfId="79" applyFont="1" applyFill="1" applyBorder="1" applyAlignment="1">
      <alignment horizontal="center" vertical="center"/>
    </xf>
    <xf numFmtId="0" fontId="125" fillId="0" borderId="0" xfId="79" applyFont="1"/>
    <xf numFmtId="3" fontId="111" fillId="0" borderId="114" xfId="79" applyNumberFormat="1" applyFont="1" applyFill="1" applyBorder="1" applyAlignment="1">
      <alignment horizontal="center"/>
    </xf>
    <xf numFmtId="3" fontId="111" fillId="45" borderId="114" xfId="79" applyNumberFormat="1" applyFont="1" applyFill="1" applyBorder="1" applyAlignment="1">
      <alignment horizontal="center"/>
    </xf>
    <xf numFmtId="3" fontId="111" fillId="0" borderId="189" xfId="79" applyNumberFormat="1" applyFont="1" applyFill="1" applyBorder="1" applyAlignment="1">
      <alignment horizontal="center"/>
    </xf>
    <xf numFmtId="0" fontId="32" fillId="0" borderId="97" xfId="79" applyFont="1" applyBorder="1" applyAlignment="1">
      <alignment horizontal="center"/>
    </xf>
    <xf numFmtId="0" fontId="32" fillId="0" borderId="97" xfId="79" applyFont="1" applyFill="1" applyBorder="1" applyAlignment="1">
      <alignment horizontal="center"/>
    </xf>
    <xf numFmtId="0" fontId="32" fillId="45" borderId="97" xfId="79" applyFont="1" applyFill="1" applyBorder="1" applyAlignment="1">
      <alignment horizontal="center"/>
    </xf>
    <xf numFmtId="3" fontId="115" fillId="43" borderId="97" xfId="79" applyNumberFormat="1" applyFont="1" applyFill="1" applyBorder="1" applyAlignment="1">
      <alignment horizontal="center"/>
    </xf>
    <xf numFmtId="0" fontId="32" fillId="45" borderId="97" xfId="79" applyFont="1" applyFill="1" applyBorder="1" applyAlignment="1">
      <alignment horizontal="right"/>
    </xf>
    <xf numFmtId="0" fontId="90" fillId="0" borderId="167" xfId="53010" applyFont="1" applyBorder="1" applyAlignment="1">
      <alignment horizontal="right"/>
    </xf>
    <xf numFmtId="0" fontId="128" fillId="0" borderId="0" xfId="53014" applyFont="1" applyFill="1" applyBorder="1" applyAlignment="1">
      <alignment horizontal="center"/>
    </xf>
    <xf numFmtId="0" fontId="128" fillId="0" borderId="192" xfId="53014" applyFont="1" applyFill="1" applyBorder="1" applyAlignment="1">
      <alignment horizontal="center"/>
    </xf>
    <xf numFmtId="167" fontId="99" fillId="55" borderId="89" xfId="53010" applyNumberFormat="1" applyFont="1" applyFill="1" applyBorder="1" applyAlignment="1">
      <alignment horizontal="center" vertical="top" wrapText="1"/>
    </xf>
    <xf numFmtId="0" fontId="99" fillId="55" borderId="90" xfId="53010" applyFont="1" applyFill="1" applyBorder="1" applyAlignment="1">
      <alignment horizontal="left" vertical="center" wrapText="1" indent="1"/>
    </xf>
    <xf numFmtId="3" fontId="100" fillId="55" borderId="90" xfId="53010" applyNumberFormat="1" applyFont="1" applyFill="1" applyBorder="1" applyAlignment="1">
      <alignment horizontal="right"/>
    </xf>
    <xf numFmtId="3" fontId="100" fillId="55" borderId="91" xfId="53010" applyNumberFormat="1" applyFont="1" applyFill="1" applyBorder="1" applyAlignment="1">
      <alignment horizontal="right"/>
    </xf>
    <xf numFmtId="3" fontId="397" fillId="43" borderId="88" xfId="111" applyNumberFormat="1" applyFont="1" applyFill="1" applyBorder="1" applyAlignment="1" applyProtection="1">
      <alignment horizontal="right" vertical="center" wrapText="1" indent="1"/>
    </xf>
    <xf numFmtId="0" fontId="125" fillId="0" borderId="91" xfId="79" applyFont="1" applyBorder="1" applyAlignment="1" applyProtection="1">
      <alignment horizontal="left" vertical="center" wrapText="1" indent="1"/>
    </xf>
    <xf numFmtId="3" fontId="123" fillId="0" borderId="95" xfId="111" applyNumberFormat="1" applyFont="1" applyBorder="1" applyAlignment="1" applyProtection="1">
      <alignment horizontal="right" vertical="center" wrapText="1" indent="1"/>
    </xf>
    <xf numFmtId="3" fontId="123" fillId="0" borderId="177" xfId="111" applyNumberFormat="1" applyFont="1" applyBorder="1" applyAlignment="1" applyProtection="1">
      <alignment horizontal="right" vertical="center" wrapText="1" indent="1"/>
    </xf>
    <xf numFmtId="3" fontId="123" fillId="0" borderId="178" xfId="111" applyNumberFormat="1" applyFont="1" applyBorder="1" applyAlignment="1" applyProtection="1">
      <alignment horizontal="right" vertical="center" wrapText="1" indent="1"/>
    </xf>
    <xf numFmtId="3" fontId="123" fillId="0" borderId="176" xfId="111" applyNumberFormat="1" applyFont="1" applyBorder="1" applyAlignment="1" applyProtection="1">
      <alignment horizontal="right" vertical="center" wrapText="1" indent="1"/>
    </xf>
    <xf numFmtId="167" fontId="32" fillId="0" borderId="175" xfId="79" applyNumberFormat="1" applyFont="1" applyBorder="1" applyAlignment="1" applyProtection="1">
      <alignment horizontal="center" vertical="top" wrapText="1"/>
    </xf>
    <xf numFmtId="0" fontId="32" fillId="0" borderId="176" xfId="79" applyFont="1" applyBorder="1" applyAlignment="1" applyProtection="1">
      <alignment horizontal="left" vertical="center" wrapText="1" indent="1"/>
    </xf>
    <xf numFmtId="3" fontId="123" fillId="0" borderId="179" xfId="111" applyNumberFormat="1" applyFont="1" applyBorder="1" applyAlignment="1" applyProtection="1">
      <alignment horizontal="right" vertical="center" wrapText="1" indent="1"/>
    </xf>
    <xf numFmtId="3" fontId="123" fillId="35" borderId="93" xfId="79" applyNumberFormat="1" applyFont="1" applyFill="1" applyBorder="1" applyAlignment="1" applyProtection="1">
      <alignment horizontal="center" vertical="center" wrapText="1"/>
    </xf>
    <xf numFmtId="0" fontId="60" fillId="35" borderId="95" xfId="79" applyFont="1" applyFill="1" applyBorder="1" applyAlignment="1" applyProtection="1">
      <alignment vertical="center" wrapText="1"/>
    </xf>
    <xf numFmtId="3" fontId="395" fillId="44" borderId="90" xfId="79" applyNumberFormat="1" applyFont="1" applyFill="1" applyBorder="1" applyAlignment="1">
      <alignment horizontal="right"/>
    </xf>
    <xf numFmtId="3" fontId="123" fillId="45" borderId="90" xfId="79" applyNumberFormat="1" applyFont="1" applyFill="1" applyBorder="1" applyAlignment="1">
      <alignment horizontal="right"/>
    </xf>
    <xf numFmtId="3" fontId="397" fillId="2" borderId="184" xfId="111" applyNumberFormat="1" applyFont="1" applyFill="1" applyBorder="1" applyAlignment="1" applyProtection="1">
      <alignment horizontal="right" vertical="center" wrapText="1" indent="1"/>
    </xf>
    <xf numFmtId="3" fontId="395" fillId="0" borderId="14" xfId="79" applyNumberFormat="1" applyFont="1" applyFill="1" applyBorder="1" applyAlignment="1">
      <alignment horizontal="right"/>
    </xf>
    <xf numFmtId="3" fontId="395" fillId="0" borderId="185" xfId="79" applyNumberFormat="1" applyFont="1" applyFill="1" applyBorder="1" applyAlignment="1">
      <alignment horizontal="right"/>
    </xf>
    <xf numFmtId="3" fontId="395" fillId="45" borderId="90" xfId="79" applyNumberFormat="1" applyFont="1" applyFill="1" applyBorder="1" applyAlignment="1">
      <alignment horizontal="right"/>
    </xf>
    <xf numFmtId="3" fontId="395" fillId="0" borderId="90" xfId="79" applyNumberFormat="1" applyFont="1" applyFill="1" applyBorder="1" applyAlignment="1">
      <alignment horizontal="right"/>
    </xf>
    <xf numFmtId="3" fontId="395" fillId="0" borderId="91" xfId="79" applyNumberFormat="1" applyFont="1" applyFill="1" applyBorder="1" applyAlignment="1">
      <alignment horizontal="right"/>
    </xf>
    <xf numFmtId="3" fontId="395" fillId="0" borderId="0" xfId="79" applyNumberFormat="1" applyFont="1" applyFill="1" applyBorder="1" applyAlignment="1">
      <alignment horizontal="center"/>
    </xf>
    <xf numFmtId="0" fontId="125" fillId="0" borderId="97" xfId="79" applyFont="1" applyBorder="1" applyAlignment="1">
      <alignment horizontal="right"/>
    </xf>
    <xf numFmtId="0" fontId="125" fillId="0" borderId="97" xfId="79" applyFont="1" applyFill="1" applyBorder="1" applyAlignment="1">
      <alignment horizontal="right"/>
    </xf>
    <xf numFmtId="3" fontId="395" fillId="45" borderId="94" xfId="79" applyNumberFormat="1" applyFont="1" applyFill="1" applyBorder="1" applyAlignment="1">
      <alignment horizontal="right"/>
    </xf>
    <xf numFmtId="0" fontId="125" fillId="0" borderId="100" xfId="79" applyFont="1" applyBorder="1" applyAlignment="1">
      <alignment horizontal="right"/>
    </xf>
    <xf numFmtId="0" fontId="398" fillId="0" borderId="0" xfId="79" applyFont="1"/>
    <xf numFmtId="0" fontId="42" fillId="2" borderId="246" xfId="0" applyFont="1" applyFill="1" applyBorder="1" applyAlignment="1">
      <alignment horizontal="center" vertical="center"/>
    </xf>
    <xf numFmtId="0" fontId="41" fillId="2" borderId="246" xfId="0" applyFont="1" applyFill="1" applyBorder="1" applyAlignment="1">
      <alignment vertical="center" wrapText="1"/>
    </xf>
    <xf numFmtId="0" fontId="41" fillId="2" borderId="246" xfId="0" applyFont="1" applyFill="1" applyBorder="1" applyAlignment="1">
      <alignment horizontal="center" vertical="center"/>
    </xf>
    <xf numFmtId="0" fontId="123" fillId="2" borderId="0" xfId="0" applyFont="1" applyFill="1" applyBorder="1" applyAlignment="1">
      <alignment horizontal="center" vertical="center" wrapText="1"/>
    </xf>
    <xf numFmtId="0" fontId="399" fillId="2" borderId="0" xfId="0" applyFont="1" applyFill="1" applyBorder="1" applyAlignment="1">
      <alignment horizontal="center" vertical="center"/>
    </xf>
    <xf numFmtId="3" fontId="40" fillId="3" borderId="247" xfId="0" applyNumberFormat="1" applyFont="1" applyFill="1" applyBorder="1" applyAlignment="1">
      <alignment horizontal="center" vertical="center"/>
    </xf>
    <xf numFmtId="3" fontId="40" fillId="3" borderId="248" xfId="0" applyNumberFormat="1" applyFont="1" applyFill="1" applyBorder="1" applyAlignment="1">
      <alignment horizontal="center" vertical="center"/>
    </xf>
    <xf numFmtId="3" fontId="40" fillId="3" borderId="249" xfId="0" applyNumberFormat="1" applyFont="1" applyFill="1" applyBorder="1" applyAlignment="1">
      <alignment horizontal="center" vertical="center"/>
    </xf>
    <xf numFmtId="3" fontId="40" fillId="3" borderId="250" xfId="0" applyNumberFormat="1" applyFont="1" applyFill="1" applyBorder="1" applyAlignment="1">
      <alignment horizontal="center" vertical="center"/>
    </xf>
    <xf numFmtId="3" fontId="40" fillId="3" borderId="251" xfId="0" applyNumberFormat="1" applyFont="1" applyFill="1" applyBorder="1" applyAlignment="1">
      <alignment horizontal="center" vertical="center"/>
    </xf>
    <xf numFmtId="3" fontId="40" fillId="3" borderId="252" xfId="0" applyNumberFormat="1" applyFont="1" applyFill="1" applyBorder="1" applyAlignment="1">
      <alignment horizontal="center" vertical="center"/>
    </xf>
    <xf numFmtId="0" fontId="39" fillId="3" borderId="253" xfId="0" applyFont="1" applyFill="1" applyBorder="1" applyAlignment="1">
      <alignment wrapText="1"/>
    </xf>
    <xf numFmtId="0" fontId="40" fillId="3" borderId="248" xfId="0" applyFont="1" applyFill="1" applyBorder="1" applyAlignment="1">
      <alignment horizontal="center" vertical="center"/>
    </xf>
    <xf numFmtId="0" fontId="39" fillId="3" borderId="254" xfId="0" applyFont="1" applyFill="1" applyBorder="1" applyAlignment="1">
      <alignment horizontal="center" vertical="center"/>
    </xf>
    <xf numFmtId="3" fontId="6" fillId="2" borderId="255" xfId="0" applyNumberFormat="1" applyFont="1" applyFill="1" applyBorder="1" applyAlignment="1">
      <alignment horizontal="center" vertical="center"/>
    </xf>
    <xf numFmtId="3" fontId="6" fillId="2" borderId="256" xfId="0" applyNumberFormat="1" applyFont="1" applyFill="1" applyBorder="1" applyAlignment="1">
      <alignment horizontal="center" vertical="center"/>
    </xf>
    <xf numFmtId="3" fontId="6" fillId="2" borderId="257" xfId="0" applyNumberFormat="1" applyFont="1" applyFill="1" applyBorder="1" applyAlignment="1">
      <alignment horizontal="center" vertical="center"/>
    </xf>
    <xf numFmtId="0" fontId="8" fillId="2" borderId="257" xfId="0" applyFont="1" applyFill="1" applyBorder="1" applyAlignment="1">
      <alignment wrapText="1"/>
    </xf>
    <xf numFmtId="0" fontId="6" fillId="2" borderId="258" xfId="0" applyFont="1" applyFill="1" applyBorder="1" applyAlignment="1">
      <alignment horizontal="center" vertical="center"/>
    </xf>
    <xf numFmtId="3" fontId="40" fillId="3" borderId="255" xfId="0" applyNumberFormat="1" applyFont="1" applyFill="1" applyBorder="1" applyAlignment="1">
      <alignment horizontal="center" vertical="center"/>
    </xf>
    <xf numFmtId="3" fontId="40" fillId="3" borderId="256" xfId="0" applyNumberFormat="1" applyFont="1" applyFill="1" applyBorder="1" applyAlignment="1">
      <alignment horizontal="center" vertical="center"/>
    </xf>
    <xf numFmtId="3" fontId="40" fillId="3" borderId="257" xfId="0" applyNumberFormat="1" applyFont="1" applyFill="1" applyBorder="1" applyAlignment="1">
      <alignment horizontal="center" vertical="center"/>
    </xf>
    <xf numFmtId="0" fontId="39" fillId="3" borderId="257" xfId="0" applyFont="1" applyFill="1" applyBorder="1" applyAlignment="1">
      <alignment wrapText="1"/>
    </xf>
    <xf numFmtId="0" fontId="39" fillId="3" borderId="258" xfId="0" applyFont="1" applyFill="1" applyBorder="1" applyAlignment="1">
      <alignment horizontal="center" vertical="center"/>
    </xf>
    <xf numFmtId="0" fontId="6" fillId="2" borderId="257" xfId="0" applyFont="1" applyFill="1" applyBorder="1" applyAlignment="1">
      <alignment wrapText="1"/>
    </xf>
    <xf numFmtId="0" fontId="6" fillId="2" borderId="255" xfId="0" applyFont="1" applyFill="1" applyBorder="1" applyAlignment="1">
      <alignment horizontal="center" vertical="center"/>
    </xf>
    <xf numFmtId="0" fontId="6" fillId="2" borderId="256" xfId="0" applyFont="1" applyFill="1" applyBorder="1" applyAlignment="1">
      <alignment horizontal="center" vertical="center"/>
    </xf>
    <xf numFmtId="0" fontId="6" fillId="2" borderId="257" xfId="0" applyFont="1" applyFill="1" applyBorder="1" applyAlignment="1">
      <alignment horizontal="center" vertical="center"/>
    </xf>
    <xf numFmtId="0" fontId="6" fillId="2" borderId="257" xfId="0" applyFont="1" applyFill="1" applyBorder="1" applyAlignment="1">
      <alignment vertical="center" wrapText="1"/>
    </xf>
    <xf numFmtId="0" fontId="5" fillId="2" borderId="258" xfId="0" applyFont="1" applyFill="1" applyBorder="1" applyAlignment="1">
      <alignment horizontal="center" vertical="center"/>
    </xf>
    <xf numFmtId="0" fontId="37" fillId="29" borderId="255" xfId="0" applyFont="1" applyFill="1" applyBorder="1" applyAlignment="1">
      <alignment horizontal="center" vertical="center" wrapText="1"/>
    </xf>
    <xf numFmtId="0" fontId="37" fillId="29" borderId="256" xfId="0" applyFont="1" applyFill="1" applyBorder="1" applyAlignment="1">
      <alignment horizontal="center" vertical="center" wrapText="1"/>
    </xf>
    <xf numFmtId="0" fontId="37" fillId="29" borderId="257" xfId="0" applyFont="1" applyFill="1" applyBorder="1" applyAlignment="1">
      <alignment horizontal="center" vertical="center" wrapText="1"/>
    </xf>
    <xf numFmtId="0" fontId="38" fillId="29" borderId="258" xfId="0" applyFont="1" applyFill="1" applyBorder="1" applyAlignment="1">
      <alignment horizontal="center" vertical="center"/>
    </xf>
    <xf numFmtId="0" fontId="6" fillId="2" borderId="265" xfId="0" applyFont="1" applyFill="1" applyBorder="1" applyAlignment="1">
      <alignment vertical="center" wrapText="1"/>
    </xf>
    <xf numFmtId="0" fontId="6" fillId="2" borderId="260" xfId="0" applyFont="1" applyFill="1" applyBorder="1" applyAlignment="1">
      <alignment horizontal="center" vertical="center"/>
    </xf>
    <xf numFmtId="0" fontId="5" fillId="2" borderId="266" xfId="0" applyFont="1" applyFill="1" applyBorder="1" applyAlignment="1">
      <alignment horizontal="center" vertical="center"/>
    </xf>
    <xf numFmtId="0" fontId="1" fillId="0" borderId="168" xfId="53011" applyFont="1" applyBorder="1"/>
    <xf numFmtId="0" fontId="1" fillId="0" borderId="172" xfId="53011" applyFont="1" applyBorder="1" applyAlignment="1">
      <alignment horizontal="center"/>
    </xf>
    <xf numFmtId="0" fontId="1" fillId="0" borderId="193" xfId="53011" applyFont="1" applyBorder="1" applyAlignment="1">
      <alignment horizontal="center"/>
    </xf>
    <xf numFmtId="0" fontId="45" fillId="0" borderId="0" xfId="53010" applyFont="1" applyBorder="1"/>
    <xf numFmtId="0" fontId="45" fillId="0" borderId="192" xfId="53010" applyFont="1" applyBorder="1"/>
    <xf numFmtId="0" fontId="48" fillId="0" borderId="206" xfId="53011" applyFont="1" applyFill="1" applyBorder="1" applyAlignment="1">
      <alignment horizontal="left" vertical="center" wrapText="1"/>
    </xf>
    <xf numFmtId="0" fontId="48" fillId="0" borderId="199" xfId="53011" applyFont="1" applyFill="1" applyBorder="1" applyAlignment="1">
      <alignment horizontal="center" vertical="center" wrapText="1"/>
    </xf>
    <xf numFmtId="0" fontId="48" fillId="0" borderId="200" xfId="53011" applyFont="1" applyFill="1" applyBorder="1" applyAlignment="1">
      <alignment horizontal="center" vertical="center" wrapText="1"/>
    </xf>
    <xf numFmtId="0" fontId="401" fillId="0" borderId="167" xfId="40" applyFont="1" applyFill="1" applyBorder="1" applyAlignment="1">
      <alignment horizontal="left" vertical="center"/>
    </xf>
    <xf numFmtId="0" fontId="402" fillId="0" borderId="167" xfId="40" applyFont="1" applyFill="1" applyBorder="1" applyAlignment="1">
      <alignment horizontal="left" vertical="center" indent="1"/>
    </xf>
    <xf numFmtId="0" fontId="403" fillId="0" borderId="167" xfId="40" applyFont="1" applyFill="1" applyBorder="1" applyAlignment="1">
      <alignment horizontal="left" vertical="center" indent="2"/>
    </xf>
    <xf numFmtId="0" fontId="404" fillId="0" borderId="167" xfId="40" applyFont="1" applyFill="1" applyBorder="1" applyAlignment="1">
      <alignment horizontal="left" vertical="center" wrapText="1" indent="1"/>
    </xf>
    <xf numFmtId="0" fontId="404" fillId="0" borderId="167" xfId="40" applyFont="1" applyFill="1" applyBorder="1" applyAlignment="1">
      <alignment horizontal="left" vertical="center" indent="1"/>
    </xf>
    <xf numFmtId="0" fontId="45" fillId="5" borderId="199" xfId="53010" applyFont="1" applyFill="1" applyBorder="1"/>
    <xf numFmtId="0" fontId="45" fillId="5" borderId="200" xfId="53010" applyFont="1" applyFill="1" applyBorder="1"/>
    <xf numFmtId="0" fontId="48" fillId="0" borderId="206" xfId="53013" applyFont="1" applyFill="1" applyBorder="1" applyAlignment="1">
      <alignment horizontal="left" vertical="center" wrapText="1"/>
    </xf>
    <xf numFmtId="0" fontId="45" fillId="0" borderId="167" xfId="53010" applyFont="1" applyBorder="1"/>
    <xf numFmtId="0" fontId="401" fillId="0" borderId="167" xfId="40" applyFont="1" applyFill="1" applyBorder="1" applyAlignment="1">
      <alignment horizontal="left" vertical="center" indent="1"/>
    </xf>
    <xf numFmtId="0" fontId="402" fillId="0" borderId="167" xfId="40" applyFont="1" applyFill="1" applyBorder="1" applyAlignment="1">
      <alignment horizontal="left" vertical="center" indent="2"/>
    </xf>
    <xf numFmtId="0" fontId="45" fillId="54" borderId="199" xfId="53010" applyFont="1" applyFill="1" applyBorder="1" applyAlignment="1">
      <alignment horizontal="center"/>
    </xf>
    <xf numFmtId="0" fontId="45" fillId="54" borderId="200" xfId="53010" applyFont="1" applyFill="1" applyBorder="1" applyAlignment="1">
      <alignment horizontal="center"/>
    </xf>
    <xf numFmtId="0" fontId="402" fillId="0" borderId="167" xfId="53010" applyFont="1" applyBorder="1"/>
    <xf numFmtId="0" fontId="402" fillId="0" borderId="167" xfId="40" applyFont="1" applyFill="1" applyBorder="1" applyAlignment="1">
      <alignment horizontal="left" vertical="center"/>
    </xf>
    <xf numFmtId="0" fontId="401" fillId="0" borderId="167" xfId="40" applyFont="1" applyFill="1" applyBorder="1" applyAlignment="1">
      <alignment vertical="center"/>
    </xf>
    <xf numFmtId="0" fontId="402" fillId="0" borderId="167" xfId="40" applyFont="1" applyFill="1" applyBorder="1" applyAlignment="1">
      <alignment vertical="center"/>
    </xf>
    <xf numFmtId="0" fontId="405" fillId="5" borderId="201" xfId="39" applyFont="1" applyFill="1" applyBorder="1" applyAlignment="1">
      <alignment horizontal="left"/>
    </xf>
    <xf numFmtId="3" fontId="405" fillId="5" borderId="202" xfId="53013" applyNumberFormat="1" applyFont="1" applyFill="1" applyBorder="1" applyAlignment="1">
      <alignment horizontal="center"/>
    </xf>
    <xf numFmtId="3" fontId="405" fillId="5" borderId="203" xfId="53013" applyNumberFormat="1" applyFont="1" applyFill="1" applyBorder="1" applyAlignment="1">
      <alignment horizontal="center"/>
    </xf>
    <xf numFmtId="0" fontId="406" fillId="5" borderId="206" xfId="53010" applyFont="1" applyFill="1" applyBorder="1"/>
    <xf numFmtId="0" fontId="405" fillId="5" borderId="204" xfId="53011" applyFont="1" applyFill="1" applyBorder="1" applyAlignment="1">
      <alignment vertical="center" wrapText="1"/>
    </xf>
    <xf numFmtId="3" fontId="405" fillId="5" borderId="0" xfId="53013" applyNumberFormat="1" applyFont="1" applyFill="1" applyBorder="1" applyAlignment="1">
      <alignment horizontal="center"/>
    </xf>
    <xf numFmtId="3" fontId="405" fillId="5" borderId="192" xfId="53013" applyNumberFormat="1" applyFont="1" applyFill="1" applyBorder="1" applyAlignment="1">
      <alignment horizontal="center"/>
    </xf>
    <xf numFmtId="0" fontId="402" fillId="0" borderId="0" xfId="53010" applyFont="1"/>
    <xf numFmtId="0" fontId="407" fillId="0" borderId="0" xfId="53010" applyFont="1"/>
    <xf numFmtId="3" fontId="400" fillId="54" borderId="202" xfId="53013" applyNumberFormat="1" applyFont="1" applyFill="1" applyBorder="1" applyAlignment="1">
      <alignment horizontal="center"/>
    </xf>
    <xf numFmtId="3" fontId="400" fillId="54" borderId="203" xfId="53013" applyNumberFormat="1" applyFont="1" applyFill="1" applyBorder="1" applyAlignment="1">
      <alignment horizontal="center"/>
    </xf>
    <xf numFmtId="0" fontId="406" fillId="54" borderId="206" xfId="53010" applyFont="1" applyFill="1" applyBorder="1" applyAlignment="1">
      <alignment horizontal="left"/>
    </xf>
    <xf numFmtId="0" fontId="405" fillId="54" borderId="204" xfId="53011" applyFont="1" applyFill="1" applyBorder="1" applyAlignment="1">
      <alignment horizontal="left" vertical="center" wrapText="1"/>
    </xf>
    <xf numFmtId="0" fontId="408" fillId="0" borderId="0" xfId="53010" applyFont="1" applyAlignment="1">
      <alignment horizontal="left"/>
    </xf>
    <xf numFmtId="0" fontId="409" fillId="0" borderId="0" xfId="53014" applyFont="1" applyFill="1" applyBorder="1" applyAlignment="1">
      <alignment horizontal="center"/>
    </xf>
    <xf numFmtId="0" fontId="409" fillId="0" borderId="192" xfId="53014" applyFont="1" applyFill="1" applyBorder="1" applyAlignment="1">
      <alignment horizontal="center"/>
    </xf>
    <xf numFmtId="0" fontId="46" fillId="0" borderId="199" xfId="53014" applyFont="1" applyFill="1" applyBorder="1" applyAlignment="1">
      <alignment horizontal="center" vertical="center" wrapText="1"/>
    </xf>
    <xf numFmtId="0" fontId="48" fillId="0" borderId="200" xfId="53014" applyFont="1" applyFill="1" applyBorder="1" applyAlignment="1">
      <alignment horizontal="center" vertical="center" wrapText="1"/>
    </xf>
    <xf numFmtId="0" fontId="48" fillId="0" borderId="206" xfId="53015" applyFont="1" applyFill="1" applyBorder="1" applyAlignment="1">
      <alignment horizontal="left" vertical="center" wrapText="1"/>
    </xf>
    <xf numFmtId="0" fontId="47" fillId="0" borderId="167" xfId="53014" applyFont="1" applyFill="1" applyBorder="1" applyAlignment="1">
      <alignment vertical="center" wrapText="1"/>
    </xf>
    <xf numFmtId="0" fontId="402" fillId="0" borderId="168" xfId="53010" applyFont="1" applyBorder="1"/>
    <xf numFmtId="0" fontId="402" fillId="0" borderId="172" xfId="53010" applyFont="1" applyBorder="1"/>
    <xf numFmtId="0" fontId="402" fillId="0" borderId="193" xfId="53010" applyFont="1" applyBorder="1"/>
    <xf numFmtId="0" fontId="46" fillId="0" borderId="206" xfId="40" applyFont="1" applyFill="1" applyBorder="1" applyAlignment="1">
      <alignment vertical="center"/>
    </xf>
    <xf numFmtId="0" fontId="404" fillId="0" borderId="167" xfId="40" applyFont="1" applyFill="1" applyBorder="1" applyAlignment="1">
      <alignment vertical="center"/>
    </xf>
    <xf numFmtId="0" fontId="402" fillId="0" borderId="167" xfId="40" applyFont="1" applyFill="1" applyBorder="1" applyAlignment="1">
      <alignment vertical="center" wrapText="1"/>
    </xf>
    <xf numFmtId="0" fontId="409" fillId="0" borderId="0" xfId="53011" applyFont="1" applyBorder="1" applyAlignment="1">
      <alignment horizontal="center"/>
    </xf>
    <xf numFmtId="0" fontId="409" fillId="0" borderId="192" xfId="53011" applyFont="1" applyBorder="1" applyAlignment="1">
      <alignment horizontal="center"/>
    </xf>
    <xf numFmtId="0" fontId="90" fillId="0" borderId="0" xfId="53011" applyFont="1" applyBorder="1" applyAlignment="1">
      <alignment horizontal="center"/>
    </xf>
    <xf numFmtId="0" fontId="90" fillId="0" borderId="192" xfId="53011" applyFont="1" applyBorder="1" applyAlignment="1">
      <alignment horizontal="center"/>
    </xf>
    <xf numFmtId="0" fontId="405" fillId="5" borderId="205" xfId="53011" applyFont="1" applyFill="1" applyBorder="1" applyAlignment="1">
      <alignment horizontal="center"/>
    </xf>
    <xf numFmtId="0" fontId="405" fillId="5" borderId="193" xfId="53011" applyFont="1" applyFill="1" applyBorder="1" applyAlignment="1">
      <alignment horizontal="center"/>
    </xf>
    <xf numFmtId="3" fontId="90" fillId="0" borderId="0" xfId="53013" applyNumberFormat="1" applyFont="1" applyBorder="1" applyAlignment="1">
      <alignment horizontal="center"/>
    </xf>
    <xf numFmtId="3" fontId="90" fillId="0" borderId="192" xfId="53013" applyNumberFormat="1" applyFont="1" applyBorder="1" applyAlignment="1">
      <alignment horizontal="center"/>
    </xf>
    <xf numFmtId="0" fontId="402" fillId="0" borderId="0" xfId="53010" applyFont="1" applyBorder="1"/>
    <xf numFmtId="0" fontId="402" fillId="0" borderId="192" xfId="53010" applyFont="1" applyBorder="1"/>
    <xf numFmtId="0" fontId="402" fillId="0" borderId="0" xfId="53010" applyFont="1" applyBorder="1" applyAlignment="1">
      <alignment horizontal="center"/>
    </xf>
    <xf numFmtId="0" fontId="402" fillId="0" borderId="192" xfId="53010" applyFont="1" applyBorder="1" applyAlignment="1">
      <alignment horizontal="center"/>
    </xf>
    <xf numFmtId="0" fontId="401" fillId="0" borderId="0" xfId="53011" applyFont="1" applyBorder="1" applyAlignment="1">
      <alignment horizontal="center"/>
    </xf>
    <xf numFmtId="0" fontId="401" fillId="0" borderId="192" xfId="53011" applyFont="1" applyBorder="1" applyAlignment="1">
      <alignment horizontal="center"/>
    </xf>
    <xf numFmtId="0" fontId="405" fillId="54" borderId="205" xfId="53011" applyFont="1" applyFill="1" applyBorder="1" applyAlignment="1">
      <alignment horizontal="center"/>
    </xf>
    <xf numFmtId="0" fontId="405" fillId="54" borderId="210" xfId="53011" applyFont="1" applyFill="1" applyBorder="1" applyAlignment="1">
      <alignment horizontal="center"/>
    </xf>
    <xf numFmtId="3" fontId="90" fillId="0" borderId="0" xfId="53015" applyNumberFormat="1" applyFont="1" applyBorder="1" applyAlignment="1">
      <alignment horizontal="center"/>
    </xf>
    <xf numFmtId="3" fontId="90" fillId="0" borderId="192" xfId="53015" applyNumberFormat="1" applyFont="1" applyBorder="1" applyAlignment="1">
      <alignment horizontal="center"/>
    </xf>
    <xf numFmtId="3" fontId="409" fillId="0" borderId="0" xfId="53015" applyNumberFormat="1" applyFont="1" applyFill="1" applyBorder="1" applyAlignment="1">
      <alignment horizontal="center"/>
    </xf>
    <xf numFmtId="3" fontId="409" fillId="0" borderId="192" xfId="53015" applyNumberFormat="1" applyFont="1" applyFill="1" applyBorder="1" applyAlignment="1">
      <alignment horizontal="center"/>
    </xf>
    <xf numFmtId="3" fontId="90" fillId="0" borderId="0" xfId="53015" applyNumberFormat="1" applyFont="1" applyFill="1" applyBorder="1" applyAlignment="1">
      <alignment horizontal="center"/>
    </xf>
    <xf numFmtId="3" fontId="90" fillId="0" borderId="192" xfId="53015" applyNumberFormat="1" applyFont="1" applyFill="1" applyBorder="1" applyAlignment="1">
      <alignment horizontal="center"/>
    </xf>
    <xf numFmtId="0" fontId="400" fillId="54" borderId="201" xfId="39" applyFont="1" applyFill="1" applyBorder="1" applyAlignment="1">
      <alignment horizontal="left"/>
    </xf>
    <xf numFmtId="0" fontId="405" fillId="5" borderId="167" xfId="39" applyFont="1" applyFill="1" applyBorder="1" applyAlignment="1"/>
    <xf numFmtId="0" fontId="405" fillId="5" borderId="167" xfId="39" applyFont="1" applyFill="1" applyBorder="1" applyAlignment="1">
      <alignment horizontal="left"/>
    </xf>
    <xf numFmtId="0" fontId="32" fillId="0" borderId="0" xfId="116" applyFont="1" applyFill="1" applyBorder="1"/>
    <xf numFmtId="0" fontId="32" fillId="0" borderId="0" xfId="116" applyFont="1" applyFill="1"/>
    <xf numFmtId="0" fontId="32" fillId="42" borderId="0" xfId="116" applyFont="1" applyFill="1"/>
    <xf numFmtId="0" fontId="32" fillId="0" borderId="21" xfId="116" applyFont="1" applyFill="1" applyBorder="1"/>
    <xf numFmtId="0" fontId="113" fillId="0" borderId="0" xfId="116" applyFont="1" applyAlignment="1">
      <alignment horizontal="center"/>
    </xf>
    <xf numFmtId="0" fontId="32" fillId="43" borderId="0" xfId="116" applyFont="1" applyFill="1"/>
    <xf numFmtId="3" fontId="111" fillId="0" borderId="90" xfId="116" applyNumberFormat="1" applyFont="1" applyBorder="1" applyAlignment="1">
      <alignment horizontal="right"/>
    </xf>
    <xf numFmtId="3" fontId="111" fillId="0" borderId="91" xfId="116" applyNumberFormat="1" applyFont="1" applyBorder="1" applyAlignment="1">
      <alignment horizontal="right"/>
    </xf>
    <xf numFmtId="3" fontId="410" fillId="0" borderId="90" xfId="116" applyNumberFormat="1" applyFont="1" applyBorder="1" applyAlignment="1">
      <alignment horizontal="right"/>
    </xf>
    <xf numFmtId="3" fontId="410" fillId="0" borderId="91" xfId="116" applyNumberFormat="1" applyFont="1" applyBorder="1" applyAlignment="1">
      <alignment horizontal="right"/>
    </xf>
    <xf numFmtId="3" fontId="411" fillId="0" borderId="90" xfId="116" applyNumberFormat="1" applyFont="1" applyBorder="1" applyAlignment="1">
      <alignment horizontal="right"/>
    </xf>
    <xf numFmtId="3" fontId="411" fillId="0" borderId="91" xfId="116" applyNumberFormat="1" applyFont="1" applyBorder="1" applyAlignment="1">
      <alignment horizontal="right"/>
    </xf>
    <xf numFmtId="3" fontId="112" fillId="43" borderId="94" xfId="116" applyNumberFormat="1" applyFont="1" applyFill="1" applyBorder="1" applyAlignment="1">
      <alignment horizontal="right"/>
    </xf>
    <xf numFmtId="3" fontId="111" fillId="0" borderId="0" xfId="116" applyNumberFormat="1" applyFont="1"/>
    <xf numFmtId="0" fontId="111" fillId="0" borderId="0" xfId="116" applyFont="1"/>
    <xf numFmtId="3" fontId="411" fillId="0" borderId="94" xfId="116" applyNumberFormat="1" applyFont="1" applyBorder="1" applyAlignment="1">
      <alignment horizontal="right"/>
    </xf>
    <xf numFmtId="3" fontId="411" fillId="0" borderId="95" xfId="116" applyNumberFormat="1" applyFont="1" applyBorder="1" applyAlignment="1">
      <alignment horizontal="right"/>
    </xf>
    <xf numFmtId="3" fontId="111" fillId="44" borderId="90" xfId="116" applyNumberFormat="1" applyFont="1" applyFill="1" applyBorder="1" applyAlignment="1">
      <alignment horizontal="right"/>
    </xf>
    <xf numFmtId="3" fontId="395" fillId="43" borderId="90" xfId="116" applyNumberFormat="1" applyFont="1" applyFill="1" applyBorder="1" applyAlignment="1">
      <alignment horizontal="right"/>
    </xf>
    <xf numFmtId="3" fontId="395" fillId="45" borderId="90" xfId="116" applyNumberFormat="1" applyFont="1" applyFill="1" applyBorder="1" applyAlignment="1">
      <alignment horizontal="right"/>
    </xf>
    <xf numFmtId="3" fontId="111" fillId="43" borderId="91" xfId="116" applyNumberFormat="1" applyFont="1" applyFill="1" applyBorder="1" applyAlignment="1">
      <alignment horizontal="right"/>
    </xf>
    <xf numFmtId="0" fontId="32" fillId="0" borderId="0" xfId="116" applyFont="1" applyBorder="1"/>
    <xf numFmtId="0" fontId="412" fillId="0" borderId="0" xfId="116" applyFont="1" applyBorder="1"/>
    <xf numFmtId="3" fontId="111" fillId="0" borderId="0" xfId="116" applyNumberFormat="1" applyFont="1" applyBorder="1" applyAlignment="1">
      <alignment horizontal="right"/>
    </xf>
    <xf numFmtId="3" fontId="112" fillId="43" borderId="97" xfId="116" applyNumberFormat="1" applyFont="1" applyFill="1" applyBorder="1" applyAlignment="1">
      <alignment horizontal="right"/>
    </xf>
    <xf numFmtId="3" fontId="114" fillId="43" borderId="97" xfId="116" applyNumberFormat="1" applyFont="1" applyFill="1" applyBorder="1" applyAlignment="1">
      <alignment horizontal="right"/>
    </xf>
    <xf numFmtId="0" fontId="412" fillId="46" borderId="0" xfId="116" applyFont="1" applyFill="1" applyBorder="1"/>
    <xf numFmtId="3" fontId="114" fillId="46" borderId="0" xfId="116" applyNumberFormat="1" applyFont="1" applyFill="1" applyBorder="1" applyAlignment="1">
      <alignment horizontal="right"/>
    </xf>
    <xf numFmtId="3" fontId="114" fillId="0" borderId="0" xfId="116" applyNumberFormat="1" applyFont="1" applyFill="1" applyBorder="1" applyAlignment="1">
      <alignment horizontal="right"/>
    </xf>
    <xf numFmtId="3" fontId="32" fillId="0" borderId="0" xfId="116" applyNumberFormat="1" applyFont="1" applyAlignment="1">
      <alignment horizontal="right"/>
    </xf>
    <xf numFmtId="0" fontId="32" fillId="0" borderId="97" xfId="116" applyFont="1" applyFill="1" applyBorder="1" applyAlignment="1">
      <alignment horizontal="right"/>
    </xf>
    <xf numFmtId="0" fontId="32" fillId="0" borderId="97" xfId="116" applyFont="1" applyBorder="1" applyAlignment="1">
      <alignment horizontal="right"/>
    </xf>
    <xf numFmtId="0" fontId="32" fillId="0" borderId="98" xfId="116" applyFont="1" applyFill="1" applyBorder="1"/>
    <xf numFmtId="0" fontId="32" fillId="0" borderId="99" xfId="116" applyFont="1" applyFill="1" applyBorder="1"/>
    <xf numFmtId="0" fontId="32" fillId="0" borderId="99" xfId="116" applyFont="1" applyBorder="1"/>
    <xf numFmtId="0" fontId="32" fillId="0" borderId="87" xfId="116" applyFont="1" applyBorder="1"/>
    <xf numFmtId="0" fontId="32" fillId="45" borderId="87" xfId="116" applyFont="1" applyFill="1" applyBorder="1" applyAlignment="1">
      <alignment horizontal="center"/>
    </xf>
    <xf numFmtId="0" fontId="412" fillId="0" borderId="97" xfId="116" applyFont="1" applyFill="1" applyBorder="1"/>
    <xf numFmtId="0" fontId="32" fillId="45" borderId="97" xfId="116" applyFont="1" applyFill="1" applyBorder="1" applyAlignment="1">
      <alignment horizontal="right"/>
    </xf>
    <xf numFmtId="0" fontId="32" fillId="0" borderId="100" xfId="116" applyFont="1" applyBorder="1" applyAlignment="1">
      <alignment horizontal="right"/>
    </xf>
    <xf numFmtId="0" fontId="412" fillId="43" borderId="97" xfId="116" applyFont="1" applyFill="1" applyBorder="1"/>
    <xf numFmtId="3" fontId="115" fillId="43" borderId="97" xfId="116" applyNumberFormat="1" applyFont="1" applyFill="1" applyBorder="1" applyAlignment="1">
      <alignment horizontal="right"/>
    </xf>
    <xf numFmtId="3" fontId="115" fillId="45" borderId="97" xfId="116" applyNumberFormat="1" applyFont="1" applyFill="1" applyBorder="1" applyAlignment="1">
      <alignment horizontal="right"/>
    </xf>
    <xf numFmtId="0" fontId="32" fillId="43" borderId="0" xfId="116" applyFont="1" applyFill="1" applyBorder="1"/>
    <xf numFmtId="3" fontId="32" fillId="0" borderId="0" xfId="116" applyNumberFormat="1" applyFont="1"/>
    <xf numFmtId="0" fontId="32" fillId="42" borderId="86" xfId="116" applyFont="1" applyFill="1" applyBorder="1" applyAlignment="1">
      <alignment wrapText="1"/>
    </xf>
    <xf numFmtId="0" fontId="32" fillId="42" borderId="87" xfId="116" applyFont="1" applyFill="1" applyBorder="1" applyAlignment="1">
      <alignment wrapText="1"/>
    </xf>
    <xf numFmtId="3" fontId="32" fillId="0" borderId="0" xfId="116" applyNumberFormat="1" applyFont="1" applyFill="1" applyBorder="1"/>
    <xf numFmtId="0" fontId="397" fillId="0" borderId="112" xfId="116" applyFont="1" applyFill="1" applyBorder="1" applyAlignment="1" applyProtection="1">
      <alignment horizontal="left" vertical="center" wrapText="1"/>
      <protection locked="0"/>
    </xf>
    <xf numFmtId="0" fontId="32" fillId="0" borderId="18" xfId="116" applyFont="1" applyFill="1" applyBorder="1"/>
    <xf numFmtId="0" fontId="32" fillId="0" borderId="19" xfId="116" applyFont="1" applyFill="1" applyBorder="1"/>
    <xf numFmtId="0" fontId="32" fillId="0" borderId="18" xfId="116" applyFont="1" applyBorder="1"/>
    <xf numFmtId="0" fontId="32" fillId="0" borderId="19" xfId="116" applyFont="1" applyBorder="1"/>
    <xf numFmtId="0" fontId="32" fillId="0" borderId="20" xfId="116" applyFont="1" applyBorder="1"/>
    <xf numFmtId="0" fontId="32" fillId="0" borderId="21" xfId="116" applyFont="1" applyBorder="1"/>
    <xf numFmtId="0" fontId="32" fillId="0" borderId="22" xfId="116" applyFont="1" applyBorder="1"/>
    <xf numFmtId="0" fontId="98" fillId="0" borderId="105" xfId="116" applyFont="1" applyFill="1" applyBorder="1" applyAlignment="1" applyProtection="1">
      <alignment horizontal="left" vertical="center" wrapText="1"/>
      <protection locked="0"/>
    </xf>
    <xf numFmtId="0" fontId="72" fillId="0" borderId="107" xfId="116" applyFont="1" applyFill="1" applyBorder="1" applyAlignment="1" applyProtection="1">
      <alignment horizontal="left" vertical="center" wrapText="1"/>
      <protection locked="0"/>
    </xf>
    <xf numFmtId="0" fontId="98" fillId="0" borderId="107" xfId="116" applyFont="1" applyFill="1" applyBorder="1" applyAlignment="1" applyProtection="1">
      <alignment horizontal="left" vertical="center" wrapText="1"/>
      <protection locked="0"/>
    </xf>
    <xf numFmtId="0" fontId="72" fillId="0" borderId="109" xfId="116" applyFont="1" applyFill="1" applyBorder="1" applyAlignment="1" applyProtection="1">
      <alignment horizontal="left" vertical="center" wrapText="1"/>
      <protection locked="0"/>
    </xf>
    <xf numFmtId="0" fontId="98" fillId="0" borderId="111" xfId="116" applyFont="1" applyFill="1" applyBorder="1" applyAlignment="1" applyProtection="1">
      <alignment horizontal="left" vertical="center" wrapText="1"/>
      <protection locked="0"/>
    </xf>
    <xf numFmtId="0" fontId="114" fillId="43" borderId="96" xfId="116" applyFont="1" applyFill="1" applyBorder="1"/>
    <xf numFmtId="3" fontId="60" fillId="0" borderId="14" xfId="103" applyNumberFormat="1" applyFont="1" applyBorder="1" applyAlignment="1">
      <alignment horizontal="center" vertical="center" wrapText="1"/>
    </xf>
    <xf numFmtId="1" fontId="32" fillId="0" borderId="14" xfId="103" applyNumberFormat="1" applyFont="1" applyBorder="1" applyAlignment="1">
      <alignment horizontal="center" vertical="center" wrapText="1"/>
    </xf>
    <xf numFmtId="1" fontId="60" fillId="0" borderId="14" xfId="103" applyNumberFormat="1" applyFont="1" applyBorder="1" applyAlignment="1">
      <alignment horizontal="center" vertical="center" wrapText="1"/>
    </xf>
    <xf numFmtId="1" fontId="32" fillId="0" borderId="14" xfId="103" applyNumberFormat="1" applyFont="1" applyFill="1" applyBorder="1" applyAlignment="1">
      <alignment horizontal="center" vertical="center" wrapText="1"/>
    </xf>
    <xf numFmtId="0" fontId="32" fillId="0" borderId="0" xfId="79" applyFont="1" applyFill="1" applyBorder="1"/>
    <xf numFmtId="0" fontId="32" fillId="0" borderId="192" xfId="79" applyFont="1" applyFill="1" applyBorder="1"/>
    <xf numFmtId="0" fontId="32" fillId="0" borderId="167" xfId="79" applyFont="1" applyBorder="1"/>
    <xf numFmtId="0" fontId="32" fillId="0" borderId="192" xfId="79" applyFont="1" applyBorder="1"/>
    <xf numFmtId="0" fontId="98" fillId="31" borderId="188" xfId="103" applyFont="1" applyFill="1" applyBorder="1" applyAlignment="1" applyProtection="1">
      <alignment horizontal="left" wrapText="1"/>
      <protection locked="0"/>
    </xf>
    <xf numFmtId="3" fontId="60" fillId="105" borderId="14" xfId="103" applyNumberFormat="1" applyFont="1" applyFill="1" applyBorder="1" applyAlignment="1">
      <alignment horizontal="right" vertical="center" wrapText="1"/>
    </xf>
    <xf numFmtId="0" fontId="98" fillId="0" borderId="188" xfId="103" applyFont="1" applyFill="1" applyBorder="1" applyAlignment="1" applyProtection="1">
      <alignment horizontal="left" vertical="center" wrapText="1"/>
      <protection locked="0"/>
    </xf>
    <xf numFmtId="3" fontId="32" fillId="0" borderId="14" xfId="103" applyNumberFormat="1" applyFont="1" applyFill="1" applyBorder="1" applyAlignment="1">
      <alignment horizontal="right" vertical="center" wrapText="1"/>
    </xf>
    <xf numFmtId="0" fontId="72" fillId="0" borderId="188" xfId="103" applyFont="1" applyFill="1" applyBorder="1" applyAlignment="1" applyProtection="1">
      <alignment horizontal="right" vertical="center" wrapText="1"/>
      <protection locked="0"/>
    </xf>
    <xf numFmtId="3" fontId="72" fillId="0" borderId="14" xfId="103" applyNumberFormat="1" applyFont="1" applyFill="1" applyBorder="1" applyAlignment="1">
      <alignment horizontal="right" vertical="center" wrapText="1"/>
    </xf>
    <xf numFmtId="3" fontId="60" fillId="0" borderId="14" xfId="103" applyNumberFormat="1" applyFont="1" applyFill="1" applyBorder="1" applyAlignment="1">
      <alignment horizontal="center" vertical="center" wrapText="1"/>
    </xf>
    <xf numFmtId="3" fontId="114" fillId="45" borderId="97" xfId="79" applyNumberFormat="1" applyFont="1" applyFill="1" applyBorder="1" applyAlignment="1">
      <alignment horizontal="right"/>
    </xf>
    <xf numFmtId="0" fontId="114" fillId="43" borderId="115" xfId="79" applyFont="1" applyFill="1" applyBorder="1"/>
    <xf numFmtId="3" fontId="114" fillId="43" borderId="97" xfId="79" applyNumberFormat="1" applyFont="1" applyFill="1" applyBorder="1" applyAlignment="1">
      <alignment horizontal="center"/>
    </xf>
    <xf numFmtId="3" fontId="114" fillId="45" borderId="97" xfId="79" applyNumberFormat="1" applyFont="1" applyFill="1" applyBorder="1" applyAlignment="1">
      <alignment horizontal="center"/>
    </xf>
    <xf numFmtId="0" fontId="60" fillId="0" borderId="0" xfId="79" applyFont="1" applyBorder="1"/>
    <xf numFmtId="0" fontId="60" fillId="0" borderId="0" xfId="79" applyFont="1" applyFill="1" applyBorder="1" applyAlignment="1"/>
    <xf numFmtId="0" fontId="60" fillId="0" borderId="0" xfId="79" applyFont="1" applyFill="1" applyBorder="1" applyAlignment="1">
      <alignment vertical="center"/>
    </xf>
    <xf numFmtId="0" fontId="60" fillId="53" borderId="195" xfId="79" applyFont="1" applyFill="1" applyBorder="1" applyAlignment="1">
      <alignment vertical="top" wrapText="1"/>
    </xf>
    <xf numFmtId="3" fontId="60" fillId="53" borderId="196" xfId="79" applyNumberFormat="1" applyFont="1" applyFill="1" applyBorder="1" applyAlignment="1">
      <alignment vertical="top" wrapText="1"/>
    </xf>
    <xf numFmtId="0" fontId="32" fillId="0" borderId="197" xfId="79" applyFont="1" applyBorder="1" applyAlignment="1">
      <alignment vertical="top" wrapText="1"/>
    </xf>
    <xf numFmtId="3" fontId="32" fillId="0" borderId="14" xfId="79" applyNumberFormat="1" applyFont="1" applyFill="1" applyBorder="1" applyAlignment="1">
      <alignment horizontal="right" vertical="top" wrapText="1"/>
    </xf>
    <xf numFmtId="0" fontId="32" fillId="0" borderId="197" xfId="79" applyFont="1" applyFill="1" applyBorder="1" applyAlignment="1">
      <alignment vertical="top" wrapText="1"/>
    </xf>
    <xf numFmtId="0" fontId="60" fillId="53" borderId="196" xfId="79" applyFont="1" applyFill="1" applyBorder="1" applyAlignment="1">
      <alignment vertical="top" wrapText="1"/>
    </xf>
    <xf numFmtId="0" fontId="72" fillId="0" borderId="197" xfId="79" applyFont="1" applyBorder="1" applyAlignment="1">
      <alignment vertical="top" wrapText="1"/>
    </xf>
    <xf numFmtId="0" fontId="72" fillId="0" borderId="197" xfId="79" applyFont="1" applyFill="1" applyBorder="1" applyAlignment="1">
      <alignment horizontal="right" vertical="top" wrapText="1"/>
    </xf>
    <xf numFmtId="3" fontId="72" fillId="0" borderId="14" xfId="79" applyNumberFormat="1" applyFont="1" applyFill="1" applyBorder="1" applyAlignment="1">
      <alignment horizontal="right" vertical="top" wrapText="1"/>
    </xf>
    <xf numFmtId="0" fontId="32" fillId="0" borderId="198" xfId="79" applyFont="1" applyBorder="1" applyAlignment="1">
      <alignment vertical="top" wrapText="1"/>
    </xf>
    <xf numFmtId="3" fontId="32" fillId="0" borderId="23" xfId="79" applyNumberFormat="1" applyFont="1" applyFill="1" applyBorder="1" applyAlignment="1">
      <alignment horizontal="right" vertical="top" wrapText="1"/>
    </xf>
    <xf numFmtId="0" fontId="32" fillId="0" borderId="198" xfId="79" applyFont="1" applyFill="1" applyBorder="1" applyAlignment="1">
      <alignment vertical="top" wrapText="1"/>
    </xf>
    <xf numFmtId="0" fontId="60" fillId="0" borderId="83" xfId="79" applyFont="1" applyBorder="1" applyAlignment="1">
      <alignment vertical="top" wrapText="1"/>
    </xf>
    <xf numFmtId="3" fontId="60" fillId="0" borderId="71" xfId="79" applyNumberFormat="1" applyFont="1" applyBorder="1" applyAlignment="1">
      <alignment horizontal="right" vertical="top" wrapText="1"/>
    </xf>
    <xf numFmtId="0" fontId="147" fillId="0" borderId="242" xfId="79" applyFont="1" applyFill="1" applyBorder="1" applyAlignment="1">
      <alignment vertical="top" wrapText="1"/>
    </xf>
    <xf numFmtId="3" fontId="32" fillId="0" borderId="14" xfId="79" applyNumberFormat="1" applyFont="1" applyBorder="1"/>
    <xf numFmtId="0" fontId="147" fillId="0" borderId="243" xfId="79" applyFont="1" applyFill="1" applyBorder="1" applyAlignment="1">
      <alignment vertical="top" wrapText="1"/>
    </xf>
    <xf numFmtId="0" fontId="147" fillId="0" borderId="244" xfId="79" applyFont="1" applyFill="1" applyBorder="1" applyAlignment="1">
      <alignment vertical="top" wrapText="1"/>
    </xf>
    <xf numFmtId="0" fontId="60" fillId="106" borderId="69" xfId="79" applyFont="1" applyFill="1" applyBorder="1" applyAlignment="1">
      <alignment vertical="top" wrapText="1"/>
    </xf>
    <xf numFmtId="0" fontId="60" fillId="106" borderId="43" xfId="79" applyFont="1" applyFill="1" applyBorder="1" applyAlignment="1">
      <alignment vertical="top" wrapText="1"/>
    </xf>
    <xf numFmtId="0" fontId="32" fillId="0" borderId="242" xfId="79" applyFont="1" applyFill="1" applyBorder="1" applyAlignment="1">
      <alignment vertical="top" wrapText="1"/>
    </xf>
    <xf numFmtId="0" fontId="32" fillId="0" borderId="14" xfId="79" applyFont="1" applyBorder="1"/>
    <xf numFmtId="3" fontId="114" fillId="45" borderId="14" xfId="79" applyNumberFormat="1" applyFont="1" applyFill="1" applyBorder="1" applyAlignment="1">
      <alignment horizontal="right"/>
    </xf>
    <xf numFmtId="3" fontId="114" fillId="43" borderId="245" xfId="79" applyNumberFormat="1" applyFont="1" applyFill="1" applyBorder="1" applyAlignment="1">
      <alignment horizontal="right"/>
    </xf>
    <xf numFmtId="3" fontId="114" fillId="45" borderId="245" xfId="79" applyNumberFormat="1" applyFont="1" applyFill="1" applyBorder="1" applyAlignment="1">
      <alignment horizontal="right"/>
    </xf>
    <xf numFmtId="0" fontId="32" fillId="0" borderId="0" xfId="79" applyFont="1" applyAlignment="1">
      <alignment horizontal="center"/>
    </xf>
    <xf numFmtId="0" fontId="32" fillId="0" borderId="168" xfId="79" applyFont="1" applyBorder="1"/>
    <xf numFmtId="0" fontId="32" fillId="0" borderId="172" xfId="79" applyFont="1" applyBorder="1"/>
    <xf numFmtId="0" fontId="32" fillId="0" borderId="193" xfId="79" applyFont="1" applyBorder="1"/>
    <xf numFmtId="3" fontId="60" fillId="0" borderId="14" xfId="103" applyNumberFormat="1" applyFont="1" applyFill="1" applyBorder="1" applyAlignment="1">
      <alignment horizontal="right" vertical="center" wrapText="1"/>
    </xf>
    <xf numFmtId="3" fontId="60" fillId="0" borderId="84" xfId="79" applyNumberFormat="1" applyFont="1" applyBorder="1" applyAlignment="1">
      <alignment horizontal="center" vertical="top" wrapText="1"/>
    </xf>
    <xf numFmtId="0" fontId="45" fillId="0" borderId="166" xfId="53010" applyFont="1" applyBorder="1"/>
    <xf numFmtId="0" fontId="45" fillId="0" borderId="190" xfId="53010" applyFont="1" applyBorder="1"/>
    <xf numFmtId="0" fontId="45" fillId="0" borderId="191" xfId="53010" applyFont="1" applyBorder="1"/>
    <xf numFmtId="0" fontId="35" fillId="30" borderId="0" xfId="0" applyFont="1" applyFill="1" applyBorder="1" applyAlignment="1">
      <alignment horizontal="center"/>
    </xf>
    <xf numFmtId="0" fontId="5" fillId="56" borderId="0" xfId="0" applyFont="1" applyFill="1" applyBorder="1" applyAlignment="1">
      <alignment horizontal="center" vertical="center"/>
    </xf>
    <xf numFmtId="0" fontId="0" fillId="56" borderId="0" xfId="0" applyFill="1" applyAlignment="1">
      <alignment horizontal="center"/>
    </xf>
    <xf numFmtId="0" fontId="123" fillId="2" borderId="0" xfId="0" applyFont="1" applyFill="1" applyBorder="1" applyAlignment="1">
      <alignment horizontal="center" vertical="center" wrapText="1"/>
    </xf>
    <xf numFmtId="0" fontId="37" fillId="29" borderId="0" xfId="0" applyFont="1" applyFill="1" applyBorder="1" applyAlignment="1">
      <alignment horizontal="center" vertical="center" wrapText="1"/>
    </xf>
    <xf numFmtId="0" fontId="399" fillId="2" borderId="0" xfId="0" applyFont="1" applyFill="1" applyBorder="1" applyAlignment="1">
      <alignment horizontal="left" vertical="center"/>
    </xf>
    <xf numFmtId="0" fontId="39" fillId="2" borderId="264" xfId="0" applyFont="1" applyFill="1" applyBorder="1" applyAlignment="1">
      <alignment horizontal="center" vertical="center" wrapText="1"/>
    </xf>
    <xf numFmtId="0" fontId="39" fillId="2" borderId="263" xfId="0" applyFont="1" applyFill="1" applyBorder="1" applyAlignment="1">
      <alignment horizontal="center" vertical="center" wrapText="1"/>
    </xf>
    <xf numFmtId="0" fontId="39" fillId="2" borderId="262" xfId="0" applyFont="1" applyFill="1" applyBorder="1" applyAlignment="1">
      <alignment horizontal="center" vertical="center" wrapText="1"/>
    </xf>
    <xf numFmtId="0" fontId="39" fillId="2" borderId="261" xfId="0" applyFont="1" applyFill="1" applyBorder="1" applyAlignment="1">
      <alignment horizontal="center" vertical="center"/>
    </xf>
    <xf numFmtId="0" fontId="39" fillId="2" borderId="260" xfId="0" applyFont="1" applyFill="1" applyBorder="1" applyAlignment="1">
      <alignment horizontal="center" vertical="center"/>
    </xf>
    <xf numFmtId="0" fontId="39" fillId="2" borderId="259" xfId="0" applyFont="1" applyFill="1" applyBorder="1" applyAlignment="1">
      <alignment horizontal="center" vertical="center"/>
    </xf>
    <xf numFmtId="0" fontId="399" fillId="2" borderId="0" xfId="0" applyFont="1" applyFill="1" applyBorder="1" applyAlignment="1">
      <alignment horizontal="left" vertical="center" wrapText="1"/>
    </xf>
    <xf numFmtId="0" fontId="73" fillId="0" borderId="0" xfId="53010" applyFont="1" applyAlignment="1">
      <alignment vertical="center" wrapText="1"/>
    </xf>
    <xf numFmtId="3" fontId="64" fillId="32" borderId="0" xfId="105" applyNumberFormat="1" applyFont="1" applyFill="1" applyAlignment="1">
      <alignment horizontal="center" wrapText="1"/>
    </xf>
    <xf numFmtId="0" fontId="65" fillId="0" borderId="0" xfId="53010" applyFont="1" applyAlignment="1">
      <alignment horizontal="center"/>
    </xf>
    <xf numFmtId="0" fontId="68" fillId="0" borderId="0" xfId="53010" applyFont="1" applyAlignment="1">
      <alignment horizontal="center"/>
    </xf>
    <xf numFmtId="3" fontId="69" fillId="32" borderId="0" xfId="105" applyNumberFormat="1" applyFont="1" applyFill="1" applyBorder="1" applyAlignment="1">
      <alignment horizontal="center"/>
    </xf>
    <xf numFmtId="0" fontId="32" fillId="40" borderId="23" xfId="53010" applyFill="1" applyBorder="1" applyAlignment="1">
      <alignment horizontal="center"/>
    </xf>
    <xf numFmtId="0" fontId="32" fillId="40" borderId="208" xfId="53010" applyFill="1" applyBorder="1" applyAlignment="1">
      <alignment horizontal="center"/>
    </xf>
    <xf numFmtId="0" fontId="32" fillId="40" borderId="15" xfId="53010" applyFill="1" applyBorder="1" applyAlignment="1">
      <alignment horizontal="center"/>
    </xf>
    <xf numFmtId="0" fontId="32" fillId="40" borderId="219" xfId="53010" applyFill="1" applyBorder="1" applyAlignment="1">
      <alignment horizontal="center"/>
    </xf>
    <xf numFmtId="0" fontId="32" fillId="40" borderId="17" xfId="53010" applyFill="1" applyBorder="1" applyAlignment="1">
      <alignment horizontal="center"/>
    </xf>
    <xf numFmtId="0" fontId="32" fillId="40" borderId="240" xfId="53010" applyFill="1" applyBorder="1" applyAlignment="1">
      <alignment horizontal="center"/>
    </xf>
    <xf numFmtId="0" fontId="32" fillId="40" borderId="238" xfId="53010" applyFill="1" applyBorder="1" applyAlignment="1">
      <alignment horizontal="center"/>
    </xf>
    <xf numFmtId="0" fontId="32" fillId="40" borderId="241" xfId="53010" applyFill="1" applyBorder="1" applyAlignment="1">
      <alignment horizontal="center"/>
    </xf>
    <xf numFmtId="0" fontId="32" fillId="40" borderId="240" xfId="53010" applyFont="1" applyFill="1" applyBorder="1" applyAlignment="1">
      <alignment horizontal="center"/>
    </xf>
    <xf numFmtId="0" fontId="32" fillId="40" borderId="238" xfId="53010" applyFont="1" applyFill="1" applyBorder="1" applyAlignment="1">
      <alignment horizontal="center"/>
    </xf>
    <xf numFmtId="0" fontId="32" fillId="40" borderId="241" xfId="53010" applyFont="1" applyFill="1" applyBorder="1" applyAlignment="1">
      <alignment horizontal="center"/>
    </xf>
    <xf numFmtId="0" fontId="75" fillId="2" borderId="0" xfId="116" applyFont="1" applyFill="1" applyAlignment="1">
      <alignment horizontal="center"/>
    </xf>
    <xf numFmtId="0" fontId="39" fillId="33" borderId="27" xfId="116" applyFont="1" applyFill="1" applyBorder="1" applyAlignment="1">
      <alignment horizontal="center" vertical="top" wrapText="1"/>
    </xf>
    <xf numFmtId="0" fontId="39" fillId="33" borderId="28" xfId="116" applyFont="1" applyFill="1" applyBorder="1" applyAlignment="1">
      <alignment horizontal="center" vertical="top" wrapText="1"/>
    </xf>
    <xf numFmtId="0" fontId="39" fillId="33" borderId="29" xfId="116" applyFont="1" applyFill="1" applyBorder="1" applyAlignment="1">
      <alignment horizontal="center" vertical="top" wrapText="1"/>
    </xf>
    <xf numFmtId="0" fontId="39" fillId="33" borderId="30" xfId="116" applyFont="1" applyFill="1" applyBorder="1" applyAlignment="1">
      <alignment horizontal="center" vertical="top" wrapText="1"/>
    </xf>
    <xf numFmtId="0" fontId="39" fillId="33" borderId="31" xfId="116" applyFont="1" applyFill="1" applyBorder="1" applyAlignment="1">
      <alignment horizontal="center" vertical="top" wrapText="1"/>
    </xf>
    <xf numFmtId="0" fontId="39" fillId="2" borderId="0" xfId="116" applyFont="1" applyFill="1" applyBorder="1" applyAlignment="1">
      <alignment horizontal="center" vertical="top" wrapText="1"/>
    </xf>
    <xf numFmtId="3" fontId="39" fillId="2" borderId="37" xfId="116" applyNumberFormat="1" applyFont="1" applyFill="1" applyBorder="1" applyAlignment="1">
      <alignment horizontal="center" vertical="top" wrapText="1"/>
    </xf>
    <xf numFmtId="3" fontId="39" fillId="2" borderId="47" xfId="116" applyNumberFormat="1" applyFont="1" applyFill="1" applyBorder="1" applyAlignment="1">
      <alignment horizontal="center" vertical="top" wrapText="1"/>
    </xf>
    <xf numFmtId="3" fontId="39" fillId="2" borderId="38" xfId="116" applyNumberFormat="1" applyFont="1" applyFill="1" applyBorder="1" applyAlignment="1">
      <alignment horizontal="center" vertical="top" wrapText="1"/>
    </xf>
    <xf numFmtId="3" fontId="39" fillId="2" borderId="48" xfId="116" applyNumberFormat="1" applyFont="1" applyFill="1" applyBorder="1" applyAlignment="1">
      <alignment horizontal="center" vertical="top" wrapText="1"/>
    </xf>
    <xf numFmtId="4" fontId="39" fillId="2" borderId="38" xfId="116" applyNumberFormat="1" applyFont="1" applyFill="1" applyBorder="1" applyAlignment="1">
      <alignment horizontal="right" vertical="top" wrapText="1"/>
    </xf>
    <xf numFmtId="4" fontId="39" fillId="2" borderId="48" xfId="116" applyNumberFormat="1" applyFont="1" applyFill="1" applyBorder="1" applyAlignment="1">
      <alignment horizontal="right" vertical="top" wrapText="1"/>
    </xf>
    <xf numFmtId="0" fontId="7" fillId="2" borderId="0" xfId="116" applyFont="1" applyFill="1" applyAlignment="1">
      <alignment horizontal="justify" vertical="center" wrapText="1"/>
    </xf>
    <xf numFmtId="0" fontId="7" fillId="2" borderId="0" xfId="116" applyFont="1" applyFill="1" applyAlignment="1">
      <alignment horizontal="center"/>
    </xf>
    <xf numFmtId="0" fontId="39" fillId="2" borderId="0" xfId="116" applyFont="1" applyFill="1" applyAlignment="1">
      <alignment horizontal="center"/>
    </xf>
    <xf numFmtId="3" fontId="39" fillId="2" borderId="45" xfId="116" applyNumberFormat="1" applyFont="1" applyFill="1" applyBorder="1" applyAlignment="1">
      <alignment horizontal="center" vertical="top" wrapText="1"/>
    </xf>
    <xf numFmtId="3" fontId="39" fillId="2" borderId="50" xfId="116" applyNumberFormat="1" applyFont="1" applyFill="1" applyBorder="1" applyAlignment="1">
      <alignment horizontal="center" vertical="top" wrapText="1"/>
    </xf>
    <xf numFmtId="4" fontId="39" fillId="2" borderId="44" xfId="116" applyNumberFormat="1" applyFont="1" applyFill="1" applyBorder="1" applyAlignment="1">
      <alignment horizontal="right" vertical="top" wrapText="1"/>
    </xf>
    <xf numFmtId="4" fontId="39" fillId="2" borderId="51" xfId="116" applyNumberFormat="1" applyFont="1" applyFill="1" applyBorder="1" applyAlignment="1">
      <alignment horizontal="right" vertical="top" wrapText="1"/>
    </xf>
    <xf numFmtId="4" fontId="39" fillId="2" borderId="39" xfId="116" applyNumberFormat="1" applyFont="1" applyFill="1" applyBorder="1" applyAlignment="1">
      <alignment horizontal="right" vertical="top" wrapText="1"/>
    </xf>
    <xf numFmtId="4" fontId="39" fillId="2" borderId="49" xfId="116" applyNumberFormat="1" applyFont="1" applyFill="1" applyBorder="1" applyAlignment="1">
      <alignment horizontal="right" vertical="top" wrapText="1"/>
    </xf>
    <xf numFmtId="0" fontId="74" fillId="2" borderId="0" xfId="116" applyFont="1" applyFill="1" applyAlignment="1">
      <alignment horizontal="center"/>
    </xf>
    <xf numFmtId="0" fontId="39" fillId="33" borderId="53" xfId="116" applyFont="1" applyFill="1" applyBorder="1" applyAlignment="1">
      <alignment horizontal="center" vertical="top" wrapText="1"/>
    </xf>
    <xf numFmtId="0" fontId="39" fillId="33" borderId="54" xfId="116" applyFont="1" applyFill="1" applyBorder="1" applyAlignment="1">
      <alignment horizontal="center" vertical="top" wrapText="1"/>
    </xf>
    <xf numFmtId="0" fontId="39" fillId="33" borderId="55" xfId="116" applyFont="1" applyFill="1" applyBorder="1" applyAlignment="1">
      <alignment horizontal="center" vertical="top" wrapText="1"/>
    </xf>
    <xf numFmtId="0" fontId="40" fillId="33" borderId="66" xfId="116" applyFont="1" applyFill="1" applyBorder="1" applyAlignment="1">
      <alignment horizontal="center" vertical="top" wrapText="1"/>
    </xf>
    <xf numFmtId="0" fontId="40" fillId="33" borderId="67" xfId="116" applyFont="1" applyFill="1" applyBorder="1" applyAlignment="1">
      <alignment horizontal="center" vertical="top" wrapText="1"/>
    </xf>
    <xf numFmtId="0" fontId="40" fillId="33" borderId="68" xfId="116" applyFont="1" applyFill="1" applyBorder="1" applyAlignment="1">
      <alignment horizontal="center" vertical="top" wrapText="1"/>
    </xf>
    <xf numFmtId="0" fontId="40" fillId="33" borderId="27" xfId="116" applyFont="1" applyFill="1" applyBorder="1" applyAlignment="1">
      <alignment horizontal="center" vertical="top" wrapText="1"/>
    </xf>
    <xf numFmtId="0" fontId="40" fillId="33" borderId="28" xfId="116" applyFont="1" applyFill="1" applyBorder="1" applyAlignment="1">
      <alignment horizontal="center" vertical="top" wrapText="1"/>
    </xf>
    <xf numFmtId="0" fontId="40" fillId="33" borderId="31" xfId="116" applyFont="1" applyFill="1" applyBorder="1" applyAlignment="1">
      <alignment horizontal="center" vertical="top" wrapText="1"/>
    </xf>
    <xf numFmtId="0" fontId="32" fillId="2" borderId="0" xfId="116" applyFont="1" applyFill="1" applyAlignment="1">
      <alignment horizontal="justify" vertical="center" wrapText="1"/>
    </xf>
    <xf numFmtId="167" fontId="94" fillId="0" borderId="0" xfId="116" applyNumberFormat="1" applyFont="1" applyAlignment="1" applyProtection="1">
      <alignment horizontal="center" vertical="top" wrapText="1"/>
    </xf>
    <xf numFmtId="0" fontId="111" fillId="0" borderId="96" xfId="116" applyFont="1" applyBorder="1" applyAlignment="1">
      <alignment horizontal="left" wrapText="1"/>
    </xf>
    <xf numFmtId="0" fontId="111" fillId="0" borderId="97" xfId="116" applyFont="1" applyBorder="1" applyAlignment="1">
      <alignment horizontal="left" wrapText="1"/>
    </xf>
    <xf numFmtId="0" fontId="122" fillId="34" borderId="15" xfId="116" applyFont="1" applyFill="1" applyBorder="1" applyAlignment="1">
      <alignment horizontal="center" vertical="center"/>
    </xf>
    <xf numFmtId="0" fontId="122" fillId="34" borderId="16" xfId="116" applyFont="1" applyFill="1" applyBorder="1" applyAlignment="1">
      <alignment horizontal="center" vertical="center"/>
    </xf>
    <xf numFmtId="0" fontId="122" fillId="34" borderId="17" xfId="116" applyFont="1" applyFill="1" applyBorder="1" applyAlignment="1">
      <alignment horizontal="center" vertical="center"/>
    </xf>
    <xf numFmtId="167" fontId="94" fillId="0" borderId="0" xfId="79" applyNumberFormat="1" applyFont="1" applyAlignment="1" applyProtection="1">
      <alignment horizontal="center" vertical="top" wrapText="1"/>
    </xf>
    <xf numFmtId="0" fontId="122" fillId="34" borderId="15" xfId="79" applyFont="1" applyFill="1" applyBorder="1" applyAlignment="1">
      <alignment horizontal="center" vertical="center"/>
    </xf>
    <xf numFmtId="0" fontId="122" fillId="34" borderId="16" xfId="79" applyFont="1" applyFill="1" applyBorder="1" applyAlignment="1">
      <alignment horizontal="center" vertical="center"/>
    </xf>
    <xf numFmtId="0" fontId="122" fillId="34" borderId="17" xfId="79" applyFont="1" applyFill="1" applyBorder="1" applyAlignment="1">
      <alignment horizontal="center" vertical="center"/>
    </xf>
    <xf numFmtId="0" fontId="60" fillId="34" borderId="135" xfId="116" applyFont="1" applyFill="1" applyBorder="1" applyAlignment="1">
      <alignment horizontal="left"/>
    </xf>
    <xf numFmtId="0" fontId="94" fillId="34" borderId="133" xfId="116" applyFont="1" applyFill="1" applyBorder="1" applyAlignment="1">
      <alignment horizontal="center" vertical="center"/>
    </xf>
    <xf numFmtId="0" fontId="94" fillId="34" borderId="134" xfId="116" applyFont="1" applyFill="1" applyBorder="1" applyAlignment="1">
      <alignment horizontal="center"/>
    </xf>
    <xf numFmtId="0" fontId="60" fillId="34" borderId="21" xfId="116" applyFont="1" applyFill="1" applyBorder="1" applyAlignment="1">
      <alignment horizontal="left"/>
    </xf>
    <xf numFmtId="0" fontId="60" fillId="0" borderId="141" xfId="116" applyFont="1" applyBorder="1" applyAlignment="1">
      <alignment horizontal="center"/>
    </xf>
    <xf numFmtId="0" fontId="60" fillId="0" borderId="135" xfId="116" applyFont="1" applyBorder="1" applyAlignment="1">
      <alignment horizontal="center"/>
    </xf>
    <xf numFmtId="0" fontId="60" fillId="0" borderId="142" xfId="116" applyFont="1" applyBorder="1" applyAlignment="1">
      <alignment horizontal="center"/>
    </xf>
    <xf numFmtId="0" fontId="123" fillId="0" borderId="136" xfId="116" applyFont="1" applyBorder="1" applyAlignment="1">
      <alignment horizontal="center" vertical="center" wrapText="1"/>
    </xf>
    <xf numFmtId="0" fontId="123" fillId="0" borderId="137" xfId="116" applyFont="1" applyBorder="1" applyAlignment="1">
      <alignment horizontal="center" vertical="center" wrapText="1"/>
    </xf>
    <xf numFmtId="0" fontId="123" fillId="0" borderId="138" xfId="116" applyFont="1" applyBorder="1" applyAlignment="1">
      <alignment horizontal="center" vertical="center" wrapText="1"/>
    </xf>
    <xf numFmtId="0" fontId="44" fillId="34" borderId="0" xfId="116" applyFill="1" applyAlignment="1">
      <alignment horizontal="center"/>
    </xf>
    <xf numFmtId="0" fontId="44" fillId="0" borderId="0" xfId="116" applyFill="1" applyAlignment="1">
      <alignment horizontal="center"/>
    </xf>
    <xf numFmtId="0" fontId="123" fillId="34" borderId="146" xfId="116" applyFont="1" applyFill="1" applyBorder="1" applyAlignment="1">
      <alignment horizontal="center" vertical="center"/>
    </xf>
    <xf numFmtId="0" fontId="123" fillId="34" borderId="147" xfId="116" applyFont="1" applyFill="1" applyBorder="1" applyAlignment="1">
      <alignment horizontal="center" vertical="center"/>
    </xf>
    <xf numFmtId="0" fontId="123" fillId="34" borderId="0" xfId="116" applyFont="1" applyFill="1" applyAlignment="1">
      <alignment horizontal="center" vertical="center"/>
    </xf>
    <xf numFmtId="0" fontId="123" fillId="34" borderId="0" xfId="116" applyFont="1" applyFill="1" applyAlignment="1">
      <alignment horizontal="center" wrapText="1"/>
    </xf>
    <xf numFmtId="0" fontId="123" fillId="0" borderId="149" xfId="116" applyFont="1" applyBorder="1" applyAlignment="1">
      <alignment horizontal="center" vertical="center"/>
    </xf>
    <xf numFmtId="0" fontId="123" fillId="0" borderId="133" xfId="116" applyFont="1" applyBorder="1" applyAlignment="1">
      <alignment horizontal="center" vertical="center"/>
    </xf>
    <xf numFmtId="0" fontId="123" fillId="0" borderId="150" xfId="116" applyFont="1" applyBorder="1" applyAlignment="1">
      <alignment horizontal="center" vertical="center"/>
    </xf>
    <xf numFmtId="0" fontId="123" fillId="0" borderId="152" xfId="116" applyFont="1" applyBorder="1" applyAlignment="1">
      <alignment horizontal="center" vertical="center"/>
    </xf>
    <xf numFmtId="0" fontId="123" fillId="0" borderId="0" xfId="116" applyFont="1" applyBorder="1" applyAlignment="1">
      <alignment horizontal="center" vertical="center"/>
    </xf>
    <xf numFmtId="0" fontId="123" fillId="0" borderId="19" xfId="116" applyFont="1" applyBorder="1" applyAlignment="1">
      <alignment horizontal="center" vertical="center"/>
    </xf>
    <xf numFmtId="0" fontId="123" fillId="0" borderId="154" xfId="116" applyFont="1" applyBorder="1" applyAlignment="1">
      <alignment horizontal="center" vertical="center"/>
    </xf>
    <xf numFmtId="0" fontId="123" fillId="0" borderId="21" xfId="116" applyFont="1" applyBorder="1" applyAlignment="1">
      <alignment horizontal="center" vertical="center"/>
    </xf>
    <xf numFmtId="0" fontId="123" fillId="0" borderId="22" xfId="116" applyFont="1" applyBorder="1" applyAlignment="1">
      <alignment horizontal="center" vertical="center"/>
    </xf>
    <xf numFmtId="0" fontId="123" fillId="0" borderId="139" xfId="116" applyFont="1" applyBorder="1" applyAlignment="1">
      <alignment horizontal="center" vertical="center" wrapText="1"/>
    </xf>
    <xf numFmtId="0" fontId="123" fillId="0" borderId="24" xfId="116" applyFont="1" applyBorder="1" applyAlignment="1">
      <alignment horizontal="center" vertical="center" wrapText="1"/>
    </xf>
    <xf numFmtId="0" fontId="123" fillId="0" borderId="26" xfId="116" applyFont="1" applyBorder="1" applyAlignment="1">
      <alignment horizontal="center" vertical="center" wrapText="1"/>
    </xf>
    <xf numFmtId="0" fontId="123" fillId="0" borderId="151" xfId="116" applyFont="1" applyBorder="1" applyAlignment="1">
      <alignment horizontal="center" vertical="center" wrapText="1"/>
    </xf>
    <xf numFmtId="0" fontId="123" fillId="0" borderId="140" xfId="116" applyFont="1" applyBorder="1" applyAlignment="1">
      <alignment horizontal="center" vertical="center" wrapText="1"/>
    </xf>
    <xf numFmtId="0" fontId="123" fillId="0" borderId="153" xfId="116" applyFont="1" applyBorder="1" applyAlignment="1">
      <alignment horizontal="center" vertical="center" wrapText="1"/>
    </xf>
    <xf numFmtId="0" fontId="123" fillId="0" borderId="155" xfId="116" applyFont="1" applyBorder="1" applyAlignment="1">
      <alignment horizontal="center" vertical="center" wrapText="1"/>
    </xf>
    <xf numFmtId="0" fontId="126" fillId="0" borderId="156" xfId="116" applyFont="1" applyBorder="1" applyAlignment="1">
      <alignment horizontal="center"/>
    </xf>
    <xf numFmtId="0" fontId="126" fillId="0" borderId="157" xfId="116" applyFont="1" applyBorder="1" applyAlignment="1">
      <alignment horizontal="center"/>
    </xf>
    <xf numFmtId="0" fontId="126" fillId="0" borderId="158" xfId="116" applyFont="1" applyBorder="1" applyAlignment="1">
      <alignment horizontal="center"/>
    </xf>
    <xf numFmtId="167" fontId="94" fillId="0" borderId="0" xfId="53010" applyNumberFormat="1" applyFont="1" applyAlignment="1" applyProtection="1">
      <alignment horizontal="center" vertical="center" wrapText="1"/>
    </xf>
    <xf numFmtId="0" fontId="111" fillId="0" borderId="96" xfId="53010" applyFont="1" applyBorder="1" applyAlignment="1">
      <alignment horizontal="left" wrapText="1"/>
    </xf>
    <xf numFmtId="0" fontId="111" fillId="0" borderId="97" xfId="53010" applyFont="1" applyBorder="1" applyAlignment="1">
      <alignment horizontal="left" wrapText="1"/>
    </xf>
    <xf numFmtId="0" fontId="122" fillId="34" borderId="15" xfId="53010" applyFont="1" applyFill="1" applyBorder="1" applyAlignment="1">
      <alignment horizontal="center" vertical="center"/>
    </xf>
    <xf numFmtId="0" fontId="122" fillId="34" borderId="219" xfId="53010" applyFont="1" applyFill="1" applyBorder="1" applyAlignment="1">
      <alignment horizontal="center" vertical="center"/>
    </xf>
    <xf numFmtId="0" fontId="122" fillId="34" borderId="17" xfId="53010" applyFont="1" applyFill="1" applyBorder="1" applyAlignment="1">
      <alignment horizontal="center" vertical="center"/>
    </xf>
    <xf numFmtId="167" fontId="94" fillId="0" borderId="0" xfId="79" applyNumberFormat="1" applyFont="1" applyAlignment="1" applyProtection="1">
      <alignment horizontal="center"/>
    </xf>
    <xf numFmtId="0" fontId="111" fillId="0" borderId="96" xfId="79" applyFont="1" applyBorder="1" applyAlignment="1">
      <alignment horizontal="left" wrapText="1"/>
    </xf>
    <xf numFmtId="0" fontId="111" fillId="0" borderId="97" xfId="79" applyFont="1" applyBorder="1" applyAlignment="1">
      <alignment horizontal="left" wrapText="1"/>
    </xf>
    <xf numFmtId="0" fontId="60" fillId="34" borderId="166" xfId="79" applyFont="1" applyFill="1" applyBorder="1" applyAlignment="1">
      <alignment horizontal="center" vertical="center"/>
    </xf>
    <xf numFmtId="0" fontId="60" fillId="34" borderId="190" xfId="79" applyFont="1" applyFill="1" applyBorder="1" applyAlignment="1">
      <alignment horizontal="center" vertical="center"/>
    </xf>
    <xf numFmtId="0" fontId="60" fillId="34" borderId="191" xfId="79" applyFont="1" applyFill="1" applyBorder="1" applyAlignment="1">
      <alignment horizontal="center" vertical="center"/>
    </xf>
    <xf numFmtId="0" fontId="58" fillId="0" borderId="166" xfId="53010" applyFont="1" applyBorder="1" applyAlignment="1">
      <alignment horizontal="center"/>
    </xf>
    <xf numFmtId="0" fontId="58" fillId="0" borderId="190" xfId="53010" applyFont="1" applyBorder="1" applyAlignment="1">
      <alignment horizontal="center"/>
    </xf>
    <xf numFmtId="0" fontId="58" fillId="0" borderId="191" xfId="53010" applyFont="1" applyBorder="1" applyAlignment="1">
      <alignment horizontal="center"/>
    </xf>
    <xf numFmtId="0" fontId="402" fillId="0" borderId="267" xfId="53010" applyFont="1" applyBorder="1" applyAlignment="1">
      <alignment horizontal="left" wrapText="1"/>
    </xf>
    <xf numFmtId="0" fontId="402" fillId="0" borderId="231" xfId="53010" applyFont="1" applyBorder="1" applyAlignment="1">
      <alignment horizontal="left" wrapText="1"/>
    </xf>
    <xf numFmtId="0" fontId="402" fillId="0" borderId="268" xfId="53010" applyFont="1" applyBorder="1" applyAlignment="1">
      <alignment horizontal="left" wrapText="1"/>
    </xf>
    <xf numFmtId="0" fontId="46" fillId="2" borderId="0" xfId="116" applyFont="1" applyFill="1" applyBorder="1" applyAlignment="1">
      <alignment horizontal="center" vertical="center" wrapText="1"/>
    </xf>
    <xf numFmtId="0" fontId="45" fillId="2" borderId="0" xfId="116" applyFont="1" applyFill="1" applyBorder="1" applyAlignment="1">
      <alignment horizontal="center" vertical="center" wrapText="1"/>
    </xf>
    <xf numFmtId="14" fontId="47" fillId="2" borderId="0" xfId="116" applyNumberFormat="1" applyFont="1" applyFill="1" applyBorder="1" applyAlignment="1">
      <alignment horizontal="center" vertical="center" wrapText="1"/>
    </xf>
    <xf numFmtId="14" fontId="47" fillId="2" borderId="0" xfId="116" applyNumberFormat="1" applyFont="1" applyFill="1" applyBorder="1" applyAlignment="1">
      <alignment horizontal="left" vertical="center" wrapText="1"/>
    </xf>
    <xf numFmtId="0" fontId="46" fillId="2" borderId="15" xfId="116" applyFont="1" applyFill="1" applyBorder="1" applyAlignment="1">
      <alignment horizontal="center" vertical="center" wrapText="1"/>
    </xf>
    <xf numFmtId="0" fontId="46" fillId="2" borderId="16" xfId="116" applyFont="1" applyFill="1" applyBorder="1" applyAlignment="1">
      <alignment horizontal="center" vertical="center" wrapText="1"/>
    </xf>
    <xf numFmtId="0" fontId="46" fillId="2" borderId="17" xfId="116" applyFont="1" applyFill="1" applyBorder="1" applyAlignment="1">
      <alignment horizontal="center" vertical="center" wrapText="1"/>
    </xf>
    <xf numFmtId="0" fontId="45" fillId="2" borderId="18" xfId="116" applyFont="1" applyFill="1" applyBorder="1" applyAlignment="1">
      <alignment horizontal="center" vertical="center" wrapText="1"/>
    </xf>
    <xf numFmtId="0" fontId="45" fillId="2" borderId="19" xfId="116" applyFont="1" applyFill="1" applyBorder="1" applyAlignment="1">
      <alignment horizontal="center" vertical="center" wrapText="1"/>
    </xf>
  </cellXfs>
  <cellStyles count="53016">
    <cellStyle name=" Verticals" xfId="122"/>
    <cellStyle name=" Verticals 2" xfId="123"/>
    <cellStyle name="_1_²ÜºÈÆø" xfId="124"/>
    <cellStyle name="_1_²ÜºÈÆø 2" xfId="125"/>
    <cellStyle name="_BLR MTScenarioTable" xfId="126"/>
    <cellStyle name="_Book1" xfId="127"/>
    <cellStyle name="_Book1 10" xfId="128"/>
    <cellStyle name="_Book1 11" xfId="129"/>
    <cellStyle name="_Book1 2" xfId="130"/>
    <cellStyle name="_Book1 2 10" xfId="131"/>
    <cellStyle name="_Book1 2 2" xfId="132"/>
    <cellStyle name="_Book1 2 2 2" xfId="133"/>
    <cellStyle name="_Book1 2 2 3" xfId="134"/>
    <cellStyle name="_Book1 2 2 4" xfId="135"/>
    <cellStyle name="_Book1 2 2 5" xfId="136"/>
    <cellStyle name="_Book1 2 2_20120313_final_participating_bonds_mar2012_interest_calc" xfId="137"/>
    <cellStyle name="_Book1 2 2_20120315_final_participating_bonds_mar2012_interest_calc" xfId="138"/>
    <cellStyle name="_Book1 2 2_20120327_final_participating_bonds_mar2012_interest_calc" xfId="139"/>
    <cellStyle name="_Book1 2 2_cs_Eligible bonds and HRO_feb2012" xfId="140"/>
    <cellStyle name="_Book1 2 2_final_participating_bonds_mar2012_interest_calc" xfId="141"/>
    <cellStyle name="_Book1 2 2_non-participating_bonds_interest" xfId="142"/>
    <cellStyle name="_Book1 2 3" xfId="143"/>
    <cellStyle name="_Book1 2 4" xfId="144"/>
    <cellStyle name="_Book1 2 5" xfId="145"/>
    <cellStyle name="_Book1 2 6" xfId="146"/>
    <cellStyle name="_Book1 2 7" xfId="147"/>
    <cellStyle name="_Book1 2 8" xfId="148"/>
    <cellStyle name="_Book1 2 9" xfId="149"/>
    <cellStyle name="_Book1 2_20120313_final_participating_bonds_mar2012_interest_calc" xfId="150"/>
    <cellStyle name="_Book1 2_20120315_final_participating_bonds_mar2012_interest_calc" xfId="151"/>
    <cellStyle name="_Book1 2_20120327_final_participating_bonds_mar2012_interest_calc" xfId="152"/>
    <cellStyle name="_Book1 2_cs_Eligible bonds and HRO_feb2012" xfId="153"/>
    <cellStyle name="_Book1 2_final_participating_bonds_mar2012_interest_calc" xfId="154"/>
    <cellStyle name="_Book1 2_non-participating_bonds_interest" xfId="155"/>
    <cellStyle name="_Book1 2_QPC's_6months_troika" xfId="156"/>
    <cellStyle name="_Book1 3" xfId="157"/>
    <cellStyle name="_Book1 3 2" xfId="158"/>
    <cellStyle name="_Book1 3 3" xfId="159"/>
    <cellStyle name="_Book1 3 4" xfId="160"/>
    <cellStyle name="_Book1 3 5" xfId="161"/>
    <cellStyle name="_Book1 3_20120313_final_participating_bonds_mar2012_interest_calc" xfId="162"/>
    <cellStyle name="_Book1 3_20120315_final_participating_bonds_mar2012_interest_calc" xfId="163"/>
    <cellStyle name="_Book1 3_20120327_final_participating_bonds_mar2012_interest_calc" xfId="164"/>
    <cellStyle name="_Book1 3_cs_Eligible bonds and HRO_feb2012" xfId="165"/>
    <cellStyle name="_Book1 3_final_participating_bonds_mar2012_interest_calc" xfId="166"/>
    <cellStyle name="_Book1 3_non-participating_bonds_interest" xfId="167"/>
    <cellStyle name="_Book1 4" xfId="168"/>
    <cellStyle name="_Book1 5" xfId="169"/>
    <cellStyle name="_Book1 6" xfId="170"/>
    <cellStyle name="_Book1 7" xfId="171"/>
    <cellStyle name="_Book1 8" xfId="172"/>
    <cellStyle name="_Book1 9" xfId="173"/>
    <cellStyle name="_Book1_20120313_final_participating_bonds_mar2012_interest_calc" xfId="174"/>
    <cellStyle name="_Book1_20120315_final_participating_bonds_mar2012_interest_calc" xfId="175"/>
    <cellStyle name="_Book1_20120327_final_participating_bonds_mar2012_interest_calc" xfId="176"/>
    <cellStyle name="_Book1_cs_Eligible bonds and HRO_feb2012" xfId="177"/>
    <cellStyle name="_Book1_Cumulative" xfId="178"/>
    <cellStyle name="_Book1_final_participating_bonds_mar2012_interest_calc" xfId="179"/>
    <cellStyle name="_Book1_IMF_OPC_2_6_2011" xfId="180"/>
    <cellStyle name="_Book1_Modified General Government" xfId="181"/>
    <cellStyle name="_Book1_non-participating_bonds_interest" xfId="182"/>
    <cellStyle name="_Book1_projection_imf_14_6_2011" xfId="183"/>
    <cellStyle name="_Book1_QPC's_6months_troika" xfId="184"/>
    <cellStyle name="_Book2" xfId="185"/>
    <cellStyle name="_Book2 10" xfId="186"/>
    <cellStyle name="_Book2 11" xfId="187"/>
    <cellStyle name="_Book2 2" xfId="188"/>
    <cellStyle name="_Book2 2 10" xfId="189"/>
    <cellStyle name="_Book2 2 2" xfId="190"/>
    <cellStyle name="_Book2 2 2 2" xfId="191"/>
    <cellStyle name="_Book2 2 2 3" xfId="192"/>
    <cellStyle name="_Book2 2 2 4" xfId="193"/>
    <cellStyle name="_Book2 2 2 5" xfId="194"/>
    <cellStyle name="_Book2 2 2_20120313_final_participating_bonds_mar2012_interest_calc" xfId="195"/>
    <cellStyle name="_Book2 2 2_20120315_final_participating_bonds_mar2012_interest_calc" xfId="196"/>
    <cellStyle name="_Book2 2 2_20120327_final_participating_bonds_mar2012_interest_calc" xfId="197"/>
    <cellStyle name="_Book2 2 2_cs_Eligible bonds and HRO_feb2012" xfId="198"/>
    <cellStyle name="_Book2 2 2_final_participating_bonds_mar2012_interest_calc" xfId="199"/>
    <cellStyle name="_Book2 2 2_non-participating_bonds_interest" xfId="200"/>
    <cellStyle name="_Book2 2 3" xfId="201"/>
    <cellStyle name="_Book2 2 4" xfId="202"/>
    <cellStyle name="_Book2 2 5" xfId="203"/>
    <cellStyle name="_Book2 2 6" xfId="204"/>
    <cellStyle name="_Book2 2 7" xfId="205"/>
    <cellStyle name="_Book2 2 8" xfId="206"/>
    <cellStyle name="_Book2 2 9" xfId="207"/>
    <cellStyle name="_Book2 2_20120313_final_participating_bonds_mar2012_interest_calc" xfId="208"/>
    <cellStyle name="_Book2 2_20120315_final_participating_bonds_mar2012_interest_calc" xfId="209"/>
    <cellStyle name="_Book2 2_20120327_final_participating_bonds_mar2012_interest_calc" xfId="210"/>
    <cellStyle name="_Book2 2_cs_Eligible bonds and HRO_feb2012" xfId="211"/>
    <cellStyle name="_Book2 2_final_participating_bonds_mar2012_interest_calc" xfId="212"/>
    <cellStyle name="_Book2 2_non-participating_bonds_interest" xfId="213"/>
    <cellStyle name="_Book2 2_QPC's_6months_troika" xfId="214"/>
    <cellStyle name="_Book2 3" xfId="215"/>
    <cellStyle name="_Book2 3 2" xfId="216"/>
    <cellStyle name="_Book2 3 3" xfId="217"/>
    <cellStyle name="_Book2 3 4" xfId="218"/>
    <cellStyle name="_Book2 3 5" xfId="219"/>
    <cellStyle name="_Book2 3_20120313_final_participating_bonds_mar2012_interest_calc" xfId="220"/>
    <cellStyle name="_Book2 3_20120315_final_participating_bonds_mar2012_interest_calc" xfId="221"/>
    <cellStyle name="_Book2 3_20120327_final_participating_bonds_mar2012_interest_calc" xfId="222"/>
    <cellStyle name="_Book2 3_cs_Eligible bonds and HRO_feb2012" xfId="223"/>
    <cellStyle name="_Book2 3_final_participating_bonds_mar2012_interest_calc" xfId="224"/>
    <cellStyle name="_Book2 3_non-participating_bonds_interest" xfId="225"/>
    <cellStyle name="_Book2 4" xfId="226"/>
    <cellStyle name="_Book2 5" xfId="227"/>
    <cellStyle name="_Book2 6" xfId="228"/>
    <cellStyle name="_Book2 7" xfId="229"/>
    <cellStyle name="_Book2 8" xfId="230"/>
    <cellStyle name="_Book2 9" xfId="231"/>
    <cellStyle name="_Book2_20120313_final_participating_bonds_mar2012_interest_calc" xfId="232"/>
    <cellStyle name="_Book2_20120315_final_participating_bonds_mar2012_interest_calc" xfId="233"/>
    <cellStyle name="_Book2_20120327_final_participating_bonds_mar2012_interest_calc" xfId="234"/>
    <cellStyle name="_Book2_cs_Eligible bonds and HRO_feb2012" xfId="235"/>
    <cellStyle name="_Book2_Cumulative" xfId="236"/>
    <cellStyle name="_Book2_final_participating_bonds_mar2012_interest_calc" xfId="237"/>
    <cellStyle name="_Book2_IMF_OPC_2_6_2011" xfId="238"/>
    <cellStyle name="_Book2_Modified General Government" xfId="239"/>
    <cellStyle name="_Book2_non-participating_bonds_interest" xfId="240"/>
    <cellStyle name="_Book2_projection_imf_14_6_2011" xfId="241"/>
    <cellStyle name="_Book2_QPC's_6months_troika" xfId="242"/>
    <cellStyle name="_Book3" xfId="243"/>
    <cellStyle name="_Book3 10" xfId="244"/>
    <cellStyle name="_Book3 11" xfId="245"/>
    <cellStyle name="_Book3 2" xfId="246"/>
    <cellStyle name="_Book3 2 10" xfId="247"/>
    <cellStyle name="_Book3 2 2" xfId="248"/>
    <cellStyle name="_Book3 2 2 2" xfId="249"/>
    <cellStyle name="_Book3 2 2 3" xfId="250"/>
    <cellStyle name="_Book3 2 2 4" xfId="251"/>
    <cellStyle name="_Book3 2 2 5" xfId="252"/>
    <cellStyle name="_Book3 2 2_20120313_final_participating_bonds_mar2012_interest_calc" xfId="253"/>
    <cellStyle name="_Book3 2 2_20120315_final_participating_bonds_mar2012_interest_calc" xfId="254"/>
    <cellStyle name="_Book3 2 2_20120327_final_participating_bonds_mar2012_interest_calc" xfId="255"/>
    <cellStyle name="_Book3 2 2_cs_Eligible bonds and HRO_feb2012" xfId="256"/>
    <cellStyle name="_Book3 2 2_final_participating_bonds_mar2012_interest_calc" xfId="257"/>
    <cellStyle name="_Book3 2 2_non-participating_bonds_interest" xfId="258"/>
    <cellStyle name="_Book3 2 3" xfId="259"/>
    <cellStyle name="_Book3 2 4" xfId="260"/>
    <cellStyle name="_Book3 2 5" xfId="261"/>
    <cellStyle name="_Book3 2 6" xfId="262"/>
    <cellStyle name="_Book3 2 7" xfId="263"/>
    <cellStyle name="_Book3 2 8" xfId="264"/>
    <cellStyle name="_Book3 2 9" xfId="265"/>
    <cellStyle name="_Book3 2_20120313_final_participating_bonds_mar2012_interest_calc" xfId="266"/>
    <cellStyle name="_Book3 2_20120315_final_participating_bonds_mar2012_interest_calc" xfId="267"/>
    <cellStyle name="_Book3 2_20120327_final_participating_bonds_mar2012_interest_calc" xfId="268"/>
    <cellStyle name="_Book3 2_cs_Eligible bonds and HRO_feb2012" xfId="269"/>
    <cellStyle name="_Book3 2_final_participating_bonds_mar2012_interest_calc" xfId="270"/>
    <cellStyle name="_Book3 2_non-participating_bonds_interest" xfId="271"/>
    <cellStyle name="_Book3 2_QPC's_6months_troika" xfId="272"/>
    <cellStyle name="_Book3 3" xfId="273"/>
    <cellStyle name="_Book3 3 2" xfId="274"/>
    <cellStyle name="_Book3 3 3" xfId="275"/>
    <cellStyle name="_Book3 3 4" xfId="276"/>
    <cellStyle name="_Book3 3 5" xfId="277"/>
    <cellStyle name="_Book3 3_20120313_final_participating_bonds_mar2012_interest_calc" xfId="278"/>
    <cellStyle name="_Book3 3_20120315_final_participating_bonds_mar2012_interest_calc" xfId="279"/>
    <cellStyle name="_Book3 3_20120327_final_participating_bonds_mar2012_interest_calc" xfId="280"/>
    <cellStyle name="_Book3 3_cs_Eligible bonds and HRO_feb2012" xfId="281"/>
    <cellStyle name="_Book3 3_final_participating_bonds_mar2012_interest_calc" xfId="282"/>
    <cellStyle name="_Book3 3_non-participating_bonds_interest" xfId="283"/>
    <cellStyle name="_Book3 4" xfId="284"/>
    <cellStyle name="_Book3 5" xfId="285"/>
    <cellStyle name="_Book3 6" xfId="286"/>
    <cellStyle name="_Book3 7" xfId="287"/>
    <cellStyle name="_Book3 8" xfId="288"/>
    <cellStyle name="_Book3 9" xfId="289"/>
    <cellStyle name="_Book3_20120313_final_participating_bonds_mar2012_interest_calc" xfId="290"/>
    <cellStyle name="_Book3_20120315_final_participating_bonds_mar2012_interest_calc" xfId="291"/>
    <cellStyle name="_Book3_20120327_final_participating_bonds_mar2012_interest_calc" xfId="292"/>
    <cellStyle name="_Book3_cs_Eligible bonds and HRO_feb2012" xfId="293"/>
    <cellStyle name="_Book3_Cumulative" xfId="294"/>
    <cellStyle name="_Book3_final_participating_bonds_mar2012_interest_calc" xfId="295"/>
    <cellStyle name="_Book3_IMF_OPC_2_6_2011" xfId="296"/>
    <cellStyle name="_Book3_Modified General Government" xfId="297"/>
    <cellStyle name="_Book3_non-participating_bonds_interest" xfId="298"/>
    <cellStyle name="_Book3_projection_imf_14_6_2011" xfId="299"/>
    <cellStyle name="_Book3_QPC's_6months_troika" xfId="300"/>
    <cellStyle name="_Book9" xfId="301"/>
    <cellStyle name="_Book9 10" xfId="302"/>
    <cellStyle name="_Book9 11" xfId="303"/>
    <cellStyle name="_Book9 2" xfId="304"/>
    <cellStyle name="_Book9 2 10" xfId="305"/>
    <cellStyle name="_Book9 2 2" xfId="306"/>
    <cellStyle name="_Book9 2 2 2" xfId="307"/>
    <cellStyle name="_Book9 2 2 3" xfId="308"/>
    <cellStyle name="_Book9 2 2 4" xfId="309"/>
    <cellStyle name="_Book9 2 2 5" xfId="310"/>
    <cellStyle name="_Book9 2 2_20120313_final_participating_bonds_mar2012_interest_calc" xfId="311"/>
    <cellStyle name="_Book9 2 2_20120315_final_participating_bonds_mar2012_interest_calc" xfId="312"/>
    <cellStyle name="_Book9 2 2_20120327_final_participating_bonds_mar2012_interest_calc" xfId="313"/>
    <cellStyle name="_Book9 2 2_cs_Eligible bonds and HRO_feb2012" xfId="314"/>
    <cellStyle name="_Book9 2 2_final_participating_bonds_mar2012_interest_calc" xfId="315"/>
    <cellStyle name="_Book9 2 2_non-participating_bonds_interest" xfId="316"/>
    <cellStyle name="_Book9 2 3" xfId="317"/>
    <cellStyle name="_Book9 2 4" xfId="318"/>
    <cellStyle name="_Book9 2 5" xfId="319"/>
    <cellStyle name="_Book9 2 6" xfId="320"/>
    <cellStyle name="_Book9 2 7" xfId="321"/>
    <cellStyle name="_Book9 2 8" xfId="322"/>
    <cellStyle name="_Book9 2 9" xfId="323"/>
    <cellStyle name="_Book9 2_20120313_final_participating_bonds_mar2012_interest_calc" xfId="324"/>
    <cellStyle name="_Book9 2_20120315_final_participating_bonds_mar2012_interest_calc" xfId="325"/>
    <cellStyle name="_Book9 2_20120327_final_participating_bonds_mar2012_interest_calc" xfId="326"/>
    <cellStyle name="_Book9 2_cs_Eligible bonds and HRO_feb2012" xfId="327"/>
    <cellStyle name="_Book9 2_final_participating_bonds_mar2012_interest_calc" xfId="328"/>
    <cellStyle name="_Book9 2_non-participating_bonds_interest" xfId="329"/>
    <cellStyle name="_Book9 2_QPC's_6months_troika" xfId="330"/>
    <cellStyle name="_Book9 3" xfId="331"/>
    <cellStyle name="_Book9 3 2" xfId="332"/>
    <cellStyle name="_Book9 3 3" xfId="333"/>
    <cellStyle name="_Book9 3 4" xfId="334"/>
    <cellStyle name="_Book9 3 5" xfId="335"/>
    <cellStyle name="_Book9 3_20120313_final_participating_bonds_mar2012_interest_calc" xfId="336"/>
    <cellStyle name="_Book9 3_20120315_final_participating_bonds_mar2012_interest_calc" xfId="337"/>
    <cellStyle name="_Book9 3_20120327_final_participating_bonds_mar2012_interest_calc" xfId="338"/>
    <cellStyle name="_Book9 3_cs_Eligible bonds and HRO_feb2012" xfId="339"/>
    <cellStyle name="_Book9 3_final_participating_bonds_mar2012_interest_calc" xfId="340"/>
    <cellStyle name="_Book9 3_non-participating_bonds_interest" xfId="341"/>
    <cellStyle name="_Book9 4" xfId="342"/>
    <cellStyle name="_Book9 5" xfId="343"/>
    <cellStyle name="_Book9 6" xfId="344"/>
    <cellStyle name="_Book9 7" xfId="345"/>
    <cellStyle name="_Book9 8" xfId="346"/>
    <cellStyle name="_Book9 9" xfId="347"/>
    <cellStyle name="_Book9_20120313_final_participating_bonds_mar2012_interest_calc" xfId="348"/>
    <cellStyle name="_Book9_20120315_final_participating_bonds_mar2012_interest_calc" xfId="349"/>
    <cellStyle name="_Book9_20120327_final_participating_bonds_mar2012_interest_calc" xfId="350"/>
    <cellStyle name="_Book9_cs_Eligible bonds and HRO_feb2012" xfId="351"/>
    <cellStyle name="_Book9_Cumulative" xfId="352"/>
    <cellStyle name="_Book9_final_participating_bonds_mar2012_interest_calc" xfId="353"/>
    <cellStyle name="_Book9_IMF_OPC_2_6_2011" xfId="354"/>
    <cellStyle name="_Book9_Modified General Government" xfId="355"/>
    <cellStyle name="_Book9_non-participating_bonds_interest" xfId="356"/>
    <cellStyle name="_Book9_projection_imf_14_6_2011" xfId="357"/>
    <cellStyle name="_Book9_QPC's_6months_troika" xfId="358"/>
    <cellStyle name="_D 52-54" xfId="359"/>
    <cellStyle name="_D 52-54_Transfermatrix" xfId="360"/>
    <cellStyle name="_D 52-54_Transfermatrix_1" xfId="361"/>
    <cellStyle name="_external financing_April16_1000" xfId="362"/>
    <cellStyle name="_external financing_April16_1000 2" xfId="363"/>
    <cellStyle name="_external financing_April16_1000 3" xfId="364"/>
    <cellStyle name="_finansowanie z matek dla MFW (2)" xfId="365"/>
    <cellStyle name="_finansowanie z matek dla MFW (2) 2" xfId="366"/>
    <cellStyle name="_finansowanie z matek dla MFW (2) 2 2" xfId="367"/>
    <cellStyle name="_finansowanie z matek dla MFW (2) 2 3" xfId="368"/>
    <cellStyle name="_finansowanie z matek dla MFW (2)_20120313_final_participating_bonds_mar2012_interest_calc" xfId="369"/>
    <cellStyle name="_finansowanie z matek dla MFW (2)_20120315_final_participating_bonds_mar2012_interest_calc" xfId="370"/>
    <cellStyle name="_finansowanie z matek dla MFW (2)_20120327_final_participating_bonds_mar2012_interest_calc" xfId="371"/>
    <cellStyle name="_finansowanie z matek dla MFW (2)_cs_Eligible bonds and HRO_feb2012" xfId="372"/>
    <cellStyle name="_finansowanie z matek dla MFW (2)_final_participating_bonds_mar2012_interest_calc" xfId="373"/>
    <cellStyle name="_finansowanie z matek dla MFW (2)_non-participating_bonds_interest" xfId="374"/>
    <cellStyle name="_IE_cash position Sept 17" xfId="375"/>
    <cellStyle name="_IE_cash position Sept 17 2" xfId="376"/>
    <cellStyle name="_IE_cash position Sept 17_20120313_final_participating_bonds_mar2012_interest_calc" xfId="377"/>
    <cellStyle name="_IE_cash position Sept 17_20120315_final_participating_bonds_mar2012_interest_calc" xfId="378"/>
    <cellStyle name="_IE_cash position Sept 17_20120327_final_participating_bonds_mar2012_interest_calc" xfId="379"/>
    <cellStyle name="_IE_cash position Sept 17_cs_DSA_23-11-2011_cash upfront" xfId="380"/>
    <cellStyle name="_IE_cash position Sept 17_cs_DSA_23-11-2011_cash upfront 2" xfId="381"/>
    <cellStyle name="_IE_cash position Sept 17_cs_DSA_23-11-2011_cash upfront_20120313_final_participating_bonds_mar2012_interest_calc" xfId="382"/>
    <cellStyle name="_IE_cash position Sept 17_cs_DSA_23-11-2011_cash upfront_20120315_final_participating_bonds_mar2012_interest_calc" xfId="383"/>
    <cellStyle name="_IE_cash position Sept 17_cs_DSA_23-11-2011_cash upfront_20120327_final_participating_bonds_mar2012_interest_calc" xfId="384"/>
    <cellStyle name="_IE_cash position Sept 17_cs_DSA_23-11-2011_cash upfront_cs_Eligible bonds and HRO_feb2012" xfId="385"/>
    <cellStyle name="_IE_cash position Sept 17_cs_DSA_23-11-2011_cash upfront_final_participating_bonds_mar2012_interest_calc" xfId="386"/>
    <cellStyle name="_IE_cash position Sept 17_cs_DSA_23-11-2011_cash upfront_non-participating_bonds_interest" xfId="387"/>
    <cellStyle name="_IE_cash position Sept 17_cs_Eligible bonds and HRO_feb2012" xfId="388"/>
    <cellStyle name="_IE_cash position Sept 17_DSA 30b-01-12" xfId="389"/>
    <cellStyle name="_IE_cash position Sept 17_DSA 30b-01-12 2" xfId="390"/>
    <cellStyle name="_IE_cash position Sept 17_DSA 30b-01-12_20120313_final_participating_bonds_mar2012_interest_calc" xfId="391"/>
    <cellStyle name="_IE_cash position Sept 17_DSA 30b-01-12_20120315_final_participating_bonds_mar2012_interest_calc" xfId="392"/>
    <cellStyle name="_IE_cash position Sept 17_DSA 30b-01-12_20120327_final_participating_bonds_mar2012_interest_calc" xfId="393"/>
    <cellStyle name="_IE_cash position Sept 17_DSA 30b-01-12_cs_Eligible bonds and HRO_feb2012" xfId="394"/>
    <cellStyle name="_IE_cash position Sept 17_DSA 30b-01-12_final_participating_bonds_mar2012_interest_calc" xfId="395"/>
    <cellStyle name="_IE_cash position Sept 17_DSA 30b-01-12_non-participating_bonds_interest" xfId="396"/>
    <cellStyle name="_IE_cash position Sept 17_DSA_05-12-2011_coll_8%_100% partic" xfId="397"/>
    <cellStyle name="_IE_cash position Sept 17_DSA_05-12-2011_coll_8%_100% partic 2" xfId="398"/>
    <cellStyle name="_IE_cash position Sept 17_DSA_05-12-2011_coll_8%_100% partic_20120313_final_participating_bonds_mar2012_interest_calc" xfId="399"/>
    <cellStyle name="_IE_cash position Sept 17_DSA_05-12-2011_coll_8%_100% partic_20120315_final_participating_bonds_mar2012_interest_calc" xfId="400"/>
    <cellStyle name="_IE_cash position Sept 17_DSA_05-12-2011_coll_8%_100% partic_20120327_final_participating_bonds_mar2012_interest_calc" xfId="401"/>
    <cellStyle name="_IE_cash position Sept 17_DSA_05-12-2011_coll_8%_100% partic_cs_Eligible bonds and HRO_feb2012" xfId="402"/>
    <cellStyle name="_IE_cash position Sept 17_DSA_05-12-2011_coll_8%_100% partic_final_participating_bonds_mar2012_interest_calc" xfId="403"/>
    <cellStyle name="_IE_cash position Sept 17_DSA_05-12-2011_coll_8%_100% partic_non-participating_bonds_interest" xfId="404"/>
    <cellStyle name="_IE_cash position Sept 17_DSA_28-11-2011_cash upfront_2040_old" xfId="405"/>
    <cellStyle name="_IE_cash position Sept 17_DSA_28-11-2011_cash upfront_2040_old 2" xfId="406"/>
    <cellStyle name="_IE_cash position Sept 17_DSA_28-11-2011_cash upfront_2040_old_20120313_final_participating_bonds_mar2012_interest_calc" xfId="407"/>
    <cellStyle name="_IE_cash position Sept 17_DSA_28-11-2011_cash upfront_2040_old_20120315_final_participating_bonds_mar2012_interest_calc" xfId="408"/>
    <cellStyle name="_IE_cash position Sept 17_DSA_28-11-2011_cash upfront_2040_old_20120327_final_participating_bonds_mar2012_interest_calc" xfId="409"/>
    <cellStyle name="_IE_cash position Sept 17_DSA_28-11-2011_cash upfront_2040_old_cs_Eligible bonds and HRO_feb2012" xfId="410"/>
    <cellStyle name="_IE_cash position Sept 17_DSA_28-11-2011_cash upfront_2040_old_final_participating_bonds_mar2012_interest_calc" xfId="411"/>
    <cellStyle name="_IE_cash position Sept 17_DSA_28-11-2011_cash upfront_2040_old_non-participating_bonds_interest" xfId="412"/>
    <cellStyle name="_IE_cash position Sept 17_DSA_5th_review_IMF REVISED baseline_prolonged EFSF financing-AFTER2015" xfId="413"/>
    <cellStyle name="_IE_cash position Sept 17_DSA_5th_review_IMF REVISED baseline_prolonged EFSF financing-AFTER2015 2" xfId="414"/>
    <cellStyle name="_IE_cash position Sept 17_DSA_5th_review_IMF REVISED baseline_prolonged EFSF financing-AFTER2015_20120313_final_participating_bonds_mar2012_interest_calc" xfId="415"/>
    <cellStyle name="_IE_cash position Sept 17_DSA_5th_review_IMF REVISED baseline_prolonged EFSF financing-AFTER2015_20120315_final_participating_bonds_mar2012_interest_calc" xfId="416"/>
    <cellStyle name="_IE_cash position Sept 17_DSA_5th_review_IMF REVISED baseline_prolonged EFSF financing-AFTER2015_20120327_final_participating_bonds_mar2012_interest_calc" xfId="417"/>
    <cellStyle name="_IE_cash position Sept 17_DSA_5th_review_IMF REVISED baseline_prolonged EFSF financing-AFTER2015_cs_Eligible bonds and HRO_feb2012" xfId="418"/>
    <cellStyle name="_IE_cash position Sept 17_DSA_5th_review_IMF REVISED baseline_prolonged EFSF financing-AFTER2015_final_participating_bonds_mar2012_interest_calc" xfId="419"/>
    <cellStyle name="_IE_cash position Sept 17_DSA_5th_review_IMF REVISED baseline_prolonged EFSF financing-AFTER2015_non-participating_bonds_interest" xfId="420"/>
    <cellStyle name="_IE_cash position Sept 17_exchanged" xfId="421"/>
    <cellStyle name="_IE_cash position Sept 17_exchanged 2" xfId="422"/>
    <cellStyle name="_IE_cash position Sept 17_exchanged_20120313_final_participating_bonds_mar2012_interest_calc" xfId="423"/>
    <cellStyle name="_IE_cash position Sept 17_exchanged_20120315_final_participating_bonds_mar2012_interest_calc" xfId="424"/>
    <cellStyle name="_IE_cash position Sept 17_exchanged_20120327_final_participating_bonds_mar2012_interest_calc" xfId="425"/>
    <cellStyle name="_IE_cash position Sept 17_exchanged_cs_Eligible bonds and HRO_feb2012" xfId="426"/>
    <cellStyle name="_IE_cash position Sept 17_exchanged_final_participating_bonds_mar2012_interest_calc" xfId="427"/>
    <cellStyle name="_IE_cash position Sept 17_exchanged_non-participating_bonds_interest" xfId="428"/>
    <cellStyle name="_IE_cash position Sept 17_final_participating_bonds_mar2012_interest_calc" xfId="429"/>
    <cellStyle name="_IE_cash position Sept 17_non-participating_bonds_interest" xfId="430"/>
    <cellStyle name="_Ireland BoP ROLLOVER2" xfId="431"/>
    <cellStyle name="_Ireland BoP ROLLOVER2 2" xfId="432"/>
    <cellStyle name="_LTU_BoP" xfId="433"/>
    <cellStyle name="_LTU_BoP 10" xfId="434"/>
    <cellStyle name="_LTU_BoP 11" xfId="435"/>
    <cellStyle name="_LTU_BoP 2" xfId="436"/>
    <cellStyle name="_LTU_BoP 2 10" xfId="437"/>
    <cellStyle name="_LTU_BoP 2 2" xfId="438"/>
    <cellStyle name="_LTU_BoP 2 2 2" xfId="439"/>
    <cellStyle name="_LTU_BoP 2 2 3" xfId="440"/>
    <cellStyle name="_LTU_BoP 2 2 4" xfId="441"/>
    <cellStyle name="_LTU_BoP 2 2 5" xfId="442"/>
    <cellStyle name="_LTU_BoP 2 2_20120313_final_participating_bonds_mar2012_interest_calc" xfId="443"/>
    <cellStyle name="_LTU_BoP 2 2_20120315_final_participating_bonds_mar2012_interest_calc" xfId="444"/>
    <cellStyle name="_LTU_BoP 2 2_20120327_final_participating_bonds_mar2012_interest_calc" xfId="445"/>
    <cellStyle name="_LTU_BoP 2 2_cs_Eligible bonds and HRO_feb2012" xfId="446"/>
    <cellStyle name="_LTU_BoP 2 2_final_participating_bonds_mar2012_interest_calc" xfId="447"/>
    <cellStyle name="_LTU_BoP 2 2_non-participating_bonds_interest" xfId="448"/>
    <cellStyle name="_LTU_BoP 2 3" xfId="449"/>
    <cellStyle name="_LTU_BoP 2 4" xfId="450"/>
    <cellStyle name="_LTU_BoP 2 5" xfId="451"/>
    <cellStyle name="_LTU_BoP 2 6" xfId="452"/>
    <cellStyle name="_LTU_BoP 2 7" xfId="453"/>
    <cellStyle name="_LTU_BoP 2 8" xfId="454"/>
    <cellStyle name="_LTU_BoP 2 9" xfId="455"/>
    <cellStyle name="_LTU_BoP 2_20120313_final_participating_bonds_mar2012_interest_calc" xfId="456"/>
    <cellStyle name="_LTU_BoP 2_20120315_final_participating_bonds_mar2012_interest_calc" xfId="457"/>
    <cellStyle name="_LTU_BoP 2_20120327_final_participating_bonds_mar2012_interest_calc" xfId="458"/>
    <cellStyle name="_LTU_BoP 2_cs_Eligible bonds and HRO_feb2012" xfId="459"/>
    <cellStyle name="_LTU_BoP 2_final_participating_bonds_mar2012_interest_calc" xfId="460"/>
    <cellStyle name="_LTU_BoP 2_non-participating_bonds_interest" xfId="461"/>
    <cellStyle name="_LTU_BoP 2_QPC's_6months_troika" xfId="462"/>
    <cellStyle name="_LTU_BoP 3" xfId="463"/>
    <cellStyle name="_LTU_BoP 3 2" xfId="464"/>
    <cellStyle name="_LTU_BoP 3 3" xfId="465"/>
    <cellStyle name="_LTU_BoP 3 4" xfId="466"/>
    <cellStyle name="_LTU_BoP 3 5" xfId="467"/>
    <cellStyle name="_LTU_BoP 3_20120313_final_participating_bonds_mar2012_interest_calc" xfId="468"/>
    <cellStyle name="_LTU_BoP 3_20120315_final_participating_bonds_mar2012_interest_calc" xfId="469"/>
    <cellStyle name="_LTU_BoP 3_20120327_final_participating_bonds_mar2012_interest_calc" xfId="470"/>
    <cellStyle name="_LTU_BoP 3_cs_Eligible bonds and HRO_feb2012" xfId="471"/>
    <cellStyle name="_LTU_BoP 3_final_participating_bonds_mar2012_interest_calc" xfId="472"/>
    <cellStyle name="_LTU_BoP 3_non-participating_bonds_interest" xfId="473"/>
    <cellStyle name="_LTU_BoP 4" xfId="474"/>
    <cellStyle name="_LTU_BoP 5" xfId="475"/>
    <cellStyle name="_LTU_BoP 6" xfId="476"/>
    <cellStyle name="_LTU_BoP 7" xfId="477"/>
    <cellStyle name="_LTU_BoP 8" xfId="478"/>
    <cellStyle name="_LTU_BoP 9" xfId="479"/>
    <cellStyle name="_LTU_BoP_20120313_final_participating_bonds_mar2012_interest_calc" xfId="480"/>
    <cellStyle name="_LTU_BoP_20120315_final_participating_bonds_mar2012_interest_calc" xfId="481"/>
    <cellStyle name="_LTU_BoP_20120327_final_participating_bonds_mar2012_interest_calc" xfId="482"/>
    <cellStyle name="_LTU_BoP_cs_Eligible bonds and HRO_feb2012" xfId="483"/>
    <cellStyle name="_LTU_BoP_Cumulative" xfId="484"/>
    <cellStyle name="_LTU_BoP_final_participating_bonds_mar2012_interest_calc" xfId="485"/>
    <cellStyle name="_LTU_BoP_IMF_OPC_2_6_2011" xfId="486"/>
    <cellStyle name="_LTU_BoP_Modified General Government" xfId="487"/>
    <cellStyle name="_LTU_BoP_non-participating_bonds_interest" xfId="488"/>
    <cellStyle name="_LTU_BoP_projection_imf_14_6_2011" xfId="489"/>
    <cellStyle name="_LTU_BoP_QPC's_6months_troika" xfId="490"/>
    <cellStyle name="_LTU_FIS" xfId="491"/>
    <cellStyle name="_LTU_FIS 10" xfId="492"/>
    <cellStyle name="_LTU_FIS 11" xfId="493"/>
    <cellStyle name="_LTU_FIS 2" xfId="494"/>
    <cellStyle name="_LTU_FIS 2 10" xfId="495"/>
    <cellStyle name="_LTU_FIS 2 2" xfId="496"/>
    <cellStyle name="_LTU_FIS 2 2 2" xfId="497"/>
    <cellStyle name="_LTU_FIS 2 2 3" xfId="498"/>
    <cellStyle name="_LTU_FIS 2 2 4" xfId="499"/>
    <cellStyle name="_LTU_FIS 2 2 5" xfId="500"/>
    <cellStyle name="_LTU_FIS 2 2_20120313_final_participating_bonds_mar2012_interest_calc" xfId="501"/>
    <cellStyle name="_LTU_FIS 2 2_20120315_final_participating_bonds_mar2012_interest_calc" xfId="502"/>
    <cellStyle name="_LTU_FIS 2 2_20120327_final_participating_bonds_mar2012_interest_calc" xfId="503"/>
    <cellStyle name="_LTU_FIS 2 2_cs_Eligible bonds and HRO_feb2012" xfId="504"/>
    <cellStyle name="_LTU_FIS 2 2_final_participating_bonds_mar2012_interest_calc" xfId="505"/>
    <cellStyle name="_LTU_FIS 2 2_non-participating_bonds_interest" xfId="506"/>
    <cellStyle name="_LTU_FIS 2 3" xfId="507"/>
    <cellStyle name="_LTU_FIS 2 4" xfId="508"/>
    <cellStyle name="_LTU_FIS 2 5" xfId="509"/>
    <cellStyle name="_LTU_FIS 2 6" xfId="510"/>
    <cellStyle name="_LTU_FIS 2 7" xfId="511"/>
    <cellStyle name="_LTU_FIS 2 8" xfId="512"/>
    <cellStyle name="_LTU_FIS 2 9" xfId="513"/>
    <cellStyle name="_LTU_FIS 2_20120313_final_participating_bonds_mar2012_interest_calc" xfId="514"/>
    <cellStyle name="_LTU_FIS 2_20120315_final_participating_bonds_mar2012_interest_calc" xfId="515"/>
    <cellStyle name="_LTU_FIS 2_20120327_final_participating_bonds_mar2012_interest_calc" xfId="516"/>
    <cellStyle name="_LTU_FIS 2_cs_Eligible bonds and HRO_feb2012" xfId="517"/>
    <cellStyle name="_LTU_FIS 2_final_participating_bonds_mar2012_interest_calc" xfId="518"/>
    <cellStyle name="_LTU_FIS 2_non-participating_bonds_interest" xfId="519"/>
    <cellStyle name="_LTU_FIS 2_QPC's_6months_troika" xfId="520"/>
    <cellStyle name="_LTU_FIS 3" xfId="521"/>
    <cellStyle name="_LTU_FIS 3 2" xfId="522"/>
    <cellStyle name="_LTU_FIS 3 3" xfId="523"/>
    <cellStyle name="_LTU_FIS 3 4" xfId="524"/>
    <cellStyle name="_LTU_FIS 3 5" xfId="525"/>
    <cellStyle name="_LTU_FIS 3_20120313_final_participating_bonds_mar2012_interest_calc" xfId="526"/>
    <cellStyle name="_LTU_FIS 3_20120315_final_participating_bonds_mar2012_interest_calc" xfId="527"/>
    <cellStyle name="_LTU_FIS 3_20120327_final_participating_bonds_mar2012_interest_calc" xfId="528"/>
    <cellStyle name="_LTU_FIS 3_cs_Eligible bonds and HRO_feb2012" xfId="529"/>
    <cellStyle name="_LTU_FIS 3_final_participating_bonds_mar2012_interest_calc" xfId="530"/>
    <cellStyle name="_LTU_FIS 3_non-participating_bonds_interest" xfId="531"/>
    <cellStyle name="_LTU_FIS 4" xfId="532"/>
    <cellStyle name="_LTU_FIS 5" xfId="533"/>
    <cellStyle name="_LTU_FIS 6" xfId="534"/>
    <cellStyle name="_LTU_FIS 7" xfId="535"/>
    <cellStyle name="_LTU_FIS 8" xfId="536"/>
    <cellStyle name="_LTU_FIS 9" xfId="537"/>
    <cellStyle name="_LTU_FIS_20120313_final_participating_bonds_mar2012_interest_calc" xfId="538"/>
    <cellStyle name="_LTU_FIS_20120315_final_participating_bonds_mar2012_interest_calc" xfId="539"/>
    <cellStyle name="_LTU_FIS_20120327_final_participating_bonds_mar2012_interest_calc" xfId="540"/>
    <cellStyle name="_LTU_FIS_cs_Eligible bonds and HRO_feb2012" xfId="541"/>
    <cellStyle name="_LTU_FIS_Cumulative" xfId="542"/>
    <cellStyle name="_LTU_FIS_final_participating_bonds_mar2012_interest_calc" xfId="543"/>
    <cellStyle name="_LTU_FIS_IMF_OPC_2_6_2011" xfId="544"/>
    <cellStyle name="_LTU_FIS_Modified General Government" xfId="545"/>
    <cellStyle name="_LTU_FIS_non-participating_bonds_interest" xfId="546"/>
    <cellStyle name="_LTU_FIS_projection_imf_14_6_2011" xfId="547"/>
    <cellStyle name="_LTU_FIS_QPC's_6months_troika" xfId="548"/>
    <cellStyle name="_LTU_FIS_Sep4 (2)1a" xfId="549"/>
    <cellStyle name="_LTU_FIS_Sep4 (2)1a 2" xfId="550"/>
    <cellStyle name="_LTU_FIS_Sep4 (2)1a 2 2" xfId="551"/>
    <cellStyle name="_LTU_FIS_Sep4 (2)1a 2 3" xfId="552"/>
    <cellStyle name="_LTU_FIS_Sep4 (2)1a 2 4" xfId="553"/>
    <cellStyle name="_LTU_FIS_Sep4 (2)1a 2 5" xfId="554"/>
    <cellStyle name="_LTU_FIS_Sep4 (2)1a 3" xfId="555"/>
    <cellStyle name="_LTU_FIS_Sep4 (2)1a 4" xfId="556"/>
    <cellStyle name="_LTU_FIS_Sep4 (2)1a 5" xfId="557"/>
    <cellStyle name="_LTU_FIS_Sep4 (2)1a 6" xfId="558"/>
    <cellStyle name="_LTU_FIS_Sep4 (2)1a 7" xfId="559"/>
    <cellStyle name="_LTU_FIS_Sep4 (2)1a_Cumulative" xfId="560"/>
    <cellStyle name="_LTU_FIS_Sep4 (2)1a_IMF_OPC_2_6_2011" xfId="561"/>
    <cellStyle name="_LTU_FIS_Sep4 (2)1a_Modified General Government" xfId="562"/>
    <cellStyle name="_LTU_FIS_Sep4 (2)1a_projection_imf_14_6_2011" xfId="563"/>
    <cellStyle name="_LTU_FIS_Sep4 (2)1a_QPC's_6months_troika" xfId="564"/>
    <cellStyle name="_LTU_Macro" xfId="565"/>
    <cellStyle name="_LTU_Macro 2" xfId="566"/>
    <cellStyle name="_LTU_Macro 2 2" xfId="567"/>
    <cellStyle name="_LTU_Macro 2 3" xfId="568"/>
    <cellStyle name="_LTU_Macro 2 4" xfId="569"/>
    <cellStyle name="_LTU_Macro 2 5" xfId="570"/>
    <cellStyle name="_LTU_Macro 3" xfId="571"/>
    <cellStyle name="_LTU_Macro 4" xfId="572"/>
    <cellStyle name="_LTU_Macro 5" xfId="573"/>
    <cellStyle name="_LTU_Macro 6" xfId="574"/>
    <cellStyle name="_LTU_Macro 7" xfId="575"/>
    <cellStyle name="_LTU_Macro_Cumulative" xfId="576"/>
    <cellStyle name="_LTU_Macro_IMF_OPC_2_6_2011" xfId="577"/>
    <cellStyle name="_LTU_Macro_Modified General Government" xfId="578"/>
    <cellStyle name="_LTU_Macro_projection_imf_14_6_2011" xfId="579"/>
    <cellStyle name="_LTU_Macro_QPC's_6months_troika" xfId="580"/>
    <cellStyle name="_Official financing profile" xfId="581"/>
    <cellStyle name="_Official financing profile 2" xfId="582"/>
    <cellStyle name="_Official financing profile_20120313_final_participating_bonds_mar2012_interest_calc" xfId="583"/>
    <cellStyle name="_Official financing profile_20120315_final_participating_bonds_mar2012_interest_calc" xfId="584"/>
    <cellStyle name="_Official financing profile_20120327_final_participating_bonds_mar2012_interest_calc" xfId="585"/>
    <cellStyle name="_Official financing profile_cs_DSA_23-11-2011_cash upfront" xfId="586"/>
    <cellStyle name="_Official financing profile_cs_DSA_23-11-2011_cash upfront 2" xfId="587"/>
    <cellStyle name="_Official financing profile_cs_DSA_23-11-2011_cash upfront_20120313_final_participating_bonds_mar2012_interest_calc" xfId="588"/>
    <cellStyle name="_Official financing profile_cs_DSA_23-11-2011_cash upfront_20120315_final_participating_bonds_mar2012_interest_calc" xfId="589"/>
    <cellStyle name="_Official financing profile_cs_DSA_23-11-2011_cash upfront_20120327_final_participating_bonds_mar2012_interest_calc" xfId="590"/>
    <cellStyle name="_Official financing profile_cs_DSA_23-11-2011_cash upfront_cs_Eligible bonds and HRO_feb2012" xfId="591"/>
    <cellStyle name="_Official financing profile_cs_DSA_23-11-2011_cash upfront_final_participating_bonds_mar2012_interest_calc" xfId="592"/>
    <cellStyle name="_Official financing profile_cs_DSA_23-11-2011_cash upfront_non-participating_bonds_interest" xfId="593"/>
    <cellStyle name="_Official financing profile_cs_Eligible bonds and HRO_feb2012" xfId="594"/>
    <cellStyle name="_Official financing profile_DSA 30b-01-12" xfId="595"/>
    <cellStyle name="_Official financing profile_DSA 30b-01-12 2" xfId="596"/>
    <cellStyle name="_Official financing profile_DSA 30b-01-12_20120313_final_participating_bonds_mar2012_interest_calc" xfId="597"/>
    <cellStyle name="_Official financing profile_DSA 30b-01-12_20120315_final_participating_bonds_mar2012_interest_calc" xfId="598"/>
    <cellStyle name="_Official financing profile_DSA 30b-01-12_20120327_final_participating_bonds_mar2012_interest_calc" xfId="599"/>
    <cellStyle name="_Official financing profile_DSA 30b-01-12_cs_Eligible bonds and HRO_feb2012" xfId="600"/>
    <cellStyle name="_Official financing profile_DSA 30b-01-12_final_participating_bonds_mar2012_interest_calc" xfId="601"/>
    <cellStyle name="_Official financing profile_DSA 30b-01-12_non-participating_bonds_interest" xfId="602"/>
    <cellStyle name="_Official financing profile_DSA_05-12-2011_coll_8%_100% partic" xfId="603"/>
    <cellStyle name="_Official financing profile_DSA_05-12-2011_coll_8%_100% partic 2" xfId="604"/>
    <cellStyle name="_Official financing profile_DSA_05-12-2011_coll_8%_100% partic_20120313_final_participating_bonds_mar2012_interest_calc" xfId="605"/>
    <cellStyle name="_Official financing profile_DSA_05-12-2011_coll_8%_100% partic_20120315_final_participating_bonds_mar2012_interest_calc" xfId="606"/>
    <cellStyle name="_Official financing profile_DSA_05-12-2011_coll_8%_100% partic_20120327_final_participating_bonds_mar2012_interest_calc" xfId="607"/>
    <cellStyle name="_Official financing profile_DSA_05-12-2011_coll_8%_100% partic_cs_Eligible bonds and HRO_feb2012" xfId="608"/>
    <cellStyle name="_Official financing profile_DSA_05-12-2011_coll_8%_100% partic_final_participating_bonds_mar2012_interest_calc" xfId="609"/>
    <cellStyle name="_Official financing profile_DSA_05-12-2011_coll_8%_100% partic_non-participating_bonds_interest" xfId="610"/>
    <cellStyle name="_Official financing profile_DSA_28-11-2011_cash upfront_2040_old" xfId="611"/>
    <cellStyle name="_Official financing profile_DSA_28-11-2011_cash upfront_2040_old 2" xfId="612"/>
    <cellStyle name="_Official financing profile_DSA_28-11-2011_cash upfront_2040_old_20120313_final_participating_bonds_mar2012_interest_calc" xfId="613"/>
    <cellStyle name="_Official financing profile_DSA_28-11-2011_cash upfront_2040_old_20120315_final_participating_bonds_mar2012_interest_calc" xfId="614"/>
    <cellStyle name="_Official financing profile_DSA_28-11-2011_cash upfront_2040_old_20120327_final_participating_bonds_mar2012_interest_calc" xfId="615"/>
    <cellStyle name="_Official financing profile_DSA_28-11-2011_cash upfront_2040_old_cs_Eligible bonds and HRO_feb2012" xfId="616"/>
    <cellStyle name="_Official financing profile_DSA_28-11-2011_cash upfront_2040_old_final_participating_bonds_mar2012_interest_calc" xfId="617"/>
    <cellStyle name="_Official financing profile_DSA_28-11-2011_cash upfront_2040_old_non-participating_bonds_interest" xfId="618"/>
    <cellStyle name="_Official financing profile_DSA_5th_review_IMF REVISED baseline_prolonged EFSF financing-AFTER2015" xfId="619"/>
    <cellStyle name="_Official financing profile_DSA_5th_review_IMF REVISED baseline_prolonged EFSF financing-AFTER2015 2" xfId="620"/>
    <cellStyle name="_Official financing profile_DSA_5th_review_IMF REVISED baseline_prolonged EFSF financing-AFTER2015_20120313_final_participating_bonds_mar2012_interest_calc" xfId="621"/>
    <cellStyle name="_Official financing profile_DSA_5th_review_IMF REVISED baseline_prolonged EFSF financing-AFTER2015_20120315_final_participating_bonds_mar2012_interest_calc" xfId="622"/>
    <cellStyle name="_Official financing profile_DSA_5th_review_IMF REVISED baseline_prolonged EFSF financing-AFTER2015_20120327_final_participating_bonds_mar2012_interest_calc" xfId="623"/>
    <cellStyle name="_Official financing profile_DSA_5th_review_IMF REVISED baseline_prolonged EFSF financing-AFTER2015_cs_Eligible bonds and HRO_feb2012" xfId="624"/>
    <cellStyle name="_Official financing profile_DSA_5th_review_IMF REVISED baseline_prolonged EFSF financing-AFTER2015_final_participating_bonds_mar2012_interest_calc" xfId="625"/>
    <cellStyle name="_Official financing profile_DSA_5th_review_IMF REVISED baseline_prolonged EFSF financing-AFTER2015_non-participating_bonds_interest" xfId="626"/>
    <cellStyle name="_Official financing profile_exchanged" xfId="627"/>
    <cellStyle name="_Official financing profile_exchanged 2" xfId="628"/>
    <cellStyle name="_Official financing profile_exchanged_20120313_final_participating_bonds_mar2012_interest_calc" xfId="629"/>
    <cellStyle name="_Official financing profile_exchanged_20120315_final_participating_bonds_mar2012_interest_calc" xfId="630"/>
    <cellStyle name="_Official financing profile_exchanged_20120327_final_participating_bonds_mar2012_interest_calc" xfId="631"/>
    <cellStyle name="_Official financing profile_exchanged_cs_Eligible bonds and HRO_feb2012" xfId="632"/>
    <cellStyle name="_Official financing profile_exchanged_final_participating_bonds_mar2012_interest_calc" xfId="633"/>
    <cellStyle name="_Official financing profile_exchanged_non-participating_bonds_interest" xfId="634"/>
    <cellStyle name="_Official financing profile_final_participating_bonds_mar2012_interest_calc" xfId="635"/>
    <cellStyle name="_Official financing profile_non-participating_bonds_interest" xfId="636"/>
    <cellStyle name="_PkBoP_h" xfId="637"/>
    <cellStyle name="_ROM-BOP IMF file" xfId="638"/>
    <cellStyle name="_ROM-BOP IMF file 2" xfId="639"/>
    <cellStyle name="_ROM-BOP IMF file_20120313_final_participating_bonds_mar2012_interest_calc" xfId="640"/>
    <cellStyle name="_ROM-BOP IMF file_20120315_final_participating_bonds_mar2012_interest_calc" xfId="641"/>
    <cellStyle name="_ROM-BOP IMF file_20120327_final_participating_bonds_mar2012_interest_calc" xfId="642"/>
    <cellStyle name="_ROM-BOP IMF file_cs_DSA_23-11-2011_cash upfront" xfId="643"/>
    <cellStyle name="_ROM-BOP IMF file_cs_DSA_23-11-2011_cash upfront 2" xfId="644"/>
    <cellStyle name="_ROM-BOP IMF file_cs_DSA_23-11-2011_cash upfront_20120313_final_participating_bonds_mar2012_interest_calc" xfId="645"/>
    <cellStyle name="_ROM-BOP IMF file_cs_DSA_23-11-2011_cash upfront_20120315_final_participating_bonds_mar2012_interest_calc" xfId="646"/>
    <cellStyle name="_ROM-BOP IMF file_cs_DSA_23-11-2011_cash upfront_20120327_final_participating_bonds_mar2012_interest_calc" xfId="647"/>
    <cellStyle name="_ROM-BOP IMF file_cs_DSA_23-11-2011_cash upfront_cs_Eligible bonds and HRO_feb2012" xfId="648"/>
    <cellStyle name="_ROM-BOP IMF file_cs_DSA_23-11-2011_cash upfront_final_participating_bonds_mar2012_interest_calc" xfId="649"/>
    <cellStyle name="_ROM-BOP IMF file_cs_DSA_23-11-2011_cash upfront_non-participating_bonds_interest" xfId="650"/>
    <cellStyle name="_ROM-BOP IMF file_cs_Eligible bonds and HRO_feb2012" xfId="651"/>
    <cellStyle name="_ROM-BOP IMF file_DSA 30b-01-12" xfId="652"/>
    <cellStyle name="_ROM-BOP IMF file_DSA 30b-01-12 2" xfId="653"/>
    <cellStyle name="_ROM-BOP IMF file_DSA 30b-01-12_20120313_final_participating_bonds_mar2012_interest_calc" xfId="654"/>
    <cellStyle name="_ROM-BOP IMF file_DSA 30b-01-12_20120315_final_participating_bonds_mar2012_interest_calc" xfId="655"/>
    <cellStyle name="_ROM-BOP IMF file_DSA 30b-01-12_20120327_final_participating_bonds_mar2012_interest_calc" xfId="656"/>
    <cellStyle name="_ROM-BOP IMF file_DSA 30b-01-12_cs_Eligible bonds and HRO_feb2012" xfId="657"/>
    <cellStyle name="_ROM-BOP IMF file_DSA 30b-01-12_final_participating_bonds_mar2012_interest_calc" xfId="658"/>
    <cellStyle name="_ROM-BOP IMF file_DSA 30b-01-12_non-participating_bonds_interest" xfId="659"/>
    <cellStyle name="_ROM-BOP IMF file_DSA_05-12-2011_coll_8%_100% partic" xfId="660"/>
    <cellStyle name="_ROM-BOP IMF file_DSA_05-12-2011_coll_8%_100% partic 2" xfId="661"/>
    <cellStyle name="_ROM-BOP IMF file_DSA_05-12-2011_coll_8%_100% partic_20120313_final_participating_bonds_mar2012_interest_calc" xfId="662"/>
    <cellStyle name="_ROM-BOP IMF file_DSA_05-12-2011_coll_8%_100% partic_20120315_final_participating_bonds_mar2012_interest_calc" xfId="663"/>
    <cellStyle name="_ROM-BOP IMF file_DSA_05-12-2011_coll_8%_100% partic_20120327_final_participating_bonds_mar2012_interest_calc" xfId="664"/>
    <cellStyle name="_ROM-BOP IMF file_DSA_05-12-2011_coll_8%_100% partic_cs_Eligible bonds and HRO_feb2012" xfId="665"/>
    <cellStyle name="_ROM-BOP IMF file_DSA_05-12-2011_coll_8%_100% partic_final_participating_bonds_mar2012_interest_calc" xfId="666"/>
    <cellStyle name="_ROM-BOP IMF file_DSA_05-12-2011_coll_8%_100% partic_non-participating_bonds_interest" xfId="667"/>
    <cellStyle name="_ROM-BOP IMF file_DSA_28-11-2011_cash upfront_2040_old" xfId="668"/>
    <cellStyle name="_ROM-BOP IMF file_DSA_28-11-2011_cash upfront_2040_old 2" xfId="669"/>
    <cellStyle name="_ROM-BOP IMF file_DSA_28-11-2011_cash upfront_2040_old_20120313_final_participating_bonds_mar2012_interest_calc" xfId="670"/>
    <cellStyle name="_ROM-BOP IMF file_DSA_28-11-2011_cash upfront_2040_old_20120315_final_participating_bonds_mar2012_interest_calc" xfId="671"/>
    <cellStyle name="_ROM-BOP IMF file_DSA_28-11-2011_cash upfront_2040_old_20120327_final_participating_bonds_mar2012_interest_calc" xfId="672"/>
    <cellStyle name="_ROM-BOP IMF file_DSA_28-11-2011_cash upfront_2040_old_cs_Eligible bonds and HRO_feb2012" xfId="673"/>
    <cellStyle name="_ROM-BOP IMF file_DSA_28-11-2011_cash upfront_2040_old_final_participating_bonds_mar2012_interest_calc" xfId="674"/>
    <cellStyle name="_ROM-BOP IMF file_DSA_28-11-2011_cash upfront_2040_old_non-participating_bonds_interest" xfId="675"/>
    <cellStyle name="_ROM-BOP IMF file_DSA_5th_review_IMF REVISED baseline_prolonged EFSF financing-AFTER2015" xfId="676"/>
    <cellStyle name="_ROM-BOP IMF file_DSA_5th_review_IMF REVISED baseline_prolonged EFSF financing-AFTER2015 2" xfId="677"/>
    <cellStyle name="_ROM-BOP IMF file_DSA_5th_review_IMF REVISED baseline_prolonged EFSF financing-AFTER2015_20120313_final_participating_bonds_mar2012_interest_calc" xfId="678"/>
    <cellStyle name="_ROM-BOP IMF file_DSA_5th_review_IMF REVISED baseline_prolonged EFSF financing-AFTER2015_20120315_final_participating_bonds_mar2012_interest_calc" xfId="679"/>
    <cellStyle name="_ROM-BOP IMF file_DSA_5th_review_IMF REVISED baseline_prolonged EFSF financing-AFTER2015_20120327_final_participating_bonds_mar2012_interest_calc" xfId="680"/>
    <cellStyle name="_ROM-BOP IMF file_DSA_5th_review_IMF REVISED baseline_prolonged EFSF financing-AFTER2015_cs_Eligible bonds and HRO_feb2012" xfId="681"/>
    <cellStyle name="_ROM-BOP IMF file_DSA_5th_review_IMF REVISED baseline_prolonged EFSF financing-AFTER2015_final_participating_bonds_mar2012_interest_calc" xfId="682"/>
    <cellStyle name="_ROM-BOP IMF file_DSA_5th_review_IMF REVISED baseline_prolonged EFSF financing-AFTER2015_non-participating_bonds_interest" xfId="683"/>
    <cellStyle name="_ROM-BOP IMF file_exchanged" xfId="684"/>
    <cellStyle name="_ROM-BOP IMF file_exchanged 2" xfId="685"/>
    <cellStyle name="_ROM-BOP IMF file_exchanged_20120313_final_participating_bonds_mar2012_interest_calc" xfId="686"/>
    <cellStyle name="_ROM-BOP IMF file_exchanged_20120315_final_participating_bonds_mar2012_interest_calc" xfId="687"/>
    <cellStyle name="_ROM-BOP IMF file_exchanged_20120327_final_participating_bonds_mar2012_interest_calc" xfId="688"/>
    <cellStyle name="_ROM-BOP IMF file_exchanged_cs_Eligible bonds and HRO_feb2012" xfId="689"/>
    <cellStyle name="_ROM-BOP IMF file_exchanged_final_participating_bonds_mar2012_interest_calc" xfId="690"/>
    <cellStyle name="_ROM-BOP IMF file_exchanged_non-participating_bonds_interest" xfId="691"/>
    <cellStyle name="_ROM-BOP IMF file_final_participating_bonds_mar2012_interest_calc" xfId="692"/>
    <cellStyle name="_ROM-BOP IMF file_non-participating_bonds_interest" xfId="693"/>
    <cellStyle name="_Transfermatrix" xfId="694"/>
    <cellStyle name="_Transfermatrix_1" xfId="695"/>
    <cellStyle name="=C:\WINNT35\SYSTEM32\COMMAND.COM" xfId="696"/>
    <cellStyle name="=C:\WINNT35\SYSTEM32\COMMAND.COM 2" xfId="697"/>
    <cellStyle name="=C:\WINNT35\SYSTEM32\COMMAND.COM 2 2" xfId="698"/>
    <cellStyle name="=C:\WINNT35\SYSTEM32\COMMAND.COM 2 2 2" xfId="699"/>
    <cellStyle name="=C:\WINNT35\SYSTEM32\COMMAND.COM 2 2 3" xfId="700"/>
    <cellStyle name="=C:\WINNT35\SYSTEM32\COMMAND.COM 2 2 4" xfId="701"/>
    <cellStyle name="=C:\WINNT35\SYSTEM32\COMMAND.COM 2 2 5" xfId="702"/>
    <cellStyle name="=C:\WINNT35\SYSTEM32\COMMAND.COM 2 3" xfId="703"/>
    <cellStyle name="=C:\WINNT35\SYSTEM32\COMMAND.COM 2 4" xfId="704"/>
    <cellStyle name="=C:\WINNT35\SYSTEM32\COMMAND.COM 2 5" xfId="705"/>
    <cellStyle name="=C:\WINNT35\SYSTEM32\COMMAND.COM 2 6" xfId="706"/>
    <cellStyle name="=C:\WINNT35\SYSTEM32\COMMAND.COM 2 7" xfId="707"/>
    <cellStyle name="=C:\WINNT35\SYSTEM32\COMMAND.COM 2_20120313_final_participating_bonds_mar2012_interest_calc" xfId="708"/>
    <cellStyle name="=C:\WINNT35\SYSTEM32\COMMAND.COM 3" xfId="709"/>
    <cellStyle name="=C:\WINNT35\SYSTEM32\COMMAND.COM 3 2" xfId="710"/>
    <cellStyle name="=C:\WINNT35\SYSTEM32\COMMAND.COM 3 3" xfId="711"/>
    <cellStyle name="=C:\WINNT35\SYSTEM32\COMMAND.COM 3 4" xfId="712"/>
    <cellStyle name="=C:\WINNT35\SYSTEM32\COMMAND.COM 3 5" xfId="713"/>
    <cellStyle name="=C:\WINNT35\SYSTEM32\COMMAND.COM 4" xfId="714"/>
    <cellStyle name="=C:\WINNT35\SYSTEM32\COMMAND.COM 5" xfId="715"/>
    <cellStyle name="=C:\WINNT35\SYSTEM32\COMMAND.COM 6" xfId="716"/>
    <cellStyle name="=C:\WINNT35\SYSTEM32\COMMAND.COM 7" xfId="717"/>
    <cellStyle name="=C:\WINNT35\SYSTEM32\COMMAND.COM 8" xfId="718"/>
    <cellStyle name="=C:\WINNT35\SYSTEM32\COMMAND.COM_20120313_final_participating_bonds_mar2012_interest_calc" xfId="719"/>
    <cellStyle name="0mitP" xfId="720"/>
    <cellStyle name="0ohneP" xfId="721"/>
    <cellStyle name="1 indent" xfId="722"/>
    <cellStyle name="1 indent 2" xfId="723"/>
    <cellStyle name="1 indent 3" xfId="724"/>
    <cellStyle name="10mitP" xfId="725"/>
    <cellStyle name="12mitP" xfId="726"/>
    <cellStyle name="12ohneP" xfId="727"/>
    <cellStyle name="13mitP" xfId="728"/>
    <cellStyle name="1enter" xfId="729"/>
    <cellStyle name="1mitP" xfId="730"/>
    <cellStyle name="1ohneP" xfId="731"/>
    <cellStyle name="2 indents" xfId="732"/>
    <cellStyle name="2 indents 2" xfId="733"/>
    <cellStyle name="2 indents 3" xfId="734"/>
    <cellStyle name="20% - Accent1" xfId="1"/>
    <cellStyle name="20% - Accent1 2" xfId="735"/>
    <cellStyle name="20% - Accent1 2 2" xfId="736"/>
    <cellStyle name="20% - Accent1 2 3" xfId="737"/>
    <cellStyle name="20% - Accent1 3" xfId="738"/>
    <cellStyle name="20% - Accent1 3 2" xfId="739"/>
    <cellStyle name="20% - Accent1 3 3" xfId="740"/>
    <cellStyle name="20% - Accent1 3 4" xfId="741"/>
    <cellStyle name="20% - Accent1 4" xfId="742"/>
    <cellStyle name="20% - Accent1 5" xfId="743"/>
    <cellStyle name="20% - Accent1 5 2" xfId="744"/>
    <cellStyle name="20% - Accent1 6" xfId="745"/>
    <cellStyle name="20% - Accent1 7" xfId="746"/>
    <cellStyle name="20% - Accent2" xfId="2"/>
    <cellStyle name="20% - Accent2 2" xfId="747"/>
    <cellStyle name="20% - Accent2 2 2" xfId="748"/>
    <cellStyle name="20% - Accent2 2 3" xfId="749"/>
    <cellStyle name="20% - Accent2 3" xfId="750"/>
    <cellStyle name="20% - Accent2 3 2" xfId="751"/>
    <cellStyle name="20% - Accent2 3 3" xfId="752"/>
    <cellStyle name="20% - Accent2 3 4" xfId="753"/>
    <cellStyle name="20% - Accent2 4" xfId="754"/>
    <cellStyle name="20% - Accent2 5" xfId="755"/>
    <cellStyle name="20% - Accent2 5 2" xfId="756"/>
    <cellStyle name="20% - Accent2 6" xfId="757"/>
    <cellStyle name="20% - Accent2 7" xfId="758"/>
    <cellStyle name="20% - Accent3" xfId="3"/>
    <cellStyle name="20% - Accent3 2" xfId="759"/>
    <cellStyle name="20% - Accent3 2 2" xfId="760"/>
    <cellStyle name="20% - Accent3 2 3" xfId="761"/>
    <cellStyle name="20% - Accent3 3" xfId="762"/>
    <cellStyle name="20% - Accent3 3 2" xfId="763"/>
    <cellStyle name="20% - Accent3 3 3" xfId="764"/>
    <cellStyle name="20% - Accent3 3 4" xfId="765"/>
    <cellStyle name="20% - Accent3 4" xfId="766"/>
    <cellStyle name="20% - Accent3 5" xfId="767"/>
    <cellStyle name="20% - Accent3 5 2" xfId="768"/>
    <cellStyle name="20% - Accent3 6" xfId="769"/>
    <cellStyle name="20% - Accent3 7" xfId="770"/>
    <cellStyle name="20% - Accent4" xfId="4"/>
    <cellStyle name="20% - Accent4 2" xfId="771"/>
    <cellStyle name="20% - Accent4 2 2" xfId="772"/>
    <cellStyle name="20% - Accent4 2 3" xfId="773"/>
    <cellStyle name="20% - Accent4 3" xfId="774"/>
    <cellStyle name="20% - Accent4 3 2" xfId="775"/>
    <cellStyle name="20% - Accent4 3 3" xfId="776"/>
    <cellStyle name="20% - Accent4 3 4" xfId="777"/>
    <cellStyle name="20% - Accent4 4" xfId="778"/>
    <cellStyle name="20% - Accent4 5" xfId="779"/>
    <cellStyle name="20% - Accent4 5 2" xfId="780"/>
    <cellStyle name="20% - Accent4 6" xfId="781"/>
    <cellStyle name="20% - Accent4 7" xfId="782"/>
    <cellStyle name="20% - Accent5" xfId="5"/>
    <cellStyle name="20% - Accent5 2" xfId="783"/>
    <cellStyle name="20% - Accent5 2 2" xfId="784"/>
    <cellStyle name="20% - Accent5 2 3" xfId="785"/>
    <cellStyle name="20% - Accent5 3" xfId="786"/>
    <cellStyle name="20% - Accent5 3 2" xfId="787"/>
    <cellStyle name="20% - Accent5 3 3" xfId="788"/>
    <cellStyle name="20% - Accent5 3 4" xfId="789"/>
    <cellStyle name="20% - Accent5 4" xfId="790"/>
    <cellStyle name="20% - Accent5 5" xfId="791"/>
    <cellStyle name="20% - Accent5 5 2" xfId="792"/>
    <cellStyle name="20% - Accent5 6" xfId="793"/>
    <cellStyle name="20% - Accent6" xfId="6"/>
    <cellStyle name="20% - Accent6 2" xfId="794"/>
    <cellStyle name="20% - Accent6 2 2" xfId="795"/>
    <cellStyle name="20% - Accent6 2 3" xfId="796"/>
    <cellStyle name="20% - Accent6 3" xfId="797"/>
    <cellStyle name="20% - Accent6 3 2" xfId="798"/>
    <cellStyle name="20% - Accent6 3 3" xfId="799"/>
    <cellStyle name="20% - Accent6 3 4" xfId="800"/>
    <cellStyle name="20% - Accent6 4" xfId="801"/>
    <cellStyle name="20% - Accent6 5" xfId="802"/>
    <cellStyle name="20% - Accent6 5 2" xfId="803"/>
    <cellStyle name="20% - Accent6 6" xfId="804"/>
    <cellStyle name="20% - akcent 1" xfId="805"/>
    <cellStyle name="20% - akcent 1 2" xfId="806"/>
    <cellStyle name="20% - akcent 2" xfId="807"/>
    <cellStyle name="20% - akcent 2 2" xfId="808"/>
    <cellStyle name="20% - akcent 3" xfId="809"/>
    <cellStyle name="20% - akcent 3 2" xfId="810"/>
    <cellStyle name="20% - akcent 4" xfId="811"/>
    <cellStyle name="20% - akcent 4 2" xfId="812"/>
    <cellStyle name="20% - akcent 5" xfId="813"/>
    <cellStyle name="20% - akcent 5 2" xfId="814"/>
    <cellStyle name="20% - akcent 6" xfId="815"/>
    <cellStyle name="20% - akcent 6 2" xfId="816"/>
    <cellStyle name="20% - Έμφαση1 2" xfId="817"/>
    <cellStyle name="20% - Έμφαση1 2 2" xfId="818"/>
    <cellStyle name="20% - Έμφαση1 2 3" xfId="819"/>
    <cellStyle name="20% - Έμφαση1 2 4" xfId="820"/>
    <cellStyle name="20% - Έμφαση1 2 5" xfId="821"/>
    <cellStyle name="20% - Έμφαση1 3" xfId="822"/>
    <cellStyle name="20% - Έμφαση1 4" xfId="823"/>
    <cellStyle name="20% - Έμφαση1 5" xfId="824"/>
    <cellStyle name="20% - Έμφαση1 6" xfId="825"/>
    <cellStyle name="20% - Έμφαση1 7" xfId="826"/>
    <cellStyle name="20% - Έμφαση2 2" xfId="827"/>
    <cellStyle name="20% - Έμφαση2 2 2" xfId="828"/>
    <cellStyle name="20% - Έμφαση2 2 3" xfId="829"/>
    <cellStyle name="20% - Έμφαση2 2 4" xfId="830"/>
    <cellStyle name="20% - Έμφαση2 2 5" xfId="831"/>
    <cellStyle name="20% - Έμφαση2 3" xfId="832"/>
    <cellStyle name="20% - Έμφαση2 4" xfId="833"/>
    <cellStyle name="20% - Έμφαση2 5" xfId="834"/>
    <cellStyle name="20% - Έμφαση2 6" xfId="835"/>
    <cellStyle name="20% - Έμφαση2 7" xfId="836"/>
    <cellStyle name="20% - Έμφαση3 2" xfId="837"/>
    <cellStyle name="20% - Έμφαση3 2 2" xfId="838"/>
    <cellStyle name="20% - Έμφαση3 2 3" xfId="839"/>
    <cellStyle name="20% - Έμφαση3 2 4" xfId="840"/>
    <cellStyle name="20% - Έμφαση3 2 5" xfId="841"/>
    <cellStyle name="20% - Έμφαση3 3" xfId="842"/>
    <cellStyle name="20% - Έμφαση3 4" xfId="843"/>
    <cellStyle name="20% - Έμφαση3 5" xfId="844"/>
    <cellStyle name="20% - Έμφαση3 6" xfId="845"/>
    <cellStyle name="20% - Έμφαση3 7" xfId="846"/>
    <cellStyle name="20% - Έμφαση4 2" xfId="847"/>
    <cellStyle name="20% - Έμφαση4 2 2" xfId="848"/>
    <cellStyle name="20% - Έμφαση4 2 3" xfId="849"/>
    <cellStyle name="20% - Έμφαση4 2 4" xfId="850"/>
    <cellStyle name="20% - Έμφαση4 2 5" xfId="851"/>
    <cellStyle name="20% - Έμφαση4 3" xfId="852"/>
    <cellStyle name="20% - Έμφαση4 4" xfId="853"/>
    <cellStyle name="20% - Έμφαση4 5" xfId="854"/>
    <cellStyle name="20% - Έμφαση4 6" xfId="855"/>
    <cellStyle name="20% - Έμφαση4 7" xfId="856"/>
    <cellStyle name="20% - Έμφαση5 2" xfId="857"/>
    <cellStyle name="20% - Έμφαση5 2 2" xfId="858"/>
    <cellStyle name="20% - Έμφαση5 2 3" xfId="859"/>
    <cellStyle name="20% - Έμφαση5 2 4" xfId="860"/>
    <cellStyle name="20% - Έμφαση5 2 5" xfId="861"/>
    <cellStyle name="20% - Έμφαση5 3" xfId="862"/>
    <cellStyle name="20% - Έμφαση5 4" xfId="863"/>
    <cellStyle name="20% - Έμφαση5 5" xfId="864"/>
    <cellStyle name="20% - Έμφαση5 6" xfId="865"/>
    <cellStyle name="20% - Έμφαση6 2" xfId="866"/>
    <cellStyle name="20% - Έμφαση6 2 2" xfId="867"/>
    <cellStyle name="20% - Έμφαση6 2 3" xfId="868"/>
    <cellStyle name="20% - Έμφαση6 2 4" xfId="869"/>
    <cellStyle name="20% - Έμφαση6 2 5" xfId="870"/>
    <cellStyle name="20% - Έμφαση6 3" xfId="871"/>
    <cellStyle name="20% - Έμφαση6 4" xfId="872"/>
    <cellStyle name="20% - Έμφαση6 5" xfId="873"/>
    <cellStyle name="20% - Έμφαση6 6" xfId="874"/>
    <cellStyle name="20% - Έμφαση6 7" xfId="875"/>
    <cellStyle name="2mitP" xfId="876"/>
    <cellStyle name="2ohneP" xfId="877"/>
    <cellStyle name="3 indents" xfId="878"/>
    <cellStyle name="3 indents 2" xfId="879"/>
    <cellStyle name="3 indents 3" xfId="880"/>
    <cellStyle name="3mitP" xfId="881"/>
    <cellStyle name="3ohneP" xfId="882"/>
    <cellStyle name="4 indents" xfId="883"/>
    <cellStyle name="4 indents 2" xfId="884"/>
    <cellStyle name="4 indents 3" xfId="885"/>
    <cellStyle name="40% - Accent1" xfId="7"/>
    <cellStyle name="40% - Accent1 2" xfId="886"/>
    <cellStyle name="40% - Accent1 2 2" xfId="887"/>
    <cellStyle name="40% - Accent1 2 3" xfId="888"/>
    <cellStyle name="40% - Accent1 3" xfId="889"/>
    <cellStyle name="40% - Accent1 3 2" xfId="890"/>
    <cellStyle name="40% - Accent1 3 3" xfId="891"/>
    <cellStyle name="40% - Accent1 3 4" xfId="892"/>
    <cellStyle name="40% - Accent1 4" xfId="893"/>
    <cellStyle name="40% - Accent1 5" xfId="894"/>
    <cellStyle name="40% - Accent1 5 2" xfId="895"/>
    <cellStyle name="40% - Accent1 6" xfId="896"/>
    <cellStyle name="40% - Accent1 7" xfId="897"/>
    <cellStyle name="40% - Accent2" xfId="8"/>
    <cellStyle name="40% - Accent2 2" xfId="898"/>
    <cellStyle name="40% - Accent2 2 2" xfId="899"/>
    <cellStyle name="40% - Accent2 2 3" xfId="900"/>
    <cellStyle name="40% - Accent2 3" xfId="901"/>
    <cellStyle name="40% - Accent2 3 2" xfId="902"/>
    <cellStyle name="40% - Accent2 3 3" xfId="903"/>
    <cellStyle name="40% - Accent2 3 4" xfId="904"/>
    <cellStyle name="40% - Accent2 4" xfId="905"/>
    <cellStyle name="40% - Accent2 5" xfId="906"/>
    <cellStyle name="40% - Accent2 5 2" xfId="907"/>
    <cellStyle name="40% - Accent2 6" xfId="908"/>
    <cellStyle name="40% - Accent3" xfId="9"/>
    <cellStyle name="40% - Accent3 2" xfId="909"/>
    <cellStyle name="40% - Accent3 2 2" xfId="910"/>
    <cellStyle name="40% - Accent3 2 3" xfId="911"/>
    <cellStyle name="40% - Accent3 3" xfId="912"/>
    <cellStyle name="40% - Accent3 3 2" xfId="913"/>
    <cellStyle name="40% - Accent3 3 3" xfId="914"/>
    <cellStyle name="40% - Accent3 3 4" xfId="915"/>
    <cellStyle name="40% - Accent3 4" xfId="916"/>
    <cellStyle name="40% - Accent3 5" xfId="917"/>
    <cellStyle name="40% - Accent3 5 2" xfId="918"/>
    <cellStyle name="40% - Accent3 6" xfId="919"/>
    <cellStyle name="40% - Accent3 7" xfId="920"/>
    <cellStyle name="40% - Accent4" xfId="10"/>
    <cellStyle name="40% - Accent4 2" xfId="921"/>
    <cellStyle name="40% - Accent4 2 2" xfId="922"/>
    <cellStyle name="40% - Accent4 2 3" xfId="923"/>
    <cellStyle name="40% - Accent4 3" xfId="924"/>
    <cellStyle name="40% - Accent4 3 2" xfId="925"/>
    <cellStyle name="40% - Accent4 3 3" xfId="926"/>
    <cellStyle name="40% - Accent4 3 4" xfId="927"/>
    <cellStyle name="40% - Accent4 4" xfId="928"/>
    <cellStyle name="40% - Accent4 5" xfId="929"/>
    <cellStyle name="40% - Accent4 5 2" xfId="930"/>
    <cellStyle name="40% - Accent4 6" xfId="931"/>
    <cellStyle name="40% - Accent4 7" xfId="932"/>
    <cellStyle name="40% - Accent5" xfId="11"/>
    <cellStyle name="40% - Accent5 2" xfId="933"/>
    <cellStyle name="40% - Accent5 2 2" xfId="934"/>
    <cellStyle name="40% - Accent5 2 3" xfId="935"/>
    <cellStyle name="40% - Accent5 3" xfId="936"/>
    <cellStyle name="40% - Accent5 3 2" xfId="937"/>
    <cellStyle name="40% - Accent5 3 3" xfId="938"/>
    <cellStyle name="40% - Accent5 3 4" xfId="939"/>
    <cellStyle name="40% - Accent5 4" xfId="940"/>
    <cellStyle name="40% - Accent5 5" xfId="941"/>
    <cellStyle name="40% - Accent5 5 2" xfId="942"/>
    <cellStyle name="40% - Accent5 6" xfId="943"/>
    <cellStyle name="40% - Accent6" xfId="12"/>
    <cellStyle name="40% - Accent6 2" xfId="944"/>
    <cellStyle name="40% - Accent6 2 2" xfId="945"/>
    <cellStyle name="40% - Accent6 2 3" xfId="946"/>
    <cellStyle name="40% - Accent6 3" xfId="947"/>
    <cellStyle name="40% - Accent6 3 2" xfId="948"/>
    <cellStyle name="40% - Accent6 3 3" xfId="949"/>
    <cellStyle name="40% - Accent6 3 4" xfId="950"/>
    <cellStyle name="40% - Accent6 4" xfId="951"/>
    <cellStyle name="40% - Accent6 5" xfId="952"/>
    <cellStyle name="40% - Accent6 5 2" xfId="953"/>
    <cellStyle name="40% - Accent6 6" xfId="954"/>
    <cellStyle name="40% - Accent6 7" xfId="955"/>
    <cellStyle name="40% - akcent 1" xfId="956"/>
    <cellStyle name="40% - akcent 1 2" xfId="957"/>
    <cellStyle name="40% - akcent 2" xfId="958"/>
    <cellStyle name="40% - akcent 2 2" xfId="959"/>
    <cellStyle name="40% - akcent 3" xfId="960"/>
    <cellStyle name="40% - akcent 3 2" xfId="961"/>
    <cellStyle name="40% - akcent 4" xfId="962"/>
    <cellStyle name="40% - akcent 4 2" xfId="963"/>
    <cellStyle name="40% - akcent 5" xfId="964"/>
    <cellStyle name="40% - akcent 5 2" xfId="965"/>
    <cellStyle name="40% - akcent 6" xfId="966"/>
    <cellStyle name="40% - akcent 6 2" xfId="967"/>
    <cellStyle name="40% - Έμφαση1 2" xfId="968"/>
    <cellStyle name="40% - Έμφαση1 2 2" xfId="969"/>
    <cellStyle name="40% - Έμφαση1 2 3" xfId="970"/>
    <cellStyle name="40% - Έμφαση1 2 4" xfId="971"/>
    <cellStyle name="40% - Έμφαση1 2 5" xfId="972"/>
    <cellStyle name="40% - Έμφαση1 3" xfId="973"/>
    <cellStyle name="40% - Έμφαση1 4" xfId="974"/>
    <cellStyle name="40% - Έμφαση1 5" xfId="975"/>
    <cellStyle name="40% - Έμφαση1 6" xfId="976"/>
    <cellStyle name="40% - Έμφαση1 7" xfId="977"/>
    <cellStyle name="40% - Έμφαση2 2" xfId="978"/>
    <cellStyle name="40% - Έμφαση2 2 2" xfId="979"/>
    <cellStyle name="40% - Έμφαση2 2 3" xfId="980"/>
    <cellStyle name="40% - Έμφαση2 2 4" xfId="981"/>
    <cellStyle name="40% - Έμφαση2 2 5" xfId="982"/>
    <cellStyle name="40% - Έμφαση2 3" xfId="983"/>
    <cellStyle name="40% - Έμφαση2 4" xfId="984"/>
    <cellStyle name="40% - Έμφαση2 5" xfId="985"/>
    <cellStyle name="40% - Έμφαση2 6" xfId="986"/>
    <cellStyle name="40% - Έμφαση3 2" xfId="987"/>
    <cellStyle name="40% - Έμφαση3 2 2" xfId="988"/>
    <cellStyle name="40% - Έμφαση3 2 3" xfId="989"/>
    <cellStyle name="40% - Έμφαση3 2 4" xfId="990"/>
    <cellStyle name="40% - Έμφαση3 2 5" xfId="991"/>
    <cellStyle name="40% - Έμφαση3 3" xfId="992"/>
    <cellStyle name="40% - Έμφαση3 4" xfId="993"/>
    <cellStyle name="40% - Έμφαση3 5" xfId="994"/>
    <cellStyle name="40% - Έμφαση3 6" xfId="995"/>
    <cellStyle name="40% - Έμφαση3 7" xfId="996"/>
    <cellStyle name="40% - Έμφαση4 2" xfId="997"/>
    <cellStyle name="40% - Έμφαση4 2 2" xfId="998"/>
    <cellStyle name="40% - Έμφαση4 2 3" xfId="999"/>
    <cellStyle name="40% - Έμφαση4 2 4" xfId="1000"/>
    <cellStyle name="40% - Έμφαση4 2 5" xfId="1001"/>
    <cellStyle name="40% - Έμφαση4 3" xfId="1002"/>
    <cellStyle name="40% - Έμφαση4 4" xfId="1003"/>
    <cellStyle name="40% - Έμφαση4 5" xfId="1004"/>
    <cellStyle name="40% - Έμφαση4 6" xfId="1005"/>
    <cellStyle name="40% - Έμφαση4 7" xfId="1006"/>
    <cellStyle name="40% - Έμφαση5 2" xfId="1007"/>
    <cellStyle name="40% - Έμφαση5 2 2" xfId="1008"/>
    <cellStyle name="40% - Έμφαση5 2 3" xfId="1009"/>
    <cellStyle name="40% - Έμφαση5 2 4" xfId="1010"/>
    <cellStyle name="40% - Έμφαση5 2 5" xfId="1011"/>
    <cellStyle name="40% - Έμφαση5 3" xfId="1012"/>
    <cellStyle name="40% - Έμφαση5 4" xfId="1013"/>
    <cellStyle name="40% - Έμφαση5 5" xfId="1014"/>
    <cellStyle name="40% - Έμφαση5 6" xfId="1015"/>
    <cellStyle name="40% - Έμφαση5 7" xfId="1016"/>
    <cellStyle name="40% - Έμφαση6 2" xfId="1017"/>
    <cellStyle name="40% - Έμφαση6 2 2" xfId="1018"/>
    <cellStyle name="40% - Έμφαση6 2 3" xfId="1019"/>
    <cellStyle name="40% - Έμφαση6 2 4" xfId="1020"/>
    <cellStyle name="40% - Έμφαση6 2 5" xfId="1021"/>
    <cellStyle name="40% - Έμφαση6 3" xfId="1022"/>
    <cellStyle name="40% - Έμφαση6 4" xfId="1023"/>
    <cellStyle name="40% - Έμφαση6 5" xfId="1024"/>
    <cellStyle name="40% - Έμφαση6 6" xfId="1025"/>
    <cellStyle name="40% - Έμφαση6 7" xfId="1026"/>
    <cellStyle name="4mitP" xfId="1027"/>
    <cellStyle name="4ohneP" xfId="1028"/>
    <cellStyle name="5 indents" xfId="1029"/>
    <cellStyle name="60% - Accent1" xfId="13"/>
    <cellStyle name="60% - Accent1 2" xfId="1030"/>
    <cellStyle name="60% - Accent1 2 2" xfId="1031"/>
    <cellStyle name="60% - Accent1 2 3" xfId="1032"/>
    <cellStyle name="60% - Accent1 3" xfId="1033"/>
    <cellStyle name="60% - Accent1 3 2" xfId="1034"/>
    <cellStyle name="60% - Accent1 3 3" xfId="1035"/>
    <cellStyle name="60% - Accent1 3 4" xfId="1036"/>
    <cellStyle name="60% - Accent1 4" xfId="1037"/>
    <cellStyle name="60% - Accent1 5" xfId="1038"/>
    <cellStyle name="60% - Accent2" xfId="14"/>
    <cellStyle name="60% - Accent2 2" xfId="1039"/>
    <cellStyle name="60% - Accent2 2 2" xfId="1040"/>
    <cellStyle name="60% - Accent2 2 3" xfId="1041"/>
    <cellStyle name="60% - Accent2 3" xfId="1042"/>
    <cellStyle name="60% - Accent2 3 2" xfId="1043"/>
    <cellStyle name="60% - Accent2 3 3" xfId="1044"/>
    <cellStyle name="60% - Accent2 3 4" xfId="1045"/>
    <cellStyle name="60% - Accent2 4" xfId="1046"/>
    <cellStyle name="60% - Accent3" xfId="15"/>
    <cellStyle name="60% - Accent3 2" xfId="1047"/>
    <cellStyle name="60% - Accent3 2 2" xfId="1048"/>
    <cellStyle name="60% - Accent3 2 3" xfId="1049"/>
    <cellStyle name="60% - Accent3 3" xfId="1050"/>
    <cellStyle name="60% - Accent3 3 2" xfId="1051"/>
    <cellStyle name="60% - Accent3 3 3" xfId="1052"/>
    <cellStyle name="60% - Accent3 3 4" xfId="1053"/>
    <cellStyle name="60% - Accent3 4" xfId="1054"/>
    <cellStyle name="60% - Accent3 5" xfId="1055"/>
    <cellStyle name="60% - Accent4" xfId="16"/>
    <cellStyle name="60% - Accent4 2" xfId="1056"/>
    <cellStyle name="60% - Accent4 2 2" xfId="1057"/>
    <cellStyle name="60% - Accent4 2 3" xfId="1058"/>
    <cellStyle name="60% - Accent4 3" xfId="1059"/>
    <cellStyle name="60% - Accent4 3 2" xfId="1060"/>
    <cellStyle name="60% - Accent4 3 3" xfId="1061"/>
    <cellStyle name="60% - Accent4 3 4" xfId="1062"/>
    <cellStyle name="60% - Accent4 4" xfId="1063"/>
    <cellStyle name="60% - Accent4 5" xfId="1064"/>
    <cellStyle name="60% - Accent5" xfId="17"/>
    <cellStyle name="60% - Accent5 2" xfId="1065"/>
    <cellStyle name="60% - Accent5 2 2" xfId="1066"/>
    <cellStyle name="60% - Accent5 2 3" xfId="1067"/>
    <cellStyle name="60% - Accent5 3" xfId="1068"/>
    <cellStyle name="60% - Accent5 3 2" xfId="1069"/>
    <cellStyle name="60% - Accent5 3 3" xfId="1070"/>
    <cellStyle name="60% - Accent5 3 4" xfId="1071"/>
    <cellStyle name="60% - Accent5 4" xfId="1072"/>
    <cellStyle name="60% - Accent6" xfId="18"/>
    <cellStyle name="60% - Accent6 2" xfId="1073"/>
    <cellStyle name="60% - Accent6 2 2" xfId="1074"/>
    <cellStyle name="60% - Accent6 2 3" xfId="1075"/>
    <cellStyle name="60% - Accent6 3" xfId="1076"/>
    <cellStyle name="60% - Accent6 3 2" xfId="1077"/>
    <cellStyle name="60% - Accent6 3 3" xfId="1078"/>
    <cellStyle name="60% - Accent6 3 4" xfId="1079"/>
    <cellStyle name="60% - Accent6 4" xfId="1080"/>
    <cellStyle name="60% - Accent6 5" xfId="1081"/>
    <cellStyle name="60% - akcent 1" xfId="1082"/>
    <cellStyle name="60% - akcent 1 2" xfId="1083"/>
    <cellStyle name="60% - akcent 2" xfId="1084"/>
    <cellStyle name="60% - akcent 2 2" xfId="1085"/>
    <cellStyle name="60% - akcent 3" xfId="1086"/>
    <cellStyle name="60% - akcent 3 2" xfId="1087"/>
    <cellStyle name="60% - akcent 4" xfId="1088"/>
    <cellStyle name="60% - akcent 4 2" xfId="1089"/>
    <cellStyle name="60% - akcent 5" xfId="1090"/>
    <cellStyle name="60% - akcent 5 2" xfId="1091"/>
    <cellStyle name="60% - akcent 6" xfId="1092"/>
    <cellStyle name="60% - akcent 6 2" xfId="1093"/>
    <cellStyle name="60% - Έμφαση1 2" xfId="1094"/>
    <cellStyle name="60% - Έμφαση1 2 2" xfId="1095"/>
    <cellStyle name="60% - Έμφαση1 2 3" xfId="1096"/>
    <cellStyle name="60% - Έμφαση1 2 4" xfId="1097"/>
    <cellStyle name="60% - Έμφαση1 2 5" xfId="1098"/>
    <cellStyle name="60% - Έμφαση1 3" xfId="1099"/>
    <cellStyle name="60% - Έμφαση1 4" xfId="1100"/>
    <cellStyle name="60% - Έμφαση1 5" xfId="1101"/>
    <cellStyle name="60% - Έμφαση1 6" xfId="1102"/>
    <cellStyle name="60% - Έμφαση1 7" xfId="1103"/>
    <cellStyle name="60% - Έμφαση2 2" xfId="1104"/>
    <cellStyle name="60% - Έμφαση2 2 2" xfId="1105"/>
    <cellStyle name="60% - Έμφαση2 2 3" xfId="1106"/>
    <cellStyle name="60% - Έμφαση2 2 4" xfId="1107"/>
    <cellStyle name="60% - Έμφαση2 2 5" xfId="1108"/>
    <cellStyle name="60% - Έμφαση2 3" xfId="1109"/>
    <cellStyle name="60% - Έμφαση2 4" xfId="1110"/>
    <cellStyle name="60% - Έμφαση2 5" xfId="1111"/>
    <cellStyle name="60% - Έμφαση2 6" xfId="1112"/>
    <cellStyle name="60% - Έμφαση2 7" xfId="1113"/>
    <cellStyle name="60% - Έμφαση3 2" xfId="1114"/>
    <cellStyle name="60% - Έμφαση3 2 2" xfId="1115"/>
    <cellStyle name="60% - Έμφαση3 2 3" xfId="1116"/>
    <cellStyle name="60% - Έμφαση3 2 4" xfId="1117"/>
    <cellStyle name="60% - Έμφαση3 2 5" xfId="1118"/>
    <cellStyle name="60% - Έμφαση3 3" xfId="1119"/>
    <cellStyle name="60% - Έμφαση3 4" xfId="1120"/>
    <cellStyle name="60% - Έμφαση3 5" xfId="1121"/>
    <cellStyle name="60% - Έμφαση3 6" xfId="1122"/>
    <cellStyle name="60% - Έμφαση3 7" xfId="1123"/>
    <cellStyle name="60% - Έμφαση4 2" xfId="1124"/>
    <cellStyle name="60% - Έμφαση4 2 2" xfId="1125"/>
    <cellStyle name="60% - Έμφαση4 2 3" xfId="1126"/>
    <cellStyle name="60% - Έμφαση4 2 4" xfId="1127"/>
    <cellStyle name="60% - Έμφαση4 2 5" xfId="1128"/>
    <cellStyle name="60% - Έμφαση4 3" xfId="1129"/>
    <cellStyle name="60% - Έμφαση4 4" xfId="1130"/>
    <cellStyle name="60% - Έμφαση4 5" xfId="1131"/>
    <cellStyle name="60% - Έμφαση4 6" xfId="1132"/>
    <cellStyle name="60% - Έμφαση4 7" xfId="1133"/>
    <cellStyle name="60% - Έμφαση5 2" xfId="1134"/>
    <cellStyle name="60% - Έμφαση5 2 2" xfId="1135"/>
    <cellStyle name="60% - Έμφαση5 2 3" xfId="1136"/>
    <cellStyle name="60% - Έμφαση5 2 4" xfId="1137"/>
    <cellStyle name="60% - Έμφαση5 2 5" xfId="1138"/>
    <cellStyle name="60% - Έμφαση5 3" xfId="1139"/>
    <cellStyle name="60% - Έμφαση5 4" xfId="1140"/>
    <cellStyle name="60% - Έμφαση5 5" xfId="1141"/>
    <cellStyle name="60% - Έμφαση5 6" xfId="1142"/>
    <cellStyle name="60% - Έμφαση5 7" xfId="1143"/>
    <cellStyle name="60% - Έμφαση6 2" xfId="1144"/>
    <cellStyle name="60% - Έμφαση6 2 2" xfId="1145"/>
    <cellStyle name="60% - Έμφαση6 2 3" xfId="1146"/>
    <cellStyle name="60% - Έμφαση6 2 4" xfId="1147"/>
    <cellStyle name="60% - Έμφαση6 2 5" xfId="1148"/>
    <cellStyle name="60% - Έμφαση6 3" xfId="1149"/>
    <cellStyle name="60% - Έμφαση6 4" xfId="1150"/>
    <cellStyle name="60% - Έμφαση6 5" xfId="1151"/>
    <cellStyle name="60% - Έμφαση6 6" xfId="1152"/>
    <cellStyle name="60% - Έμφαση6 7" xfId="1153"/>
    <cellStyle name="6mitP" xfId="1154"/>
    <cellStyle name="6ohneP" xfId="1155"/>
    <cellStyle name="7mitP" xfId="1156"/>
    <cellStyle name="9mitP" xfId="1157"/>
    <cellStyle name="9ohneP" xfId="1158"/>
    <cellStyle name="Accent1" xfId="19"/>
    <cellStyle name="Accent1 - 20%" xfId="1159"/>
    <cellStyle name="Accent1 - 20% 2" xfId="1160"/>
    <cellStyle name="Accent1 - 20% 2 2" xfId="1161"/>
    <cellStyle name="Accent1 - 20% 2 3" xfId="1162"/>
    <cellStyle name="Accent1 - 20% 2 4" xfId="1163"/>
    <cellStyle name="Accent1 - 20% 2 5" xfId="1164"/>
    <cellStyle name="Accent1 - 20% 3" xfId="1165"/>
    <cellStyle name="Accent1 - 20% 3 2" xfId="1166"/>
    <cellStyle name="Accent1 - 20% 3 3" xfId="1167"/>
    <cellStyle name="Accent1 - 20% 3 4" xfId="1168"/>
    <cellStyle name="Accent1 - 20% 3 5" xfId="1169"/>
    <cellStyle name="Accent1 - 20% 4" xfId="1170"/>
    <cellStyle name="Accent1 - 20% 5" xfId="1171"/>
    <cellStyle name="Accent1 - 20% 6" xfId="1172"/>
    <cellStyle name="Accent1 - 20% 7" xfId="1173"/>
    <cellStyle name="Accent1 - 20% 8" xfId="1174"/>
    <cellStyle name="Accent1 - 40%" xfId="1175"/>
    <cellStyle name="Accent1 - 40% 2" xfId="1176"/>
    <cellStyle name="Accent1 - 40% 2 2" xfId="1177"/>
    <cellStyle name="Accent1 - 40% 2 3" xfId="1178"/>
    <cellStyle name="Accent1 - 40% 2 4" xfId="1179"/>
    <cellStyle name="Accent1 - 40% 2 5" xfId="1180"/>
    <cellStyle name="Accent1 - 40% 3" xfId="1181"/>
    <cellStyle name="Accent1 - 40% 3 2" xfId="1182"/>
    <cellStyle name="Accent1 - 40% 3 3" xfId="1183"/>
    <cellStyle name="Accent1 - 40% 3 4" xfId="1184"/>
    <cellStyle name="Accent1 - 40% 3 5" xfId="1185"/>
    <cellStyle name="Accent1 - 40% 4" xfId="1186"/>
    <cellStyle name="Accent1 - 40% 5" xfId="1187"/>
    <cellStyle name="Accent1 - 40% 6" xfId="1188"/>
    <cellStyle name="Accent1 - 40% 7" xfId="1189"/>
    <cellStyle name="Accent1 - 40% 8" xfId="1190"/>
    <cellStyle name="Accent1 - 60%" xfId="1191"/>
    <cellStyle name="Accent1 - 60% 2" xfId="1192"/>
    <cellStyle name="Accent1 - 60% 2 2" xfId="1193"/>
    <cellStyle name="Accent1 - 60% 2 3" xfId="1194"/>
    <cellStyle name="Accent1 - 60% 2 4" xfId="1195"/>
    <cellStyle name="Accent1 - 60% 2 5" xfId="1196"/>
    <cellStyle name="Accent1 - 60% 3" xfId="1197"/>
    <cellStyle name="Accent1 - 60% 4" xfId="1198"/>
    <cellStyle name="Accent1 - 60% 5" xfId="1199"/>
    <cellStyle name="Accent1 - 60% 6" xfId="1200"/>
    <cellStyle name="Accent1 - 60% 7" xfId="1201"/>
    <cellStyle name="Accent1 10" xfId="1202"/>
    <cellStyle name="Accent1 11" xfId="1203"/>
    <cellStyle name="Accent1 12" xfId="1204"/>
    <cellStyle name="Accent1 13" xfId="1205"/>
    <cellStyle name="Accent1 14" xfId="1206"/>
    <cellStyle name="Accent1 15" xfId="1207"/>
    <cellStyle name="Accent1 2" xfId="1208"/>
    <cellStyle name="Accent1 2 2" xfId="1209"/>
    <cellStyle name="Accent1 2 3" xfId="1210"/>
    <cellStyle name="Accent1 3" xfId="1211"/>
    <cellStyle name="Accent1 3 2" xfId="1212"/>
    <cellStyle name="Accent1 3 3" xfId="1213"/>
    <cellStyle name="Accent1 3 4" xfId="1214"/>
    <cellStyle name="Accent1 4" xfId="1215"/>
    <cellStyle name="Accent1 5" xfId="1216"/>
    <cellStyle name="Accent1 6" xfId="1217"/>
    <cellStyle name="Accent1 7" xfId="1218"/>
    <cellStyle name="Accent1 8" xfId="1219"/>
    <cellStyle name="Accent1 9" xfId="1220"/>
    <cellStyle name="Accent1_BUDGET_2010_actual_proj_29_11_2010" xfId="1221"/>
    <cellStyle name="Accent2" xfId="20"/>
    <cellStyle name="Accent2 - 20%" xfId="1222"/>
    <cellStyle name="Accent2 - 20% 2" xfId="1223"/>
    <cellStyle name="Accent2 - 20% 2 2" xfId="1224"/>
    <cellStyle name="Accent2 - 20% 2 3" xfId="1225"/>
    <cellStyle name="Accent2 - 20% 2 4" xfId="1226"/>
    <cellStyle name="Accent2 - 20% 2 5" xfId="1227"/>
    <cellStyle name="Accent2 - 20% 3" xfId="1228"/>
    <cellStyle name="Accent2 - 20% 3 2" xfId="1229"/>
    <cellStyle name="Accent2 - 20% 3 3" xfId="1230"/>
    <cellStyle name="Accent2 - 20% 3 4" xfId="1231"/>
    <cellStyle name="Accent2 - 20% 3 5" xfId="1232"/>
    <cellStyle name="Accent2 - 20% 4" xfId="1233"/>
    <cellStyle name="Accent2 - 20% 5" xfId="1234"/>
    <cellStyle name="Accent2 - 20% 6" xfId="1235"/>
    <cellStyle name="Accent2 - 20% 7" xfId="1236"/>
    <cellStyle name="Accent2 - 20% 8" xfId="1237"/>
    <cellStyle name="Accent2 - 40%" xfId="1238"/>
    <cellStyle name="Accent2 - 40% 2" xfId="1239"/>
    <cellStyle name="Accent2 - 40% 2 2" xfId="1240"/>
    <cellStyle name="Accent2 - 40% 2 3" xfId="1241"/>
    <cellStyle name="Accent2 - 40% 2 4" xfId="1242"/>
    <cellStyle name="Accent2 - 40% 2 5" xfId="1243"/>
    <cellStyle name="Accent2 - 40% 3" xfId="1244"/>
    <cellStyle name="Accent2 - 40% 3 2" xfId="1245"/>
    <cellStyle name="Accent2 - 40% 3 3" xfId="1246"/>
    <cellStyle name="Accent2 - 40% 3 4" xfId="1247"/>
    <cellStyle name="Accent2 - 40% 3 5" xfId="1248"/>
    <cellStyle name="Accent2 - 40% 4" xfId="1249"/>
    <cellStyle name="Accent2 - 40% 5" xfId="1250"/>
    <cellStyle name="Accent2 - 40% 6" xfId="1251"/>
    <cellStyle name="Accent2 - 40% 7" xfId="1252"/>
    <cellStyle name="Accent2 - 40% 8" xfId="1253"/>
    <cellStyle name="Accent2 - 60%" xfId="1254"/>
    <cellStyle name="Accent2 - 60% 2" xfId="1255"/>
    <cellStyle name="Accent2 - 60% 2 2" xfId="1256"/>
    <cellStyle name="Accent2 - 60% 2 3" xfId="1257"/>
    <cellStyle name="Accent2 - 60% 2 4" xfId="1258"/>
    <cellStyle name="Accent2 - 60% 2 5" xfId="1259"/>
    <cellStyle name="Accent2 - 60% 3" xfId="1260"/>
    <cellStyle name="Accent2 - 60% 4" xfId="1261"/>
    <cellStyle name="Accent2 - 60% 5" xfId="1262"/>
    <cellStyle name="Accent2 - 60% 6" xfId="1263"/>
    <cellStyle name="Accent2 - 60% 7" xfId="1264"/>
    <cellStyle name="Accent2 10" xfId="1265"/>
    <cellStyle name="Accent2 11" xfId="1266"/>
    <cellStyle name="Accent2 12" xfId="1267"/>
    <cellStyle name="Accent2 13" xfId="1268"/>
    <cellStyle name="Accent2 14" xfId="1269"/>
    <cellStyle name="Accent2 15" xfId="1270"/>
    <cellStyle name="Accent2 2" xfId="1271"/>
    <cellStyle name="Accent2 2 2" xfId="1272"/>
    <cellStyle name="Accent2 2 3" xfId="1273"/>
    <cellStyle name="Accent2 3" xfId="1274"/>
    <cellStyle name="Accent2 3 2" xfId="1275"/>
    <cellStyle name="Accent2 3 3" xfId="1276"/>
    <cellStyle name="Accent2 3 4" xfId="1277"/>
    <cellStyle name="Accent2 4" xfId="1278"/>
    <cellStyle name="Accent2 5" xfId="1279"/>
    <cellStyle name="Accent2 6" xfId="1280"/>
    <cellStyle name="Accent2 7" xfId="1281"/>
    <cellStyle name="Accent2 8" xfId="1282"/>
    <cellStyle name="Accent2 9" xfId="1283"/>
    <cellStyle name="Accent2_BUDGET_2010_actual_proj_29_11_2010" xfId="1284"/>
    <cellStyle name="Accent3" xfId="21"/>
    <cellStyle name="Accent3 - 20%" xfId="1285"/>
    <cellStyle name="Accent3 - 20% 2" xfId="1286"/>
    <cellStyle name="Accent3 - 20% 2 2" xfId="1287"/>
    <cellStyle name="Accent3 - 20% 2 3" xfId="1288"/>
    <cellStyle name="Accent3 - 20% 2 4" xfId="1289"/>
    <cellStyle name="Accent3 - 20% 2 5" xfId="1290"/>
    <cellStyle name="Accent3 - 20% 3" xfId="1291"/>
    <cellStyle name="Accent3 - 20% 3 2" xfId="1292"/>
    <cellStyle name="Accent3 - 20% 3 3" xfId="1293"/>
    <cellStyle name="Accent3 - 20% 3 4" xfId="1294"/>
    <cellStyle name="Accent3 - 20% 3 5" xfId="1295"/>
    <cellStyle name="Accent3 - 20% 4" xfId="1296"/>
    <cellStyle name="Accent3 - 20% 5" xfId="1297"/>
    <cellStyle name="Accent3 - 20% 6" xfId="1298"/>
    <cellStyle name="Accent3 - 20% 7" xfId="1299"/>
    <cellStyle name="Accent3 - 20% 8" xfId="1300"/>
    <cellStyle name="Accent3 - 40%" xfId="1301"/>
    <cellStyle name="Accent3 - 40% 2" xfId="1302"/>
    <cellStyle name="Accent3 - 40% 2 2" xfId="1303"/>
    <cellStyle name="Accent3 - 40% 2 3" xfId="1304"/>
    <cellStyle name="Accent3 - 40% 2 4" xfId="1305"/>
    <cellStyle name="Accent3 - 40% 2 5" xfId="1306"/>
    <cellStyle name="Accent3 - 40% 3" xfId="1307"/>
    <cellStyle name="Accent3 - 40% 3 2" xfId="1308"/>
    <cellStyle name="Accent3 - 40% 3 3" xfId="1309"/>
    <cellStyle name="Accent3 - 40% 3 4" xfId="1310"/>
    <cellStyle name="Accent3 - 40% 3 5" xfId="1311"/>
    <cellStyle name="Accent3 - 40% 4" xfId="1312"/>
    <cellStyle name="Accent3 - 40% 5" xfId="1313"/>
    <cellStyle name="Accent3 - 40% 6" xfId="1314"/>
    <cellStyle name="Accent3 - 40% 7" xfId="1315"/>
    <cellStyle name="Accent3 - 40% 8" xfId="1316"/>
    <cellStyle name="Accent3 - 60%" xfId="1317"/>
    <cellStyle name="Accent3 - 60% 2" xfId="1318"/>
    <cellStyle name="Accent3 - 60% 2 2" xfId="1319"/>
    <cellStyle name="Accent3 - 60% 2 3" xfId="1320"/>
    <cellStyle name="Accent3 - 60% 2 4" xfId="1321"/>
    <cellStyle name="Accent3 - 60% 2 5" xfId="1322"/>
    <cellStyle name="Accent3 - 60% 3" xfId="1323"/>
    <cellStyle name="Accent3 - 60% 4" xfId="1324"/>
    <cellStyle name="Accent3 - 60% 5" xfId="1325"/>
    <cellStyle name="Accent3 - 60% 6" xfId="1326"/>
    <cellStyle name="Accent3 - 60% 7" xfId="1327"/>
    <cellStyle name="Accent3 10" xfId="1328"/>
    <cellStyle name="Accent3 11" xfId="1329"/>
    <cellStyle name="Accent3 12" xfId="1330"/>
    <cellStyle name="Accent3 13" xfId="1331"/>
    <cellStyle name="Accent3 14" xfId="1332"/>
    <cellStyle name="Accent3 15" xfId="1333"/>
    <cellStyle name="Accent3 2" xfId="1334"/>
    <cellStyle name="Accent3 2 2" xfId="1335"/>
    <cellStyle name="Accent3 2 3" xfId="1336"/>
    <cellStyle name="Accent3 3" xfId="1337"/>
    <cellStyle name="Accent3 3 2" xfId="1338"/>
    <cellStyle name="Accent3 3 3" xfId="1339"/>
    <cellStyle name="Accent3 3 4" xfId="1340"/>
    <cellStyle name="Accent3 4" xfId="1341"/>
    <cellStyle name="Accent3 5" xfId="1342"/>
    <cellStyle name="Accent3 6" xfId="1343"/>
    <cellStyle name="Accent3 7" xfId="1344"/>
    <cellStyle name="Accent3 8" xfId="1345"/>
    <cellStyle name="Accent3 9" xfId="1346"/>
    <cellStyle name="Accent3_BUDGET_2010_actual_proj_29_11_2010" xfId="1347"/>
    <cellStyle name="Accent4" xfId="22"/>
    <cellStyle name="Accent4 - 20%" xfId="1348"/>
    <cellStyle name="Accent4 - 20% 2" xfId="1349"/>
    <cellStyle name="Accent4 - 20% 2 2" xfId="1350"/>
    <cellStyle name="Accent4 - 20% 2 3" xfId="1351"/>
    <cellStyle name="Accent4 - 20% 2 4" xfId="1352"/>
    <cellStyle name="Accent4 - 20% 2 5" xfId="1353"/>
    <cellStyle name="Accent4 - 20% 3" xfId="1354"/>
    <cellStyle name="Accent4 - 20% 3 2" xfId="1355"/>
    <cellStyle name="Accent4 - 20% 3 3" xfId="1356"/>
    <cellStyle name="Accent4 - 20% 3 4" xfId="1357"/>
    <cellStyle name="Accent4 - 20% 3 5" xfId="1358"/>
    <cellStyle name="Accent4 - 20% 4" xfId="1359"/>
    <cellStyle name="Accent4 - 20% 5" xfId="1360"/>
    <cellStyle name="Accent4 - 20% 6" xfId="1361"/>
    <cellStyle name="Accent4 - 20% 7" xfId="1362"/>
    <cellStyle name="Accent4 - 20% 8" xfId="1363"/>
    <cellStyle name="Accent4 - 40%" xfId="1364"/>
    <cellStyle name="Accent4 - 40% 2" xfId="1365"/>
    <cellStyle name="Accent4 - 40% 2 2" xfId="1366"/>
    <cellStyle name="Accent4 - 40% 2 3" xfId="1367"/>
    <cellStyle name="Accent4 - 40% 2 4" xfId="1368"/>
    <cellStyle name="Accent4 - 40% 2 5" xfId="1369"/>
    <cellStyle name="Accent4 - 40% 3" xfId="1370"/>
    <cellStyle name="Accent4 - 40% 3 2" xfId="1371"/>
    <cellStyle name="Accent4 - 40% 3 3" xfId="1372"/>
    <cellStyle name="Accent4 - 40% 3 4" xfId="1373"/>
    <cellStyle name="Accent4 - 40% 3 5" xfId="1374"/>
    <cellStyle name="Accent4 - 40% 4" xfId="1375"/>
    <cellStyle name="Accent4 - 40% 5" xfId="1376"/>
    <cellStyle name="Accent4 - 40% 6" xfId="1377"/>
    <cellStyle name="Accent4 - 40% 7" xfId="1378"/>
    <cellStyle name="Accent4 - 40% 8" xfId="1379"/>
    <cellStyle name="Accent4 - 60%" xfId="1380"/>
    <cellStyle name="Accent4 - 60% 2" xfId="1381"/>
    <cellStyle name="Accent4 - 60% 2 2" xfId="1382"/>
    <cellStyle name="Accent4 - 60% 2 3" xfId="1383"/>
    <cellStyle name="Accent4 - 60% 2 4" xfId="1384"/>
    <cellStyle name="Accent4 - 60% 2 5" xfId="1385"/>
    <cellStyle name="Accent4 - 60% 3" xfId="1386"/>
    <cellStyle name="Accent4 - 60% 4" xfId="1387"/>
    <cellStyle name="Accent4 - 60% 5" xfId="1388"/>
    <cellStyle name="Accent4 - 60% 6" xfId="1389"/>
    <cellStyle name="Accent4 - 60% 7" xfId="1390"/>
    <cellStyle name="Accent4 10" xfId="1391"/>
    <cellStyle name="Accent4 11" xfId="1392"/>
    <cellStyle name="Accent4 12" xfId="1393"/>
    <cellStyle name="Accent4 13" xfId="1394"/>
    <cellStyle name="Accent4 14" xfId="1395"/>
    <cellStyle name="Accent4 15" xfId="1396"/>
    <cellStyle name="Accent4 2" xfId="1397"/>
    <cellStyle name="Accent4 2 2" xfId="1398"/>
    <cellStyle name="Accent4 2 3" xfId="1399"/>
    <cellStyle name="Accent4 3" xfId="1400"/>
    <cellStyle name="Accent4 3 2" xfId="1401"/>
    <cellStyle name="Accent4 3 3" xfId="1402"/>
    <cellStyle name="Accent4 3 4" xfId="1403"/>
    <cellStyle name="Accent4 4" xfId="1404"/>
    <cellStyle name="Accent4 5" xfId="1405"/>
    <cellStyle name="Accent4 6" xfId="1406"/>
    <cellStyle name="Accent4 7" xfId="1407"/>
    <cellStyle name="Accent4 8" xfId="1408"/>
    <cellStyle name="Accent4 9" xfId="1409"/>
    <cellStyle name="Accent4_BUDGET_2010_actual_proj_29_11_2010" xfId="1410"/>
    <cellStyle name="Accent5" xfId="23"/>
    <cellStyle name="Accent5 - 20%" xfId="1411"/>
    <cellStyle name="Accent5 - 20% 2" xfId="1412"/>
    <cellStyle name="Accent5 - 20% 2 2" xfId="1413"/>
    <cellStyle name="Accent5 - 20% 2 3" xfId="1414"/>
    <cellStyle name="Accent5 - 20% 2 4" xfId="1415"/>
    <cellStyle name="Accent5 - 20% 2 5" xfId="1416"/>
    <cellStyle name="Accent5 - 20% 3" xfId="1417"/>
    <cellStyle name="Accent5 - 20% 3 2" xfId="1418"/>
    <cellStyle name="Accent5 - 20% 3 3" xfId="1419"/>
    <cellStyle name="Accent5 - 20% 3 4" xfId="1420"/>
    <cellStyle name="Accent5 - 20% 3 5" xfId="1421"/>
    <cellStyle name="Accent5 - 20% 4" xfId="1422"/>
    <cellStyle name="Accent5 - 20% 5" xfId="1423"/>
    <cellStyle name="Accent5 - 20% 6" xfId="1424"/>
    <cellStyle name="Accent5 - 20% 7" xfId="1425"/>
    <cellStyle name="Accent5 - 20% 8" xfId="1426"/>
    <cellStyle name="Accent5 - 40%" xfId="1427"/>
    <cellStyle name="Accent5 - 40% 2" xfId="1428"/>
    <cellStyle name="Accent5 - 40% 2 2" xfId="1429"/>
    <cellStyle name="Accent5 - 40% 2 3" xfId="1430"/>
    <cellStyle name="Accent5 - 40% 2 4" xfId="1431"/>
    <cellStyle name="Accent5 - 40% 2 5" xfId="1432"/>
    <cellStyle name="Accent5 - 40% 3" xfId="1433"/>
    <cellStyle name="Accent5 - 40% 3 2" xfId="1434"/>
    <cellStyle name="Accent5 - 40% 3 3" xfId="1435"/>
    <cellStyle name="Accent5 - 40% 3 4" xfId="1436"/>
    <cellStyle name="Accent5 - 40% 3 5" xfId="1437"/>
    <cellStyle name="Accent5 - 40% 4" xfId="1438"/>
    <cellStyle name="Accent5 - 40% 5" xfId="1439"/>
    <cellStyle name="Accent5 - 40% 6" xfId="1440"/>
    <cellStyle name="Accent5 - 40% 7" xfId="1441"/>
    <cellStyle name="Accent5 - 40% 8" xfId="1442"/>
    <cellStyle name="Accent5 - 60%" xfId="1443"/>
    <cellStyle name="Accent5 - 60% 2" xfId="1444"/>
    <cellStyle name="Accent5 - 60% 2 2" xfId="1445"/>
    <cellStyle name="Accent5 - 60% 2 3" xfId="1446"/>
    <cellStyle name="Accent5 - 60% 2 4" xfId="1447"/>
    <cellStyle name="Accent5 - 60% 2 5" xfId="1448"/>
    <cellStyle name="Accent5 - 60% 3" xfId="1449"/>
    <cellStyle name="Accent5 - 60% 4" xfId="1450"/>
    <cellStyle name="Accent5 - 60% 5" xfId="1451"/>
    <cellStyle name="Accent5 - 60% 6" xfId="1452"/>
    <cellStyle name="Accent5 - 60% 7" xfId="1453"/>
    <cellStyle name="Accent5 10" xfId="1454"/>
    <cellStyle name="Accent5 11" xfId="1455"/>
    <cellStyle name="Accent5 12" xfId="1456"/>
    <cellStyle name="Accent5 13" xfId="1457"/>
    <cellStyle name="Accent5 14" xfId="1458"/>
    <cellStyle name="Accent5 15" xfId="1459"/>
    <cellStyle name="Accent5 2" xfId="1460"/>
    <cellStyle name="Accent5 2 2" xfId="1461"/>
    <cellStyle name="Accent5 2 3" xfId="1462"/>
    <cellStyle name="Accent5 3" xfId="1463"/>
    <cellStyle name="Accent5 3 2" xfId="1464"/>
    <cellStyle name="Accent5 3 3" xfId="1465"/>
    <cellStyle name="Accent5 3 4" xfId="1466"/>
    <cellStyle name="Accent5 4" xfId="1467"/>
    <cellStyle name="Accent5 5" xfId="1468"/>
    <cellStyle name="Accent5 6" xfId="1469"/>
    <cellStyle name="Accent5 7" xfId="1470"/>
    <cellStyle name="Accent5 8" xfId="1471"/>
    <cellStyle name="Accent5 9" xfId="1472"/>
    <cellStyle name="Accent5_BUDGET_2010_actual_proj_29_11_2010" xfId="1473"/>
    <cellStyle name="Accent6" xfId="24"/>
    <cellStyle name="Accent6 - 20%" xfId="1474"/>
    <cellStyle name="Accent6 - 20% 2" xfId="1475"/>
    <cellStyle name="Accent6 - 20% 2 2" xfId="1476"/>
    <cellStyle name="Accent6 - 20% 2 3" xfId="1477"/>
    <cellStyle name="Accent6 - 20% 2 4" xfId="1478"/>
    <cellStyle name="Accent6 - 20% 2 5" xfId="1479"/>
    <cellStyle name="Accent6 - 20% 3" xfId="1480"/>
    <cellStyle name="Accent6 - 20% 3 2" xfId="1481"/>
    <cellStyle name="Accent6 - 20% 3 3" xfId="1482"/>
    <cellStyle name="Accent6 - 20% 3 4" xfId="1483"/>
    <cellStyle name="Accent6 - 20% 3 5" xfId="1484"/>
    <cellStyle name="Accent6 - 20% 4" xfId="1485"/>
    <cellStyle name="Accent6 - 20% 5" xfId="1486"/>
    <cellStyle name="Accent6 - 20% 6" xfId="1487"/>
    <cellStyle name="Accent6 - 20% 7" xfId="1488"/>
    <cellStyle name="Accent6 - 20% 8" xfId="1489"/>
    <cellStyle name="Accent6 - 40%" xfId="1490"/>
    <cellStyle name="Accent6 - 40% 2" xfId="1491"/>
    <cellStyle name="Accent6 - 40% 2 2" xfId="1492"/>
    <cellStyle name="Accent6 - 40% 2 3" xfId="1493"/>
    <cellStyle name="Accent6 - 40% 2 4" xfId="1494"/>
    <cellStyle name="Accent6 - 40% 2 5" xfId="1495"/>
    <cellStyle name="Accent6 - 40% 3" xfId="1496"/>
    <cellStyle name="Accent6 - 40% 3 2" xfId="1497"/>
    <cellStyle name="Accent6 - 40% 3 3" xfId="1498"/>
    <cellStyle name="Accent6 - 40% 3 4" xfId="1499"/>
    <cellStyle name="Accent6 - 40% 3 5" xfId="1500"/>
    <cellStyle name="Accent6 - 40% 4" xfId="1501"/>
    <cellStyle name="Accent6 - 40% 5" xfId="1502"/>
    <cellStyle name="Accent6 - 40% 6" xfId="1503"/>
    <cellStyle name="Accent6 - 40% 7" xfId="1504"/>
    <cellStyle name="Accent6 - 40% 8" xfId="1505"/>
    <cellStyle name="Accent6 - 60%" xfId="1506"/>
    <cellStyle name="Accent6 - 60% 2" xfId="1507"/>
    <cellStyle name="Accent6 - 60% 2 2" xfId="1508"/>
    <cellStyle name="Accent6 - 60% 2 3" xfId="1509"/>
    <cellStyle name="Accent6 - 60% 2 4" xfId="1510"/>
    <cellStyle name="Accent6 - 60% 2 5" xfId="1511"/>
    <cellStyle name="Accent6 - 60% 3" xfId="1512"/>
    <cellStyle name="Accent6 - 60% 4" xfId="1513"/>
    <cellStyle name="Accent6 - 60% 5" xfId="1514"/>
    <cellStyle name="Accent6 - 60% 6" xfId="1515"/>
    <cellStyle name="Accent6 - 60% 7" xfId="1516"/>
    <cellStyle name="Accent6 10" xfId="1517"/>
    <cellStyle name="Accent6 11" xfId="1518"/>
    <cellStyle name="Accent6 12" xfId="1519"/>
    <cellStyle name="Accent6 13" xfId="1520"/>
    <cellStyle name="Accent6 14" xfId="1521"/>
    <cellStyle name="Accent6 15" xfId="1522"/>
    <cellStyle name="Accent6 2" xfId="1523"/>
    <cellStyle name="Accent6 2 2" xfId="1524"/>
    <cellStyle name="Accent6 2 3" xfId="1525"/>
    <cellStyle name="Accent6 3" xfId="1526"/>
    <cellStyle name="Accent6 3 2" xfId="1527"/>
    <cellStyle name="Accent6 3 3" xfId="1528"/>
    <cellStyle name="Accent6 3 4" xfId="1529"/>
    <cellStyle name="Accent6 4" xfId="1530"/>
    <cellStyle name="Accent6 5" xfId="1531"/>
    <cellStyle name="Accent6 6" xfId="1532"/>
    <cellStyle name="Accent6 7" xfId="1533"/>
    <cellStyle name="Accent6 8" xfId="1534"/>
    <cellStyle name="Accent6 9" xfId="1535"/>
    <cellStyle name="Accent6_BUDGET_2010_actual_proj_29_11_2010" xfId="1536"/>
    <cellStyle name="Aeia?nnueea" xfId="1537"/>
    <cellStyle name="Aeia?nnueea 2" xfId="1538"/>
    <cellStyle name="Ãèïåðññûëêà" xfId="1539"/>
    <cellStyle name="Ãèïåðññûëêà 2" xfId="1540"/>
    <cellStyle name="Akcent 1" xfId="1541"/>
    <cellStyle name="Akcent 1 2" xfId="1542"/>
    <cellStyle name="Akcent 2" xfId="1543"/>
    <cellStyle name="Akcent 2 2" xfId="1544"/>
    <cellStyle name="Akcent 3" xfId="1545"/>
    <cellStyle name="Akcent 3 2" xfId="1546"/>
    <cellStyle name="Akcent 4" xfId="1547"/>
    <cellStyle name="Akcent 4 2" xfId="1548"/>
    <cellStyle name="Akcent 5" xfId="1549"/>
    <cellStyle name="Akcent 5 2" xfId="1550"/>
    <cellStyle name="Akcent 6" xfId="1551"/>
    <cellStyle name="Akcent 6 2" xfId="1552"/>
    <cellStyle name="al_laroux_7_laroux_1_²ðò²Ê´²ÜÎ" xfId="1553"/>
    <cellStyle name="ANCLAS,REZONES Y SUS PARTES,DE FUNDICION,DE HIERRO O DE ACERO" xfId="1554"/>
    <cellStyle name="ANCLAS,REZONES Y SUS PARTES,DE FUNDICION,DE HIERRO O DE ACERO 2" xfId="1555"/>
    <cellStyle name="annee semestre" xfId="1556"/>
    <cellStyle name="arial" xfId="1557"/>
    <cellStyle name="Array" xfId="1558"/>
    <cellStyle name="Array 10" xfId="1559"/>
    <cellStyle name="Array 11" xfId="1560"/>
    <cellStyle name="Array 12" xfId="1561"/>
    <cellStyle name="Array 2" xfId="1562"/>
    <cellStyle name="Array 2 2" xfId="1563"/>
    <cellStyle name="Array 2 2 2" xfId="1564"/>
    <cellStyle name="Array 2 2 2 2" xfId="1565"/>
    <cellStyle name="Array 2 2 2 2 2" xfId="1566"/>
    <cellStyle name="Array 2 2 2 3" xfId="1567"/>
    <cellStyle name="Array 2 2 3" xfId="1568"/>
    <cellStyle name="Array 2 2 3 2" xfId="1569"/>
    <cellStyle name="Array 2 2 4" xfId="1570"/>
    <cellStyle name="Array 2 3" xfId="1571"/>
    <cellStyle name="Array 2 3 2" xfId="1572"/>
    <cellStyle name="Array 2 3 2 2" xfId="1573"/>
    <cellStyle name="Array 2 3 2 3" xfId="1574"/>
    <cellStyle name="Array 2 3 3" xfId="1575"/>
    <cellStyle name="Array 2 3 3 2" xfId="1576"/>
    <cellStyle name="Array 2 3 4" xfId="1577"/>
    <cellStyle name="Array 2 4" xfId="1578"/>
    <cellStyle name="Array 2 4 2" xfId="1579"/>
    <cellStyle name="Array 2 4 2 2" xfId="1580"/>
    <cellStyle name="Array 2 4 3" xfId="1581"/>
    <cellStyle name="Array 2 4 3 2" xfId="1582"/>
    <cellStyle name="Array 2 5" xfId="1583"/>
    <cellStyle name="Array 2 5 2" xfId="1584"/>
    <cellStyle name="Array 2 5 2 2" xfId="1585"/>
    <cellStyle name="Array 2 5 3" xfId="1586"/>
    <cellStyle name="Array 2 6" xfId="1587"/>
    <cellStyle name="Array 2 6 2" xfId="1588"/>
    <cellStyle name="Array 2 6 2 2" xfId="1589"/>
    <cellStyle name="Array 2 6 3" xfId="1590"/>
    <cellStyle name="Array 2 7" xfId="1591"/>
    <cellStyle name="Array 2 7 2" xfId="1592"/>
    <cellStyle name="Array 2 7 2 2" xfId="1593"/>
    <cellStyle name="Array 2 7 3" xfId="1594"/>
    <cellStyle name="Array 2 8" xfId="1595"/>
    <cellStyle name="Array 2 8 2" xfId="1596"/>
    <cellStyle name="Array 2 9" xfId="1597"/>
    <cellStyle name="Array 3" xfId="1598"/>
    <cellStyle name="Array 3 2" xfId="1599"/>
    <cellStyle name="Array 3 2 2" xfId="1600"/>
    <cellStyle name="Array 3 2 2 2" xfId="1601"/>
    <cellStyle name="Array 3 2 3" xfId="1602"/>
    <cellStyle name="Array 3 3" xfId="1603"/>
    <cellStyle name="Array 3 3 2" xfId="1604"/>
    <cellStyle name="Array 3 4" xfId="1605"/>
    <cellStyle name="Array 4" xfId="1606"/>
    <cellStyle name="Array 4 2" xfId="1607"/>
    <cellStyle name="Array 4 2 2" xfId="1608"/>
    <cellStyle name="Array 4 2 3" xfId="1609"/>
    <cellStyle name="Array 4 3" xfId="1610"/>
    <cellStyle name="Array 4 3 2" xfId="1611"/>
    <cellStyle name="Array 4 4" xfId="1612"/>
    <cellStyle name="Array 5" xfId="1613"/>
    <cellStyle name="Array 5 2" xfId="1614"/>
    <cellStyle name="Array 5 2 2" xfId="1615"/>
    <cellStyle name="Array 5 3" xfId="1616"/>
    <cellStyle name="Array 5 3 2" xfId="1617"/>
    <cellStyle name="Array 6" xfId="1618"/>
    <cellStyle name="Array 6 2" xfId="1619"/>
    <cellStyle name="Array 6 2 2" xfId="1620"/>
    <cellStyle name="Array 6 3" xfId="1621"/>
    <cellStyle name="Array 7" xfId="1622"/>
    <cellStyle name="Array 7 2" xfId="1623"/>
    <cellStyle name="Array 7 2 2" xfId="1624"/>
    <cellStyle name="Array 7 3" xfId="1625"/>
    <cellStyle name="Array 8" xfId="1626"/>
    <cellStyle name="Array 8 2" xfId="1627"/>
    <cellStyle name="Array 8 2 2" xfId="1628"/>
    <cellStyle name="Array 8 3" xfId="1629"/>
    <cellStyle name="Array 9" xfId="1630"/>
    <cellStyle name="Array 9 2" xfId="1631"/>
    <cellStyle name="Array Enter" xfId="1632"/>
    <cellStyle name="Array Enter 10" xfId="1633"/>
    <cellStyle name="Array Enter 11" xfId="1634"/>
    <cellStyle name="Array Enter 12" xfId="1635"/>
    <cellStyle name="Array Enter 2" xfId="1636"/>
    <cellStyle name="Array Enter 2 2" xfId="1637"/>
    <cellStyle name="Array Enter 2 2 2" xfId="1638"/>
    <cellStyle name="Array Enter 2 2 2 2" xfId="1639"/>
    <cellStyle name="Array Enter 2 2 2 2 2" xfId="1640"/>
    <cellStyle name="Array Enter 2 2 2 3" xfId="1641"/>
    <cellStyle name="Array Enter 2 2 3" xfId="1642"/>
    <cellStyle name="Array Enter 2 2 3 2" xfId="1643"/>
    <cellStyle name="Array Enter 2 2 4" xfId="1644"/>
    <cellStyle name="Array Enter 2 3" xfId="1645"/>
    <cellStyle name="Array Enter 2 3 2" xfId="1646"/>
    <cellStyle name="Array Enter 2 3 2 2" xfId="1647"/>
    <cellStyle name="Array Enter 2 3 2 3" xfId="1648"/>
    <cellStyle name="Array Enter 2 3 3" xfId="1649"/>
    <cellStyle name="Array Enter 2 3 3 2" xfId="1650"/>
    <cellStyle name="Array Enter 2 3 4" xfId="1651"/>
    <cellStyle name="Array Enter 2 4" xfId="1652"/>
    <cellStyle name="Array Enter 2 4 2" xfId="1653"/>
    <cellStyle name="Array Enter 2 4 2 2" xfId="1654"/>
    <cellStyle name="Array Enter 2 4 3" xfId="1655"/>
    <cellStyle name="Array Enter 2 4 3 2" xfId="1656"/>
    <cellStyle name="Array Enter 2 5" xfId="1657"/>
    <cellStyle name="Array Enter 2 5 2" xfId="1658"/>
    <cellStyle name="Array Enter 2 5 2 2" xfId="1659"/>
    <cellStyle name="Array Enter 2 5 3" xfId="1660"/>
    <cellStyle name="Array Enter 2 6" xfId="1661"/>
    <cellStyle name="Array Enter 2 6 2" xfId="1662"/>
    <cellStyle name="Array Enter 2 6 2 2" xfId="1663"/>
    <cellStyle name="Array Enter 2 6 3" xfId="1664"/>
    <cellStyle name="Array Enter 2 7" xfId="1665"/>
    <cellStyle name="Array Enter 2 7 2" xfId="1666"/>
    <cellStyle name="Array Enter 2 7 2 2" xfId="1667"/>
    <cellStyle name="Array Enter 2 7 3" xfId="1668"/>
    <cellStyle name="Array Enter 2 8" xfId="1669"/>
    <cellStyle name="Array Enter 2 8 2" xfId="1670"/>
    <cellStyle name="Array Enter 2 9" xfId="1671"/>
    <cellStyle name="Array Enter 3" xfId="1672"/>
    <cellStyle name="Array Enter 3 2" xfId="1673"/>
    <cellStyle name="Array Enter 3 2 2" xfId="1674"/>
    <cellStyle name="Array Enter 3 2 2 2" xfId="1675"/>
    <cellStyle name="Array Enter 3 2 3" xfId="1676"/>
    <cellStyle name="Array Enter 3 3" xfId="1677"/>
    <cellStyle name="Array Enter 3 3 2" xfId="1678"/>
    <cellStyle name="Array Enter 3 4" xfId="1679"/>
    <cellStyle name="Array Enter 4" xfId="1680"/>
    <cellStyle name="Array Enter 4 2" xfId="1681"/>
    <cellStyle name="Array Enter 4 2 2" xfId="1682"/>
    <cellStyle name="Array Enter 4 2 3" xfId="1683"/>
    <cellStyle name="Array Enter 4 3" xfId="1684"/>
    <cellStyle name="Array Enter 4 3 2" xfId="1685"/>
    <cellStyle name="Array Enter 4 4" xfId="1686"/>
    <cellStyle name="Array Enter 5" xfId="1687"/>
    <cellStyle name="Array Enter 5 2" xfId="1688"/>
    <cellStyle name="Array Enter 5 2 2" xfId="1689"/>
    <cellStyle name="Array Enter 5 3" xfId="1690"/>
    <cellStyle name="Array Enter 5 3 2" xfId="1691"/>
    <cellStyle name="Array Enter 6" xfId="1692"/>
    <cellStyle name="Array Enter 6 2" xfId="1693"/>
    <cellStyle name="Array Enter 6 2 2" xfId="1694"/>
    <cellStyle name="Array Enter 6 3" xfId="1695"/>
    <cellStyle name="Array Enter 7" xfId="1696"/>
    <cellStyle name="Array Enter 7 2" xfId="1697"/>
    <cellStyle name="Array Enter 7 2 2" xfId="1698"/>
    <cellStyle name="Array Enter 7 3" xfId="1699"/>
    <cellStyle name="Array Enter 8" xfId="1700"/>
    <cellStyle name="Array Enter 8 2" xfId="1701"/>
    <cellStyle name="Array Enter 8 2 2" xfId="1702"/>
    <cellStyle name="Array Enter 8 3" xfId="1703"/>
    <cellStyle name="Array Enter 9" xfId="1704"/>
    <cellStyle name="Array Enter 9 2" xfId="1705"/>
    <cellStyle name="Array_2011-10-03 DSA EL with PSI Oct" xfId="1706"/>
    <cellStyle name="Årtal" xfId="1707"/>
    <cellStyle name="AutoFormat Options" xfId="1708"/>
    <cellStyle name="Bad" xfId="25"/>
    <cellStyle name="Bad 2" xfId="1709"/>
    <cellStyle name="Bad 2 2" xfId="1710"/>
    <cellStyle name="Bad 2 3" xfId="1711"/>
    <cellStyle name="Bad 3" xfId="1712"/>
    <cellStyle name="Bad 3 2" xfId="1713"/>
    <cellStyle name="Bad 3 3" xfId="1714"/>
    <cellStyle name="Bad 3 4" xfId="1715"/>
    <cellStyle name="Bad 4" xfId="1716"/>
    <cellStyle name="Bad 5" xfId="1717"/>
    <cellStyle name="Body" xfId="1718"/>
    <cellStyle name="Body 2" xfId="1719"/>
    <cellStyle name="Bol-Data" xfId="1720"/>
    <cellStyle name="bolet" xfId="1721"/>
    <cellStyle name="Ç¥ÁØ_¿ù°£¿ä¾àº¸°í" xfId="1722"/>
    <cellStyle name="Cabe‡alho 1" xfId="1723"/>
    <cellStyle name="Cabe‡alho 2" xfId="1724"/>
    <cellStyle name="Cabecera 1" xfId="1725"/>
    <cellStyle name="Cabecera 1 2" xfId="1726"/>
    <cellStyle name="Cabecera 1 2 2" xfId="1727"/>
    <cellStyle name="Cabecera 1 2 3" xfId="1728"/>
    <cellStyle name="Cabecera 1 2 4" xfId="1729"/>
    <cellStyle name="Cabecera 1 2 5" xfId="1730"/>
    <cellStyle name="Cabecera 1 3" xfId="1731"/>
    <cellStyle name="Cabecera 1 4" xfId="1732"/>
    <cellStyle name="Cabecera 1 5" xfId="1733"/>
    <cellStyle name="Cabecera 1 6" xfId="1734"/>
    <cellStyle name="Cabecera 1 7" xfId="1735"/>
    <cellStyle name="Cabecera 2" xfId="1736"/>
    <cellStyle name="Cabecera 2 2" xfId="1737"/>
    <cellStyle name="Cabecera 2 2 2" xfId="1738"/>
    <cellStyle name="Cabecera 2 2 3" xfId="1739"/>
    <cellStyle name="Cabecera 2 2 4" xfId="1740"/>
    <cellStyle name="Cabecera 2 2 5" xfId="1741"/>
    <cellStyle name="Cabecera 2 3" xfId="1742"/>
    <cellStyle name="Cabecera 2 4" xfId="1743"/>
    <cellStyle name="Cabecera 2 5" xfId="1744"/>
    <cellStyle name="Cabecera 2 6" xfId="1745"/>
    <cellStyle name="Cabecera 2 7" xfId="1746"/>
    <cellStyle name="Calculation" xfId="26"/>
    <cellStyle name="Calculation 10" xfId="1747"/>
    <cellStyle name="Calculation 2" xfId="1748"/>
    <cellStyle name="Calculation 2 2" xfId="1749"/>
    <cellStyle name="Calculation 2 2 2" xfId="1750"/>
    <cellStyle name="Calculation 2 2 2 2" xfId="1751"/>
    <cellStyle name="Calculation 2 2 2 2 2" xfId="1752"/>
    <cellStyle name="Calculation 2 2 2 3" xfId="1753"/>
    <cellStyle name="Calculation 2 2 2 3 2" xfId="1754"/>
    <cellStyle name="Calculation 2 2 2 4" xfId="1755"/>
    <cellStyle name="Calculation 2 2 3" xfId="1756"/>
    <cellStyle name="Calculation 2 2 3 2" xfId="1757"/>
    <cellStyle name="Calculation 2 2 4" xfId="1758"/>
    <cellStyle name="Calculation 2 2 4 2" xfId="1759"/>
    <cellStyle name="Calculation 2 2 5" xfId="1760"/>
    <cellStyle name="Calculation 2 2 5 2" xfId="1761"/>
    <cellStyle name="Calculation 2 2 6" xfId="1762"/>
    <cellStyle name="Calculation 2 3" xfId="1763"/>
    <cellStyle name="Calculation 2 3 2" xfId="1764"/>
    <cellStyle name="Calculation 2 3 2 2" xfId="1765"/>
    <cellStyle name="Calculation 2 3 2 2 2" xfId="1766"/>
    <cellStyle name="Calculation 2 3 2 3" xfId="1767"/>
    <cellStyle name="Calculation 2 3 2 3 2" xfId="1768"/>
    <cellStyle name="Calculation 2 3 2 4" xfId="1769"/>
    <cellStyle name="Calculation 2 3 3" xfId="1770"/>
    <cellStyle name="Calculation 2 3 3 2" xfId="1771"/>
    <cellStyle name="Calculation 2 3 4" xfId="1772"/>
    <cellStyle name="Calculation 2 3 4 2" xfId="1773"/>
    <cellStyle name="Calculation 2 3 5" xfId="1774"/>
    <cellStyle name="Calculation 2 3 5 2" xfId="1775"/>
    <cellStyle name="Calculation 2 3 6" xfId="1776"/>
    <cellStyle name="Calculation 2 4" xfId="1777"/>
    <cellStyle name="Calculation 2 4 2" xfId="1778"/>
    <cellStyle name="Calculation 2 4 2 2" xfId="1779"/>
    <cellStyle name="Calculation 2 4 3" xfId="1780"/>
    <cellStyle name="Calculation 2 4 3 2" xfId="1781"/>
    <cellStyle name="Calculation 2 4 4" xfId="1782"/>
    <cellStyle name="Calculation 2 5" xfId="1783"/>
    <cellStyle name="Calculation 2 5 2" xfId="1784"/>
    <cellStyle name="Calculation 2 6" xfId="1785"/>
    <cellStyle name="Calculation 2 6 2" xfId="1786"/>
    <cellStyle name="Calculation 2 7" xfId="1787"/>
    <cellStyle name="Calculation 2 7 2" xfId="1788"/>
    <cellStyle name="Calculation 2 8" xfId="1789"/>
    <cellStyle name="Calculation 2 9" xfId="1790"/>
    <cellStyle name="Calculation 3" xfId="1791"/>
    <cellStyle name="Calculation 3 10" xfId="1792"/>
    <cellStyle name="Calculation 3 2" xfId="1793"/>
    <cellStyle name="Calculation 3 2 2" xfId="1794"/>
    <cellStyle name="Calculation 3 2 2 2" xfId="1795"/>
    <cellStyle name="Calculation 3 2 2 2 2" xfId="1796"/>
    <cellStyle name="Calculation 3 2 2 3" xfId="1797"/>
    <cellStyle name="Calculation 3 2 2 3 2" xfId="1798"/>
    <cellStyle name="Calculation 3 2 2 4" xfId="1799"/>
    <cellStyle name="Calculation 3 2 3" xfId="1800"/>
    <cellStyle name="Calculation 3 2 3 2" xfId="1801"/>
    <cellStyle name="Calculation 3 2 4" xfId="1802"/>
    <cellStyle name="Calculation 3 2 4 2" xfId="1803"/>
    <cellStyle name="Calculation 3 2 5" xfId="1804"/>
    <cellStyle name="Calculation 3 2 5 2" xfId="1805"/>
    <cellStyle name="Calculation 3 2 6" xfId="1806"/>
    <cellStyle name="Calculation 3 3" xfId="1807"/>
    <cellStyle name="Calculation 3 3 2" xfId="1808"/>
    <cellStyle name="Calculation 3 3 2 2" xfId="1809"/>
    <cellStyle name="Calculation 3 3 2 2 2" xfId="1810"/>
    <cellStyle name="Calculation 3 3 2 3" xfId="1811"/>
    <cellStyle name="Calculation 3 3 2 3 2" xfId="1812"/>
    <cellStyle name="Calculation 3 3 2 4" xfId="1813"/>
    <cellStyle name="Calculation 3 3 3" xfId="1814"/>
    <cellStyle name="Calculation 3 3 3 2" xfId="1815"/>
    <cellStyle name="Calculation 3 3 4" xfId="1816"/>
    <cellStyle name="Calculation 3 3 4 2" xfId="1817"/>
    <cellStyle name="Calculation 3 3 5" xfId="1818"/>
    <cellStyle name="Calculation 3 3 5 2" xfId="1819"/>
    <cellStyle name="Calculation 3 3 6" xfId="1820"/>
    <cellStyle name="Calculation 3 4" xfId="1821"/>
    <cellStyle name="Calculation 3 4 2" xfId="1822"/>
    <cellStyle name="Calculation 3 4 2 2" xfId="1823"/>
    <cellStyle name="Calculation 3 4 3" xfId="1824"/>
    <cellStyle name="Calculation 3 4 3 2" xfId="1825"/>
    <cellStyle name="Calculation 3 4 4" xfId="1826"/>
    <cellStyle name="Calculation 3 5" xfId="1827"/>
    <cellStyle name="Calculation 3 5 2" xfId="1828"/>
    <cellStyle name="Calculation 3 5 2 2" xfId="1829"/>
    <cellStyle name="Calculation 3 5 3" xfId="1830"/>
    <cellStyle name="Calculation 3 5 3 2" xfId="1831"/>
    <cellStyle name="Calculation 3 5 4" xfId="1832"/>
    <cellStyle name="Calculation 3 6" xfId="1833"/>
    <cellStyle name="Calculation 3 6 2" xfId="1834"/>
    <cellStyle name="Calculation 3 6 2 2" xfId="1835"/>
    <cellStyle name="Calculation 3 6 3" xfId="1836"/>
    <cellStyle name="Calculation 3 6 3 2" xfId="1837"/>
    <cellStyle name="Calculation 3 6 4" xfId="1838"/>
    <cellStyle name="Calculation 3 7" xfId="1839"/>
    <cellStyle name="Calculation 3 7 2" xfId="1840"/>
    <cellStyle name="Calculation 3 8" xfId="1841"/>
    <cellStyle name="Calculation 3 8 2" xfId="1842"/>
    <cellStyle name="Calculation 3 9" xfId="1843"/>
    <cellStyle name="Calculation 3 9 2" xfId="1844"/>
    <cellStyle name="Calculation 4" xfId="1845"/>
    <cellStyle name="Calculation 4 2" xfId="1846"/>
    <cellStyle name="Calculation 4 2 2" xfId="1847"/>
    <cellStyle name="Calculation 4 3" xfId="1848"/>
    <cellStyle name="Calculation 4 3 2" xfId="1849"/>
    <cellStyle name="Calculation 4 4" xfId="1850"/>
    <cellStyle name="Calculation 5" xfId="1851"/>
    <cellStyle name="Calculation 5 2" xfId="1852"/>
    <cellStyle name="Calculation 6" xfId="1853"/>
    <cellStyle name="Calculation 6 2" xfId="1854"/>
    <cellStyle name="Calculation 7" xfId="1855"/>
    <cellStyle name="Calculation 7 2" xfId="1856"/>
    <cellStyle name="Calculation 8" xfId="1857"/>
    <cellStyle name="Calculation 8 2" xfId="1858"/>
    <cellStyle name="Calculation 9" xfId="1859"/>
    <cellStyle name="Celkem" xfId="1860"/>
    <cellStyle name="Celkem 2" xfId="1861"/>
    <cellStyle name="Celkem 2 2" xfId="1862"/>
    <cellStyle name="Celkem 2 3" xfId="1863"/>
    <cellStyle name="Celkem 2 4" xfId="1864"/>
    <cellStyle name="Celkem 2 5" xfId="1865"/>
    <cellStyle name="Celkem 3" xfId="1866"/>
    <cellStyle name="Celkem 4" xfId="1867"/>
    <cellStyle name="Celkem 5" xfId="1868"/>
    <cellStyle name="Celkem 6" xfId="1869"/>
    <cellStyle name="Celkem 7" xfId="1870"/>
    <cellStyle name="Check Cell" xfId="27"/>
    <cellStyle name="Check Cell 2" xfId="1871"/>
    <cellStyle name="Check Cell 2 2" xfId="1872"/>
    <cellStyle name="Check Cell 2 3" xfId="1873"/>
    <cellStyle name="Check Cell 3" xfId="1874"/>
    <cellStyle name="Check Cell 3 2" xfId="1875"/>
    <cellStyle name="Check Cell 3 3" xfId="1876"/>
    <cellStyle name="Check Cell 3 4" xfId="1877"/>
    <cellStyle name="Check Cell 4" xfId="1878"/>
    <cellStyle name="CHF" xfId="1879"/>
    <cellStyle name="CHF 2" xfId="1880"/>
    <cellStyle name="CHF 2 2" xfId="1881"/>
    <cellStyle name="CHF 2 3" xfId="1882"/>
    <cellStyle name="CHF 2 4" xfId="1883"/>
    <cellStyle name="CHF 2 5" xfId="1884"/>
    <cellStyle name="CHF 3" xfId="1885"/>
    <cellStyle name="CHF 4" xfId="1886"/>
    <cellStyle name="CHF 5" xfId="1887"/>
    <cellStyle name="CHF 6" xfId="1888"/>
    <cellStyle name="CHF 7" xfId="1889"/>
    <cellStyle name="Clive" xfId="1890"/>
    <cellStyle name="Clive 2" xfId="1891"/>
    <cellStyle name="Clive 2 2" xfId="1892"/>
    <cellStyle name="Clive 3" xfId="1893"/>
    <cellStyle name="Clive_20120313_final_participating_bonds_mar2012_interest_calc" xfId="1894"/>
    <cellStyle name="clsAltData" xfId="1895"/>
    <cellStyle name="clsAltData 10" xfId="1896"/>
    <cellStyle name="clsAltData 10 2" xfId="1897"/>
    <cellStyle name="clsAltData 11" xfId="1898"/>
    <cellStyle name="clsAltData 11 2" xfId="1899"/>
    <cellStyle name="clsAltData 12" xfId="1900"/>
    <cellStyle name="clsAltData 13" xfId="1901"/>
    <cellStyle name="clsAltData 14" xfId="1902"/>
    <cellStyle name="clsAltData 15" xfId="1903"/>
    <cellStyle name="clsAltData 16" xfId="1904"/>
    <cellStyle name="clsAltData 2" xfId="1905"/>
    <cellStyle name="clsAltData 2 10" xfId="1906"/>
    <cellStyle name="clsAltData 2 10 2" xfId="1907"/>
    <cellStyle name="clsAltData 2 11" xfId="1908"/>
    <cellStyle name="clsAltData 2 2" xfId="1909"/>
    <cellStyle name="clsAltData 2 2 2" xfId="1910"/>
    <cellStyle name="clsAltData 2 2 2 2" xfId="1911"/>
    <cellStyle name="clsAltData 2 2 2 2 2" xfId="1912"/>
    <cellStyle name="clsAltData 2 2 2 2 2 2" xfId="1913"/>
    <cellStyle name="clsAltData 2 2 2 2 3" xfId="1914"/>
    <cellStyle name="clsAltData 2 2 2 2 3 2" xfId="1915"/>
    <cellStyle name="clsAltData 2 2 2 2 4" xfId="1916"/>
    <cellStyle name="clsAltData 2 2 2 3" xfId="1917"/>
    <cellStyle name="clsAltData 2 2 2 3 2" xfId="1918"/>
    <cellStyle name="clsAltData 2 2 2 4" xfId="1919"/>
    <cellStyle name="clsAltData 2 2 2 4 2" xfId="1920"/>
    <cellStyle name="clsAltData 2 2 2 5" xfId="1921"/>
    <cellStyle name="clsAltData 2 2 2 5 2" xfId="1922"/>
    <cellStyle name="clsAltData 2 2 2 6" xfId="1923"/>
    <cellStyle name="clsAltData 2 2 3" xfId="1924"/>
    <cellStyle name="clsAltData 2 2 3 2" xfId="1925"/>
    <cellStyle name="clsAltData 2 2 3 2 2" xfId="1926"/>
    <cellStyle name="clsAltData 2 2 3 3" xfId="1927"/>
    <cellStyle name="clsAltData 2 2 3 3 2" xfId="1928"/>
    <cellStyle name="clsAltData 2 2 3 4" xfId="1929"/>
    <cellStyle name="clsAltData 2 2 4" xfId="1930"/>
    <cellStyle name="clsAltData 2 2 4 2" xfId="1931"/>
    <cellStyle name="clsAltData 2 2 4 2 2" xfId="1932"/>
    <cellStyle name="clsAltData 2 2 4 3" xfId="1933"/>
    <cellStyle name="clsAltData 2 2 4 3 2" xfId="1934"/>
    <cellStyle name="clsAltData 2 2 4 4" xfId="1935"/>
    <cellStyle name="clsAltData 2 2 5" xfId="1936"/>
    <cellStyle name="clsAltData 2 2 5 2" xfId="1937"/>
    <cellStyle name="clsAltData 2 2 6" xfId="1938"/>
    <cellStyle name="clsAltData 2 2 6 2" xfId="1939"/>
    <cellStyle name="clsAltData 2 2 7" xfId="1940"/>
    <cellStyle name="clsAltData 2 2 7 2" xfId="1941"/>
    <cellStyle name="clsAltData 2 2 8" xfId="1942"/>
    <cellStyle name="clsAltData 2 3" xfId="1943"/>
    <cellStyle name="clsAltData 2 3 2" xfId="1944"/>
    <cellStyle name="clsAltData 2 3 2 2" xfId="1945"/>
    <cellStyle name="clsAltData 2 3 2 2 2" xfId="1946"/>
    <cellStyle name="clsAltData 2 3 2 3" xfId="1947"/>
    <cellStyle name="clsAltData 2 3 2 3 2" xfId="1948"/>
    <cellStyle name="clsAltData 2 3 2 4" xfId="1949"/>
    <cellStyle name="clsAltData 2 3 3" xfId="1950"/>
    <cellStyle name="clsAltData 2 3 3 2" xfId="1951"/>
    <cellStyle name="clsAltData 2 3 4" xfId="1952"/>
    <cellStyle name="clsAltData 2 3 4 2" xfId="1953"/>
    <cellStyle name="clsAltData 2 3 5" xfId="1954"/>
    <cellStyle name="clsAltData 2 4" xfId="1955"/>
    <cellStyle name="clsAltData 2 4 2" xfId="1956"/>
    <cellStyle name="clsAltData 2 4 2 2" xfId="1957"/>
    <cellStyle name="clsAltData 2 4 2 2 2" xfId="1958"/>
    <cellStyle name="clsAltData 2 4 2 3" xfId="1959"/>
    <cellStyle name="clsAltData 2 4 2 3 2" xfId="1960"/>
    <cellStyle name="clsAltData 2 4 2 4" xfId="1961"/>
    <cellStyle name="clsAltData 2 4 3" xfId="1962"/>
    <cellStyle name="clsAltData 2 4 3 2" xfId="1963"/>
    <cellStyle name="clsAltData 2 4 4" xfId="1964"/>
    <cellStyle name="clsAltData 2 4 4 2" xfId="1965"/>
    <cellStyle name="clsAltData 2 4 5" xfId="1966"/>
    <cellStyle name="clsAltData 2 5" xfId="1967"/>
    <cellStyle name="clsAltData 2 5 2" xfId="1968"/>
    <cellStyle name="clsAltData 2 5 2 2" xfId="1969"/>
    <cellStyle name="clsAltData 2 5 2 2 2" xfId="1970"/>
    <cellStyle name="clsAltData 2 5 2 3" xfId="1971"/>
    <cellStyle name="clsAltData 2 5 2 3 2" xfId="1972"/>
    <cellStyle name="clsAltData 2 5 2 4" xfId="1973"/>
    <cellStyle name="clsAltData 2 5 3" xfId="1974"/>
    <cellStyle name="clsAltData 2 5 3 2" xfId="1975"/>
    <cellStyle name="clsAltData 2 5 4" xfId="1976"/>
    <cellStyle name="clsAltData 2 5 4 2" xfId="1977"/>
    <cellStyle name="clsAltData 2 5 5" xfId="1978"/>
    <cellStyle name="clsAltData 2 5 5 2" xfId="1979"/>
    <cellStyle name="clsAltData 2 5 6" xfId="1980"/>
    <cellStyle name="clsAltData 2 6" xfId="1981"/>
    <cellStyle name="clsAltData 2 6 2" xfId="1982"/>
    <cellStyle name="clsAltData 2 6 2 2" xfId="1983"/>
    <cellStyle name="clsAltData 2 6 3" xfId="1984"/>
    <cellStyle name="clsAltData 2 6 3 2" xfId="1985"/>
    <cellStyle name="clsAltData 2 6 4" xfId="1986"/>
    <cellStyle name="clsAltData 2 7" xfId="1987"/>
    <cellStyle name="clsAltData 2 7 2" xfId="1988"/>
    <cellStyle name="clsAltData 2 7 2 2" xfId="1989"/>
    <cellStyle name="clsAltData 2 7 3" xfId="1990"/>
    <cellStyle name="clsAltData 2 7 3 2" xfId="1991"/>
    <cellStyle name="clsAltData 2 7 4" xfId="1992"/>
    <cellStyle name="clsAltData 2 8" xfId="1993"/>
    <cellStyle name="clsAltData 2 8 2" xfId="1994"/>
    <cellStyle name="clsAltData 2 9" xfId="1995"/>
    <cellStyle name="clsAltData 2 9 2" xfId="1996"/>
    <cellStyle name="clsAltData 3" xfId="1997"/>
    <cellStyle name="clsAltData 3 2" xfId="1998"/>
    <cellStyle name="clsAltData 3 2 2" xfId="1999"/>
    <cellStyle name="clsAltData 3 2 2 2" xfId="2000"/>
    <cellStyle name="clsAltData 3 2 2 2 2" xfId="2001"/>
    <cellStyle name="clsAltData 3 2 2 3" xfId="2002"/>
    <cellStyle name="clsAltData 3 2 2 3 2" xfId="2003"/>
    <cellStyle name="clsAltData 3 2 2 4" xfId="2004"/>
    <cellStyle name="clsAltData 3 2 3" xfId="2005"/>
    <cellStyle name="clsAltData 3 2 3 2" xfId="2006"/>
    <cellStyle name="clsAltData 3 2 4" xfId="2007"/>
    <cellStyle name="clsAltData 3 2 4 2" xfId="2008"/>
    <cellStyle name="clsAltData 3 2 5" xfId="2009"/>
    <cellStyle name="clsAltData 3 2 5 2" xfId="2010"/>
    <cellStyle name="clsAltData 3 2 6" xfId="2011"/>
    <cellStyle name="clsAltData 3 3" xfId="2012"/>
    <cellStyle name="clsAltData 3 3 2" xfId="2013"/>
    <cellStyle name="clsAltData 3 3 2 2" xfId="2014"/>
    <cellStyle name="clsAltData 3 3 3" xfId="2015"/>
    <cellStyle name="clsAltData 3 3 3 2" xfId="2016"/>
    <cellStyle name="clsAltData 3 3 4" xfId="2017"/>
    <cellStyle name="clsAltData 3 4" xfId="2018"/>
    <cellStyle name="clsAltData 3 4 2" xfId="2019"/>
    <cellStyle name="clsAltData 3 4 2 2" xfId="2020"/>
    <cellStyle name="clsAltData 3 4 3" xfId="2021"/>
    <cellStyle name="clsAltData 3 4 3 2" xfId="2022"/>
    <cellStyle name="clsAltData 3 4 4" xfId="2023"/>
    <cellStyle name="clsAltData 3 5" xfId="2024"/>
    <cellStyle name="clsAltData 3 5 2" xfId="2025"/>
    <cellStyle name="clsAltData 3 6" xfId="2026"/>
    <cellStyle name="clsAltData 3 6 2" xfId="2027"/>
    <cellStyle name="clsAltData 3 7" xfId="2028"/>
    <cellStyle name="clsAltData 3 7 2" xfId="2029"/>
    <cellStyle name="clsAltData 3 8" xfId="2030"/>
    <cellStyle name="clsAltData 4" xfId="2031"/>
    <cellStyle name="clsAltData 4 2" xfId="2032"/>
    <cellStyle name="clsAltData 4 2 2" xfId="2033"/>
    <cellStyle name="clsAltData 4 2 2 2" xfId="2034"/>
    <cellStyle name="clsAltData 4 2 3" xfId="2035"/>
    <cellStyle name="clsAltData 4 2 3 2" xfId="2036"/>
    <cellStyle name="clsAltData 4 2 4" xfId="2037"/>
    <cellStyle name="clsAltData 4 3" xfId="2038"/>
    <cellStyle name="clsAltData 4 3 2" xfId="2039"/>
    <cellStyle name="clsAltData 4 4" xfId="2040"/>
    <cellStyle name="clsAltData 4 4 2" xfId="2041"/>
    <cellStyle name="clsAltData 4 5" xfId="2042"/>
    <cellStyle name="clsAltData 5" xfId="2043"/>
    <cellStyle name="clsAltData 5 2" xfId="2044"/>
    <cellStyle name="clsAltData 5 2 2" xfId="2045"/>
    <cellStyle name="clsAltData 5 2 2 2" xfId="2046"/>
    <cellStyle name="clsAltData 5 2 3" xfId="2047"/>
    <cellStyle name="clsAltData 5 2 3 2" xfId="2048"/>
    <cellStyle name="clsAltData 5 2 4" xfId="2049"/>
    <cellStyle name="clsAltData 5 3" xfId="2050"/>
    <cellStyle name="clsAltData 5 3 2" xfId="2051"/>
    <cellStyle name="clsAltData 5 4" xfId="2052"/>
    <cellStyle name="clsAltData 5 4 2" xfId="2053"/>
    <cellStyle name="clsAltData 5 5" xfId="2054"/>
    <cellStyle name="clsAltData 6" xfId="2055"/>
    <cellStyle name="clsAltData 6 2" xfId="2056"/>
    <cellStyle name="clsAltData 6 2 2" xfId="2057"/>
    <cellStyle name="clsAltData 6 2 2 2" xfId="2058"/>
    <cellStyle name="clsAltData 6 2 3" xfId="2059"/>
    <cellStyle name="clsAltData 6 2 3 2" xfId="2060"/>
    <cellStyle name="clsAltData 6 2 4" xfId="2061"/>
    <cellStyle name="clsAltData 6 3" xfId="2062"/>
    <cellStyle name="clsAltData 6 3 2" xfId="2063"/>
    <cellStyle name="clsAltData 6 4" xfId="2064"/>
    <cellStyle name="clsAltData 6 4 2" xfId="2065"/>
    <cellStyle name="clsAltData 6 5" xfId="2066"/>
    <cellStyle name="clsAltData 6 5 2" xfId="2067"/>
    <cellStyle name="clsAltData 6 6" xfId="2068"/>
    <cellStyle name="clsAltData 7" xfId="2069"/>
    <cellStyle name="clsAltData 7 2" xfId="2070"/>
    <cellStyle name="clsAltData 7 2 2" xfId="2071"/>
    <cellStyle name="clsAltData 7 3" xfId="2072"/>
    <cellStyle name="clsAltData 7 3 2" xfId="2073"/>
    <cellStyle name="clsAltData 7 4" xfId="2074"/>
    <cellStyle name="clsAltData 8" xfId="2075"/>
    <cellStyle name="clsAltData 8 2" xfId="2076"/>
    <cellStyle name="clsAltData 8 2 2" xfId="2077"/>
    <cellStyle name="clsAltData 8 3" xfId="2078"/>
    <cellStyle name="clsAltData 8 3 2" xfId="2079"/>
    <cellStyle name="clsAltData 8 4" xfId="2080"/>
    <cellStyle name="clsAltData 9" xfId="2081"/>
    <cellStyle name="clsAltData 9 2" xfId="2082"/>
    <cellStyle name="clsAltDataPrezn1" xfId="2083"/>
    <cellStyle name="clsAltDataPrezn1 10" xfId="2084"/>
    <cellStyle name="clsAltDataPrezn1 11" xfId="2085"/>
    <cellStyle name="clsAltDataPrezn1 12" xfId="2086"/>
    <cellStyle name="clsAltDataPrezn1 13" xfId="2087"/>
    <cellStyle name="clsAltDataPrezn1 2" xfId="2088"/>
    <cellStyle name="clsAltDataPrezn1 2 2" xfId="2089"/>
    <cellStyle name="clsAltDataPrezn1 2 2 2" xfId="2090"/>
    <cellStyle name="clsAltDataPrezn1 2 2 2 2" xfId="2091"/>
    <cellStyle name="clsAltDataPrezn1 2 2 3" xfId="2092"/>
    <cellStyle name="clsAltDataPrezn1 2 2 3 2" xfId="2093"/>
    <cellStyle name="clsAltDataPrezn1 2 2 4" xfId="2094"/>
    <cellStyle name="clsAltDataPrezn1 2 3" xfId="2095"/>
    <cellStyle name="clsAltDataPrezn1 2 3 2" xfId="2096"/>
    <cellStyle name="clsAltDataPrezn1 2 4" xfId="2097"/>
    <cellStyle name="clsAltDataPrezn1 2 4 2" xfId="2098"/>
    <cellStyle name="clsAltDataPrezn1 2 5" xfId="2099"/>
    <cellStyle name="clsAltDataPrezn1 3" xfId="2100"/>
    <cellStyle name="clsAltDataPrezn1 3 2" xfId="2101"/>
    <cellStyle name="clsAltDataPrezn1 3 2 2" xfId="2102"/>
    <cellStyle name="clsAltDataPrezn1 3 2 2 2" xfId="2103"/>
    <cellStyle name="clsAltDataPrezn1 3 2 3" xfId="2104"/>
    <cellStyle name="clsAltDataPrezn1 3 2 3 2" xfId="2105"/>
    <cellStyle name="clsAltDataPrezn1 3 2 4" xfId="2106"/>
    <cellStyle name="clsAltDataPrezn1 3 3" xfId="2107"/>
    <cellStyle name="clsAltDataPrezn1 3 3 2" xfId="2108"/>
    <cellStyle name="clsAltDataPrezn1 3 4" xfId="2109"/>
    <cellStyle name="clsAltDataPrezn1 3 4 2" xfId="2110"/>
    <cellStyle name="clsAltDataPrezn1 3 5" xfId="2111"/>
    <cellStyle name="clsAltDataPrezn1 4" xfId="2112"/>
    <cellStyle name="clsAltDataPrezn1 4 2" xfId="2113"/>
    <cellStyle name="clsAltDataPrezn1 4 2 2" xfId="2114"/>
    <cellStyle name="clsAltDataPrezn1 4 2 2 2" xfId="2115"/>
    <cellStyle name="clsAltDataPrezn1 4 2 3" xfId="2116"/>
    <cellStyle name="clsAltDataPrezn1 4 2 3 2" xfId="2117"/>
    <cellStyle name="clsAltDataPrezn1 4 2 4" xfId="2118"/>
    <cellStyle name="clsAltDataPrezn1 4 3" xfId="2119"/>
    <cellStyle name="clsAltDataPrezn1 4 3 2" xfId="2120"/>
    <cellStyle name="clsAltDataPrezn1 4 4" xfId="2121"/>
    <cellStyle name="clsAltDataPrezn1 4 4 2" xfId="2122"/>
    <cellStyle name="clsAltDataPrezn1 4 5" xfId="2123"/>
    <cellStyle name="clsAltDataPrezn1 4 5 2" xfId="2124"/>
    <cellStyle name="clsAltDataPrezn1 4 6" xfId="2125"/>
    <cellStyle name="clsAltDataPrezn1 5" xfId="2126"/>
    <cellStyle name="clsAltDataPrezn1 5 2" xfId="2127"/>
    <cellStyle name="clsAltDataPrezn1 5 2 2" xfId="2128"/>
    <cellStyle name="clsAltDataPrezn1 5 3" xfId="2129"/>
    <cellStyle name="clsAltDataPrezn1 5 3 2" xfId="2130"/>
    <cellStyle name="clsAltDataPrezn1 5 4" xfId="2131"/>
    <cellStyle name="clsAltDataPrezn1 6" xfId="2132"/>
    <cellStyle name="clsAltDataPrezn1 6 2" xfId="2133"/>
    <cellStyle name="clsAltDataPrezn1 6 2 2" xfId="2134"/>
    <cellStyle name="clsAltDataPrezn1 6 3" xfId="2135"/>
    <cellStyle name="clsAltDataPrezn1 6 3 2" xfId="2136"/>
    <cellStyle name="clsAltDataPrezn1 6 4" xfId="2137"/>
    <cellStyle name="clsAltDataPrezn1 7" xfId="2138"/>
    <cellStyle name="clsAltDataPrezn1 7 2" xfId="2139"/>
    <cellStyle name="clsAltDataPrezn1 8" xfId="2140"/>
    <cellStyle name="clsAltDataPrezn1 8 2" xfId="2141"/>
    <cellStyle name="clsAltDataPrezn1 9" xfId="2142"/>
    <cellStyle name="clsAltDataPrezn1 9 2" xfId="2143"/>
    <cellStyle name="clsAltDataPrezn3" xfId="2144"/>
    <cellStyle name="clsAltDataPrezn3 10" xfId="2145"/>
    <cellStyle name="clsAltDataPrezn3 11" xfId="2146"/>
    <cellStyle name="clsAltDataPrezn3 12" xfId="2147"/>
    <cellStyle name="clsAltDataPrezn3 13" xfId="2148"/>
    <cellStyle name="clsAltDataPrezn3 2" xfId="2149"/>
    <cellStyle name="clsAltDataPrezn3 2 2" xfId="2150"/>
    <cellStyle name="clsAltDataPrezn3 2 2 2" xfId="2151"/>
    <cellStyle name="clsAltDataPrezn3 2 2 2 2" xfId="2152"/>
    <cellStyle name="clsAltDataPrezn3 2 2 3" xfId="2153"/>
    <cellStyle name="clsAltDataPrezn3 2 2 3 2" xfId="2154"/>
    <cellStyle name="clsAltDataPrezn3 2 2 4" xfId="2155"/>
    <cellStyle name="clsAltDataPrezn3 2 3" xfId="2156"/>
    <cellStyle name="clsAltDataPrezn3 2 3 2" xfId="2157"/>
    <cellStyle name="clsAltDataPrezn3 2 4" xfId="2158"/>
    <cellStyle name="clsAltDataPrezn3 2 4 2" xfId="2159"/>
    <cellStyle name="clsAltDataPrezn3 2 5" xfId="2160"/>
    <cellStyle name="clsAltDataPrezn3 3" xfId="2161"/>
    <cellStyle name="clsAltDataPrezn3 3 2" xfId="2162"/>
    <cellStyle name="clsAltDataPrezn3 3 2 2" xfId="2163"/>
    <cellStyle name="clsAltDataPrezn3 3 2 2 2" xfId="2164"/>
    <cellStyle name="clsAltDataPrezn3 3 2 3" xfId="2165"/>
    <cellStyle name="clsAltDataPrezn3 3 2 3 2" xfId="2166"/>
    <cellStyle name="clsAltDataPrezn3 3 2 4" xfId="2167"/>
    <cellStyle name="clsAltDataPrezn3 3 3" xfId="2168"/>
    <cellStyle name="clsAltDataPrezn3 3 3 2" xfId="2169"/>
    <cellStyle name="clsAltDataPrezn3 3 4" xfId="2170"/>
    <cellStyle name="clsAltDataPrezn3 3 4 2" xfId="2171"/>
    <cellStyle name="clsAltDataPrezn3 3 5" xfId="2172"/>
    <cellStyle name="clsAltDataPrezn3 4" xfId="2173"/>
    <cellStyle name="clsAltDataPrezn3 4 2" xfId="2174"/>
    <cellStyle name="clsAltDataPrezn3 4 2 2" xfId="2175"/>
    <cellStyle name="clsAltDataPrezn3 4 2 2 2" xfId="2176"/>
    <cellStyle name="clsAltDataPrezn3 4 2 3" xfId="2177"/>
    <cellStyle name="clsAltDataPrezn3 4 2 3 2" xfId="2178"/>
    <cellStyle name="clsAltDataPrezn3 4 2 4" xfId="2179"/>
    <cellStyle name="clsAltDataPrezn3 4 3" xfId="2180"/>
    <cellStyle name="clsAltDataPrezn3 4 3 2" xfId="2181"/>
    <cellStyle name="clsAltDataPrezn3 4 4" xfId="2182"/>
    <cellStyle name="clsAltDataPrezn3 4 4 2" xfId="2183"/>
    <cellStyle name="clsAltDataPrezn3 4 5" xfId="2184"/>
    <cellStyle name="clsAltDataPrezn3 4 5 2" xfId="2185"/>
    <cellStyle name="clsAltDataPrezn3 4 6" xfId="2186"/>
    <cellStyle name="clsAltDataPrezn3 5" xfId="2187"/>
    <cellStyle name="clsAltDataPrezn3 5 2" xfId="2188"/>
    <cellStyle name="clsAltDataPrezn3 5 2 2" xfId="2189"/>
    <cellStyle name="clsAltDataPrezn3 5 3" xfId="2190"/>
    <cellStyle name="clsAltDataPrezn3 5 3 2" xfId="2191"/>
    <cellStyle name="clsAltDataPrezn3 5 4" xfId="2192"/>
    <cellStyle name="clsAltDataPrezn3 6" xfId="2193"/>
    <cellStyle name="clsAltDataPrezn3 6 2" xfId="2194"/>
    <cellStyle name="clsAltDataPrezn3 6 2 2" xfId="2195"/>
    <cellStyle name="clsAltDataPrezn3 6 3" xfId="2196"/>
    <cellStyle name="clsAltDataPrezn3 6 3 2" xfId="2197"/>
    <cellStyle name="clsAltDataPrezn3 6 4" xfId="2198"/>
    <cellStyle name="clsAltDataPrezn3 7" xfId="2199"/>
    <cellStyle name="clsAltDataPrezn3 7 2" xfId="2200"/>
    <cellStyle name="clsAltDataPrezn3 8" xfId="2201"/>
    <cellStyle name="clsAltDataPrezn3 8 2" xfId="2202"/>
    <cellStyle name="clsAltDataPrezn3 9" xfId="2203"/>
    <cellStyle name="clsAltDataPrezn3 9 2" xfId="2204"/>
    <cellStyle name="clsAltDataPrezn4" xfId="2205"/>
    <cellStyle name="clsAltDataPrezn4 10" xfId="2206"/>
    <cellStyle name="clsAltDataPrezn4 11" xfId="2207"/>
    <cellStyle name="clsAltDataPrezn4 12" xfId="2208"/>
    <cellStyle name="clsAltDataPrezn4 13" xfId="2209"/>
    <cellStyle name="clsAltDataPrezn4 2" xfId="2210"/>
    <cellStyle name="clsAltDataPrezn4 2 2" xfId="2211"/>
    <cellStyle name="clsAltDataPrezn4 2 2 2" xfId="2212"/>
    <cellStyle name="clsAltDataPrezn4 2 2 2 2" xfId="2213"/>
    <cellStyle name="clsAltDataPrezn4 2 2 3" xfId="2214"/>
    <cellStyle name="clsAltDataPrezn4 2 2 3 2" xfId="2215"/>
    <cellStyle name="clsAltDataPrezn4 2 2 4" xfId="2216"/>
    <cellStyle name="clsAltDataPrezn4 2 3" xfId="2217"/>
    <cellStyle name="clsAltDataPrezn4 2 3 2" xfId="2218"/>
    <cellStyle name="clsAltDataPrezn4 2 4" xfId="2219"/>
    <cellStyle name="clsAltDataPrezn4 2 4 2" xfId="2220"/>
    <cellStyle name="clsAltDataPrezn4 2 5" xfId="2221"/>
    <cellStyle name="clsAltDataPrezn4 3" xfId="2222"/>
    <cellStyle name="clsAltDataPrezn4 3 2" xfId="2223"/>
    <cellStyle name="clsAltDataPrezn4 3 2 2" xfId="2224"/>
    <cellStyle name="clsAltDataPrezn4 3 2 2 2" xfId="2225"/>
    <cellStyle name="clsAltDataPrezn4 3 2 3" xfId="2226"/>
    <cellStyle name="clsAltDataPrezn4 3 2 3 2" xfId="2227"/>
    <cellStyle name="clsAltDataPrezn4 3 2 4" xfId="2228"/>
    <cellStyle name="clsAltDataPrezn4 3 3" xfId="2229"/>
    <cellStyle name="clsAltDataPrezn4 3 3 2" xfId="2230"/>
    <cellStyle name="clsAltDataPrezn4 3 4" xfId="2231"/>
    <cellStyle name="clsAltDataPrezn4 3 4 2" xfId="2232"/>
    <cellStyle name="clsAltDataPrezn4 3 5" xfId="2233"/>
    <cellStyle name="clsAltDataPrezn4 4" xfId="2234"/>
    <cellStyle name="clsAltDataPrezn4 4 2" xfId="2235"/>
    <cellStyle name="clsAltDataPrezn4 4 2 2" xfId="2236"/>
    <cellStyle name="clsAltDataPrezn4 4 2 2 2" xfId="2237"/>
    <cellStyle name="clsAltDataPrezn4 4 2 3" xfId="2238"/>
    <cellStyle name="clsAltDataPrezn4 4 2 3 2" xfId="2239"/>
    <cellStyle name="clsAltDataPrezn4 4 2 4" xfId="2240"/>
    <cellStyle name="clsAltDataPrezn4 4 3" xfId="2241"/>
    <cellStyle name="clsAltDataPrezn4 4 3 2" xfId="2242"/>
    <cellStyle name="clsAltDataPrezn4 4 4" xfId="2243"/>
    <cellStyle name="clsAltDataPrezn4 4 4 2" xfId="2244"/>
    <cellStyle name="clsAltDataPrezn4 4 5" xfId="2245"/>
    <cellStyle name="clsAltDataPrezn4 4 5 2" xfId="2246"/>
    <cellStyle name="clsAltDataPrezn4 4 6" xfId="2247"/>
    <cellStyle name="clsAltDataPrezn4 5" xfId="2248"/>
    <cellStyle name="clsAltDataPrezn4 5 2" xfId="2249"/>
    <cellStyle name="clsAltDataPrezn4 5 2 2" xfId="2250"/>
    <cellStyle name="clsAltDataPrezn4 5 3" xfId="2251"/>
    <cellStyle name="clsAltDataPrezn4 5 3 2" xfId="2252"/>
    <cellStyle name="clsAltDataPrezn4 5 4" xfId="2253"/>
    <cellStyle name="clsAltDataPrezn4 6" xfId="2254"/>
    <cellStyle name="clsAltDataPrezn4 6 2" xfId="2255"/>
    <cellStyle name="clsAltDataPrezn4 6 2 2" xfId="2256"/>
    <cellStyle name="clsAltDataPrezn4 6 3" xfId="2257"/>
    <cellStyle name="clsAltDataPrezn4 6 3 2" xfId="2258"/>
    <cellStyle name="clsAltDataPrezn4 6 4" xfId="2259"/>
    <cellStyle name="clsAltDataPrezn4 7" xfId="2260"/>
    <cellStyle name="clsAltDataPrezn4 7 2" xfId="2261"/>
    <cellStyle name="clsAltDataPrezn4 8" xfId="2262"/>
    <cellStyle name="clsAltDataPrezn4 8 2" xfId="2263"/>
    <cellStyle name="clsAltDataPrezn4 9" xfId="2264"/>
    <cellStyle name="clsAltDataPrezn4 9 2" xfId="2265"/>
    <cellStyle name="clsAltDataPrezn5" xfId="2266"/>
    <cellStyle name="clsAltDataPrezn5 10" xfId="2267"/>
    <cellStyle name="clsAltDataPrezn5 11" xfId="2268"/>
    <cellStyle name="clsAltDataPrezn5 12" xfId="2269"/>
    <cellStyle name="clsAltDataPrezn5 13" xfId="2270"/>
    <cellStyle name="clsAltDataPrezn5 2" xfId="2271"/>
    <cellStyle name="clsAltDataPrezn5 2 2" xfId="2272"/>
    <cellStyle name="clsAltDataPrezn5 2 2 2" xfId="2273"/>
    <cellStyle name="clsAltDataPrezn5 2 2 2 2" xfId="2274"/>
    <cellStyle name="clsAltDataPrezn5 2 2 3" xfId="2275"/>
    <cellStyle name="clsAltDataPrezn5 2 2 3 2" xfId="2276"/>
    <cellStyle name="clsAltDataPrezn5 2 2 4" xfId="2277"/>
    <cellStyle name="clsAltDataPrezn5 2 3" xfId="2278"/>
    <cellStyle name="clsAltDataPrezn5 2 3 2" xfId="2279"/>
    <cellStyle name="clsAltDataPrezn5 2 4" xfId="2280"/>
    <cellStyle name="clsAltDataPrezn5 2 4 2" xfId="2281"/>
    <cellStyle name="clsAltDataPrezn5 2 5" xfId="2282"/>
    <cellStyle name="clsAltDataPrezn5 3" xfId="2283"/>
    <cellStyle name="clsAltDataPrezn5 3 2" xfId="2284"/>
    <cellStyle name="clsAltDataPrezn5 3 2 2" xfId="2285"/>
    <cellStyle name="clsAltDataPrezn5 3 2 2 2" xfId="2286"/>
    <cellStyle name="clsAltDataPrezn5 3 2 3" xfId="2287"/>
    <cellStyle name="clsAltDataPrezn5 3 2 3 2" xfId="2288"/>
    <cellStyle name="clsAltDataPrezn5 3 2 4" xfId="2289"/>
    <cellStyle name="clsAltDataPrezn5 3 3" xfId="2290"/>
    <cellStyle name="clsAltDataPrezn5 3 3 2" xfId="2291"/>
    <cellStyle name="clsAltDataPrezn5 3 4" xfId="2292"/>
    <cellStyle name="clsAltDataPrezn5 3 4 2" xfId="2293"/>
    <cellStyle name="clsAltDataPrezn5 3 5" xfId="2294"/>
    <cellStyle name="clsAltDataPrezn5 4" xfId="2295"/>
    <cellStyle name="clsAltDataPrezn5 4 2" xfId="2296"/>
    <cellStyle name="clsAltDataPrezn5 4 2 2" xfId="2297"/>
    <cellStyle name="clsAltDataPrezn5 4 2 2 2" xfId="2298"/>
    <cellStyle name="clsAltDataPrezn5 4 2 3" xfId="2299"/>
    <cellStyle name="clsAltDataPrezn5 4 2 3 2" xfId="2300"/>
    <cellStyle name="clsAltDataPrezn5 4 2 4" xfId="2301"/>
    <cellStyle name="clsAltDataPrezn5 4 3" xfId="2302"/>
    <cellStyle name="clsAltDataPrezn5 4 3 2" xfId="2303"/>
    <cellStyle name="clsAltDataPrezn5 4 4" xfId="2304"/>
    <cellStyle name="clsAltDataPrezn5 4 4 2" xfId="2305"/>
    <cellStyle name="clsAltDataPrezn5 4 5" xfId="2306"/>
    <cellStyle name="clsAltDataPrezn5 4 5 2" xfId="2307"/>
    <cellStyle name="clsAltDataPrezn5 4 6" xfId="2308"/>
    <cellStyle name="clsAltDataPrezn5 5" xfId="2309"/>
    <cellStyle name="clsAltDataPrezn5 5 2" xfId="2310"/>
    <cellStyle name="clsAltDataPrezn5 5 2 2" xfId="2311"/>
    <cellStyle name="clsAltDataPrezn5 5 3" xfId="2312"/>
    <cellStyle name="clsAltDataPrezn5 5 3 2" xfId="2313"/>
    <cellStyle name="clsAltDataPrezn5 5 4" xfId="2314"/>
    <cellStyle name="clsAltDataPrezn5 6" xfId="2315"/>
    <cellStyle name="clsAltDataPrezn5 6 2" xfId="2316"/>
    <cellStyle name="clsAltDataPrezn5 6 2 2" xfId="2317"/>
    <cellStyle name="clsAltDataPrezn5 6 3" xfId="2318"/>
    <cellStyle name="clsAltDataPrezn5 6 3 2" xfId="2319"/>
    <cellStyle name="clsAltDataPrezn5 6 4" xfId="2320"/>
    <cellStyle name="clsAltDataPrezn5 7" xfId="2321"/>
    <cellStyle name="clsAltDataPrezn5 7 2" xfId="2322"/>
    <cellStyle name="clsAltDataPrezn5 8" xfId="2323"/>
    <cellStyle name="clsAltDataPrezn5 8 2" xfId="2324"/>
    <cellStyle name="clsAltDataPrezn5 9" xfId="2325"/>
    <cellStyle name="clsAltDataPrezn5 9 2" xfId="2326"/>
    <cellStyle name="clsAltDataPrezn6" xfId="2327"/>
    <cellStyle name="clsAltDataPrezn6 10" xfId="2328"/>
    <cellStyle name="clsAltDataPrezn6 11" xfId="2329"/>
    <cellStyle name="clsAltDataPrezn6 12" xfId="2330"/>
    <cellStyle name="clsAltDataPrezn6 13" xfId="2331"/>
    <cellStyle name="clsAltDataPrezn6 2" xfId="2332"/>
    <cellStyle name="clsAltDataPrezn6 2 2" xfId="2333"/>
    <cellStyle name="clsAltDataPrezn6 2 2 2" xfId="2334"/>
    <cellStyle name="clsAltDataPrezn6 2 2 2 2" xfId="2335"/>
    <cellStyle name="clsAltDataPrezn6 2 2 3" xfId="2336"/>
    <cellStyle name="clsAltDataPrezn6 2 2 3 2" xfId="2337"/>
    <cellStyle name="clsAltDataPrezn6 2 2 4" xfId="2338"/>
    <cellStyle name="clsAltDataPrezn6 2 3" xfId="2339"/>
    <cellStyle name="clsAltDataPrezn6 2 3 2" xfId="2340"/>
    <cellStyle name="clsAltDataPrezn6 2 4" xfId="2341"/>
    <cellStyle name="clsAltDataPrezn6 2 4 2" xfId="2342"/>
    <cellStyle name="clsAltDataPrezn6 2 5" xfId="2343"/>
    <cellStyle name="clsAltDataPrezn6 3" xfId="2344"/>
    <cellStyle name="clsAltDataPrezn6 3 2" xfId="2345"/>
    <cellStyle name="clsAltDataPrezn6 3 2 2" xfId="2346"/>
    <cellStyle name="clsAltDataPrezn6 3 2 2 2" xfId="2347"/>
    <cellStyle name="clsAltDataPrezn6 3 2 3" xfId="2348"/>
    <cellStyle name="clsAltDataPrezn6 3 2 3 2" xfId="2349"/>
    <cellStyle name="clsAltDataPrezn6 3 2 4" xfId="2350"/>
    <cellStyle name="clsAltDataPrezn6 3 3" xfId="2351"/>
    <cellStyle name="clsAltDataPrezn6 3 3 2" xfId="2352"/>
    <cellStyle name="clsAltDataPrezn6 3 4" xfId="2353"/>
    <cellStyle name="clsAltDataPrezn6 3 4 2" xfId="2354"/>
    <cellStyle name="clsAltDataPrezn6 3 5" xfId="2355"/>
    <cellStyle name="clsAltDataPrezn6 4" xfId="2356"/>
    <cellStyle name="clsAltDataPrezn6 4 2" xfId="2357"/>
    <cellStyle name="clsAltDataPrezn6 4 2 2" xfId="2358"/>
    <cellStyle name="clsAltDataPrezn6 4 2 2 2" xfId="2359"/>
    <cellStyle name="clsAltDataPrezn6 4 2 3" xfId="2360"/>
    <cellStyle name="clsAltDataPrezn6 4 2 3 2" xfId="2361"/>
    <cellStyle name="clsAltDataPrezn6 4 2 4" xfId="2362"/>
    <cellStyle name="clsAltDataPrezn6 4 3" xfId="2363"/>
    <cellStyle name="clsAltDataPrezn6 4 3 2" xfId="2364"/>
    <cellStyle name="clsAltDataPrezn6 4 4" xfId="2365"/>
    <cellStyle name="clsAltDataPrezn6 4 4 2" xfId="2366"/>
    <cellStyle name="clsAltDataPrezn6 4 5" xfId="2367"/>
    <cellStyle name="clsAltDataPrezn6 4 5 2" xfId="2368"/>
    <cellStyle name="clsAltDataPrezn6 4 6" xfId="2369"/>
    <cellStyle name="clsAltDataPrezn6 5" xfId="2370"/>
    <cellStyle name="clsAltDataPrezn6 5 2" xfId="2371"/>
    <cellStyle name="clsAltDataPrezn6 5 2 2" xfId="2372"/>
    <cellStyle name="clsAltDataPrezn6 5 3" xfId="2373"/>
    <cellStyle name="clsAltDataPrezn6 5 3 2" xfId="2374"/>
    <cellStyle name="clsAltDataPrezn6 5 4" xfId="2375"/>
    <cellStyle name="clsAltDataPrezn6 6" xfId="2376"/>
    <cellStyle name="clsAltDataPrezn6 6 2" xfId="2377"/>
    <cellStyle name="clsAltDataPrezn6 6 2 2" xfId="2378"/>
    <cellStyle name="clsAltDataPrezn6 6 3" xfId="2379"/>
    <cellStyle name="clsAltDataPrezn6 6 3 2" xfId="2380"/>
    <cellStyle name="clsAltDataPrezn6 6 4" xfId="2381"/>
    <cellStyle name="clsAltDataPrezn6 7" xfId="2382"/>
    <cellStyle name="clsAltDataPrezn6 7 2" xfId="2383"/>
    <cellStyle name="clsAltDataPrezn6 8" xfId="2384"/>
    <cellStyle name="clsAltDataPrezn6 8 2" xfId="2385"/>
    <cellStyle name="clsAltDataPrezn6 9" xfId="2386"/>
    <cellStyle name="clsAltDataPrezn6 9 2" xfId="2387"/>
    <cellStyle name="clsAltMRVData" xfId="2388"/>
    <cellStyle name="clsAltMRVData 10" xfId="2389"/>
    <cellStyle name="clsAltMRVData 10 2" xfId="2390"/>
    <cellStyle name="clsAltMRVData 11" xfId="2391"/>
    <cellStyle name="clsAltMRVData 11 2" xfId="2392"/>
    <cellStyle name="clsAltMRVData 12" xfId="2393"/>
    <cellStyle name="clsAltMRVData 13" xfId="2394"/>
    <cellStyle name="clsAltMRVData 14" xfId="2395"/>
    <cellStyle name="clsAltMRVData 15" xfId="2396"/>
    <cellStyle name="clsAltMRVData 16" xfId="2397"/>
    <cellStyle name="clsAltMRVData 2" xfId="2398"/>
    <cellStyle name="clsAltMRVData 2 10" xfId="2399"/>
    <cellStyle name="clsAltMRVData 2 10 2" xfId="2400"/>
    <cellStyle name="clsAltMRVData 2 11" xfId="2401"/>
    <cellStyle name="clsAltMRVData 2 2" xfId="2402"/>
    <cellStyle name="clsAltMRVData 2 2 2" xfId="2403"/>
    <cellStyle name="clsAltMRVData 2 2 2 2" xfId="2404"/>
    <cellStyle name="clsAltMRVData 2 2 2 2 2" xfId="2405"/>
    <cellStyle name="clsAltMRVData 2 2 2 2 2 2" xfId="2406"/>
    <cellStyle name="clsAltMRVData 2 2 2 2 3" xfId="2407"/>
    <cellStyle name="clsAltMRVData 2 2 2 2 3 2" xfId="2408"/>
    <cellStyle name="clsAltMRVData 2 2 2 2 4" xfId="2409"/>
    <cellStyle name="clsAltMRVData 2 2 2 3" xfId="2410"/>
    <cellStyle name="clsAltMRVData 2 2 2 3 2" xfId="2411"/>
    <cellStyle name="clsAltMRVData 2 2 2 4" xfId="2412"/>
    <cellStyle name="clsAltMRVData 2 2 2 4 2" xfId="2413"/>
    <cellStyle name="clsAltMRVData 2 2 2 5" xfId="2414"/>
    <cellStyle name="clsAltMRVData 2 2 2 5 2" xfId="2415"/>
    <cellStyle name="clsAltMRVData 2 2 2 6" xfId="2416"/>
    <cellStyle name="clsAltMRVData 2 2 3" xfId="2417"/>
    <cellStyle name="clsAltMRVData 2 2 3 2" xfId="2418"/>
    <cellStyle name="clsAltMRVData 2 2 3 2 2" xfId="2419"/>
    <cellStyle name="clsAltMRVData 2 2 3 3" xfId="2420"/>
    <cellStyle name="clsAltMRVData 2 2 3 3 2" xfId="2421"/>
    <cellStyle name="clsAltMRVData 2 2 3 4" xfId="2422"/>
    <cellStyle name="clsAltMRVData 2 2 4" xfId="2423"/>
    <cellStyle name="clsAltMRVData 2 2 4 2" xfId="2424"/>
    <cellStyle name="clsAltMRVData 2 2 4 2 2" xfId="2425"/>
    <cellStyle name="clsAltMRVData 2 2 4 3" xfId="2426"/>
    <cellStyle name="clsAltMRVData 2 2 4 3 2" xfId="2427"/>
    <cellStyle name="clsAltMRVData 2 2 4 4" xfId="2428"/>
    <cellStyle name="clsAltMRVData 2 2 5" xfId="2429"/>
    <cellStyle name="clsAltMRVData 2 2 5 2" xfId="2430"/>
    <cellStyle name="clsAltMRVData 2 2 6" xfId="2431"/>
    <cellStyle name="clsAltMRVData 2 2 6 2" xfId="2432"/>
    <cellStyle name="clsAltMRVData 2 2 7" xfId="2433"/>
    <cellStyle name="clsAltMRVData 2 2 7 2" xfId="2434"/>
    <cellStyle name="clsAltMRVData 2 2 8" xfId="2435"/>
    <cellStyle name="clsAltMRVData 2 3" xfId="2436"/>
    <cellStyle name="clsAltMRVData 2 3 2" xfId="2437"/>
    <cellStyle name="clsAltMRVData 2 3 2 2" xfId="2438"/>
    <cellStyle name="clsAltMRVData 2 3 2 2 2" xfId="2439"/>
    <cellStyle name="clsAltMRVData 2 3 2 3" xfId="2440"/>
    <cellStyle name="clsAltMRVData 2 3 2 3 2" xfId="2441"/>
    <cellStyle name="clsAltMRVData 2 3 2 4" xfId="2442"/>
    <cellStyle name="clsAltMRVData 2 3 3" xfId="2443"/>
    <cellStyle name="clsAltMRVData 2 3 3 2" xfId="2444"/>
    <cellStyle name="clsAltMRVData 2 3 4" xfId="2445"/>
    <cellStyle name="clsAltMRVData 2 3 4 2" xfId="2446"/>
    <cellStyle name="clsAltMRVData 2 3 5" xfId="2447"/>
    <cellStyle name="clsAltMRVData 2 4" xfId="2448"/>
    <cellStyle name="clsAltMRVData 2 4 2" xfId="2449"/>
    <cellStyle name="clsAltMRVData 2 4 2 2" xfId="2450"/>
    <cellStyle name="clsAltMRVData 2 4 2 2 2" xfId="2451"/>
    <cellStyle name="clsAltMRVData 2 4 2 3" xfId="2452"/>
    <cellStyle name="clsAltMRVData 2 4 2 3 2" xfId="2453"/>
    <cellStyle name="clsAltMRVData 2 4 2 4" xfId="2454"/>
    <cellStyle name="clsAltMRVData 2 4 3" xfId="2455"/>
    <cellStyle name="clsAltMRVData 2 4 3 2" xfId="2456"/>
    <cellStyle name="clsAltMRVData 2 4 4" xfId="2457"/>
    <cellStyle name="clsAltMRVData 2 4 4 2" xfId="2458"/>
    <cellStyle name="clsAltMRVData 2 4 5" xfId="2459"/>
    <cellStyle name="clsAltMRVData 2 5" xfId="2460"/>
    <cellStyle name="clsAltMRVData 2 5 2" xfId="2461"/>
    <cellStyle name="clsAltMRVData 2 5 2 2" xfId="2462"/>
    <cellStyle name="clsAltMRVData 2 5 2 2 2" xfId="2463"/>
    <cellStyle name="clsAltMRVData 2 5 2 3" xfId="2464"/>
    <cellStyle name="clsAltMRVData 2 5 2 3 2" xfId="2465"/>
    <cellStyle name="clsAltMRVData 2 5 2 4" xfId="2466"/>
    <cellStyle name="clsAltMRVData 2 5 3" xfId="2467"/>
    <cellStyle name="clsAltMRVData 2 5 3 2" xfId="2468"/>
    <cellStyle name="clsAltMRVData 2 5 4" xfId="2469"/>
    <cellStyle name="clsAltMRVData 2 5 4 2" xfId="2470"/>
    <cellStyle name="clsAltMRVData 2 5 5" xfId="2471"/>
    <cellStyle name="clsAltMRVData 2 5 5 2" xfId="2472"/>
    <cellStyle name="clsAltMRVData 2 5 6" xfId="2473"/>
    <cellStyle name="clsAltMRVData 2 6" xfId="2474"/>
    <cellStyle name="clsAltMRVData 2 6 2" xfId="2475"/>
    <cellStyle name="clsAltMRVData 2 6 2 2" xfId="2476"/>
    <cellStyle name="clsAltMRVData 2 6 3" xfId="2477"/>
    <cellStyle name="clsAltMRVData 2 6 3 2" xfId="2478"/>
    <cellStyle name="clsAltMRVData 2 6 4" xfId="2479"/>
    <cellStyle name="clsAltMRVData 2 7" xfId="2480"/>
    <cellStyle name="clsAltMRVData 2 7 2" xfId="2481"/>
    <cellStyle name="clsAltMRVData 2 7 2 2" xfId="2482"/>
    <cellStyle name="clsAltMRVData 2 7 3" xfId="2483"/>
    <cellStyle name="clsAltMRVData 2 7 3 2" xfId="2484"/>
    <cellStyle name="clsAltMRVData 2 7 4" xfId="2485"/>
    <cellStyle name="clsAltMRVData 2 8" xfId="2486"/>
    <cellStyle name="clsAltMRVData 2 8 2" xfId="2487"/>
    <cellStyle name="clsAltMRVData 2 9" xfId="2488"/>
    <cellStyle name="clsAltMRVData 2 9 2" xfId="2489"/>
    <cellStyle name="clsAltMRVData 3" xfId="2490"/>
    <cellStyle name="clsAltMRVData 3 2" xfId="2491"/>
    <cellStyle name="clsAltMRVData 3 2 2" xfId="2492"/>
    <cellStyle name="clsAltMRVData 3 2 2 2" xfId="2493"/>
    <cellStyle name="clsAltMRVData 3 2 2 2 2" xfId="2494"/>
    <cellStyle name="clsAltMRVData 3 2 2 3" xfId="2495"/>
    <cellStyle name="clsAltMRVData 3 2 2 3 2" xfId="2496"/>
    <cellStyle name="clsAltMRVData 3 2 2 4" xfId="2497"/>
    <cellStyle name="clsAltMRVData 3 2 3" xfId="2498"/>
    <cellStyle name="clsAltMRVData 3 2 3 2" xfId="2499"/>
    <cellStyle name="clsAltMRVData 3 2 4" xfId="2500"/>
    <cellStyle name="clsAltMRVData 3 2 4 2" xfId="2501"/>
    <cellStyle name="clsAltMRVData 3 2 5" xfId="2502"/>
    <cellStyle name="clsAltMRVData 3 2 5 2" xfId="2503"/>
    <cellStyle name="clsAltMRVData 3 2 6" xfId="2504"/>
    <cellStyle name="clsAltMRVData 3 3" xfId="2505"/>
    <cellStyle name="clsAltMRVData 3 3 2" xfId="2506"/>
    <cellStyle name="clsAltMRVData 3 3 2 2" xfId="2507"/>
    <cellStyle name="clsAltMRVData 3 3 3" xfId="2508"/>
    <cellStyle name="clsAltMRVData 3 3 3 2" xfId="2509"/>
    <cellStyle name="clsAltMRVData 3 3 4" xfId="2510"/>
    <cellStyle name="clsAltMRVData 3 4" xfId="2511"/>
    <cellStyle name="clsAltMRVData 3 4 2" xfId="2512"/>
    <cellStyle name="clsAltMRVData 3 4 2 2" xfId="2513"/>
    <cellStyle name="clsAltMRVData 3 4 3" xfId="2514"/>
    <cellStyle name="clsAltMRVData 3 4 3 2" xfId="2515"/>
    <cellStyle name="clsAltMRVData 3 4 4" xfId="2516"/>
    <cellStyle name="clsAltMRVData 3 5" xfId="2517"/>
    <cellStyle name="clsAltMRVData 3 5 2" xfId="2518"/>
    <cellStyle name="clsAltMRVData 3 6" xfId="2519"/>
    <cellStyle name="clsAltMRVData 3 6 2" xfId="2520"/>
    <cellStyle name="clsAltMRVData 3 7" xfId="2521"/>
    <cellStyle name="clsAltMRVData 3 7 2" xfId="2522"/>
    <cellStyle name="clsAltMRVData 3 8" xfId="2523"/>
    <cellStyle name="clsAltMRVData 4" xfId="2524"/>
    <cellStyle name="clsAltMRVData 4 2" xfId="2525"/>
    <cellStyle name="clsAltMRVData 4 2 2" xfId="2526"/>
    <cellStyle name="clsAltMRVData 4 2 2 2" xfId="2527"/>
    <cellStyle name="clsAltMRVData 4 2 3" xfId="2528"/>
    <cellStyle name="clsAltMRVData 4 2 3 2" xfId="2529"/>
    <cellStyle name="clsAltMRVData 4 2 4" xfId="2530"/>
    <cellStyle name="clsAltMRVData 4 3" xfId="2531"/>
    <cellStyle name="clsAltMRVData 4 3 2" xfId="2532"/>
    <cellStyle name="clsAltMRVData 4 4" xfId="2533"/>
    <cellStyle name="clsAltMRVData 4 4 2" xfId="2534"/>
    <cellStyle name="clsAltMRVData 4 5" xfId="2535"/>
    <cellStyle name="clsAltMRVData 5" xfId="2536"/>
    <cellStyle name="clsAltMRVData 5 2" xfId="2537"/>
    <cellStyle name="clsAltMRVData 5 2 2" xfId="2538"/>
    <cellStyle name="clsAltMRVData 5 2 2 2" xfId="2539"/>
    <cellStyle name="clsAltMRVData 5 2 3" xfId="2540"/>
    <cellStyle name="clsAltMRVData 5 2 3 2" xfId="2541"/>
    <cellStyle name="clsAltMRVData 5 2 4" xfId="2542"/>
    <cellStyle name="clsAltMRVData 5 3" xfId="2543"/>
    <cellStyle name="clsAltMRVData 5 3 2" xfId="2544"/>
    <cellStyle name="clsAltMRVData 5 4" xfId="2545"/>
    <cellStyle name="clsAltMRVData 5 4 2" xfId="2546"/>
    <cellStyle name="clsAltMRVData 5 5" xfId="2547"/>
    <cellStyle name="clsAltMRVData 6" xfId="2548"/>
    <cellStyle name="clsAltMRVData 6 2" xfId="2549"/>
    <cellStyle name="clsAltMRVData 6 2 2" xfId="2550"/>
    <cellStyle name="clsAltMRVData 6 2 2 2" xfId="2551"/>
    <cellStyle name="clsAltMRVData 6 2 3" xfId="2552"/>
    <cellStyle name="clsAltMRVData 6 2 3 2" xfId="2553"/>
    <cellStyle name="clsAltMRVData 6 2 4" xfId="2554"/>
    <cellStyle name="clsAltMRVData 6 3" xfId="2555"/>
    <cellStyle name="clsAltMRVData 6 3 2" xfId="2556"/>
    <cellStyle name="clsAltMRVData 6 4" xfId="2557"/>
    <cellStyle name="clsAltMRVData 6 4 2" xfId="2558"/>
    <cellStyle name="clsAltMRVData 6 5" xfId="2559"/>
    <cellStyle name="clsAltMRVData 6 5 2" xfId="2560"/>
    <cellStyle name="clsAltMRVData 6 6" xfId="2561"/>
    <cellStyle name="clsAltMRVData 7" xfId="2562"/>
    <cellStyle name="clsAltMRVData 7 2" xfId="2563"/>
    <cellStyle name="clsAltMRVData 7 2 2" xfId="2564"/>
    <cellStyle name="clsAltMRVData 7 3" xfId="2565"/>
    <cellStyle name="clsAltMRVData 7 3 2" xfId="2566"/>
    <cellStyle name="clsAltMRVData 7 4" xfId="2567"/>
    <cellStyle name="clsAltMRVData 8" xfId="2568"/>
    <cellStyle name="clsAltMRVData 8 2" xfId="2569"/>
    <cellStyle name="clsAltMRVData 8 2 2" xfId="2570"/>
    <cellStyle name="clsAltMRVData 8 3" xfId="2571"/>
    <cellStyle name="clsAltMRVData 8 3 2" xfId="2572"/>
    <cellStyle name="clsAltMRVData 8 4" xfId="2573"/>
    <cellStyle name="clsAltMRVData 9" xfId="2574"/>
    <cellStyle name="clsAltMRVData 9 2" xfId="2575"/>
    <cellStyle name="clsAltMRVDataPrezn1" xfId="2576"/>
    <cellStyle name="clsAltMRVDataPrezn1 10" xfId="2577"/>
    <cellStyle name="clsAltMRVDataPrezn1 11" xfId="2578"/>
    <cellStyle name="clsAltMRVDataPrezn1 12" xfId="2579"/>
    <cellStyle name="clsAltMRVDataPrezn1 13" xfId="2580"/>
    <cellStyle name="clsAltMRVDataPrezn1 2" xfId="2581"/>
    <cellStyle name="clsAltMRVDataPrezn1 2 2" xfId="2582"/>
    <cellStyle name="clsAltMRVDataPrezn1 2 2 2" xfId="2583"/>
    <cellStyle name="clsAltMRVDataPrezn1 2 2 2 2" xfId="2584"/>
    <cellStyle name="clsAltMRVDataPrezn1 2 2 3" xfId="2585"/>
    <cellStyle name="clsAltMRVDataPrezn1 2 2 3 2" xfId="2586"/>
    <cellStyle name="clsAltMRVDataPrezn1 2 2 4" xfId="2587"/>
    <cellStyle name="clsAltMRVDataPrezn1 2 3" xfId="2588"/>
    <cellStyle name="clsAltMRVDataPrezn1 2 3 2" xfId="2589"/>
    <cellStyle name="clsAltMRVDataPrezn1 2 4" xfId="2590"/>
    <cellStyle name="clsAltMRVDataPrezn1 2 4 2" xfId="2591"/>
    <cellStyle name="clsAltMRVDataPrezn1 2 5" xfId="2592"/>
    <cellStyle name="clsAltMRVDataPrezn1 3" xfId="2593"/>
    <cellStyle name="clsAltMRVDataPrezn1 3 2" xfId="2594"/>
    <cellStyle name="clsAltMRVDataPrezn1 3 2 2" xfId="2595"/>
    <cellStyle name="clsAltMRVDataPrezn1 3 2 2 2" xfId="2596"/>
    <cellStyle name="clsAltMRVDataPrezn1 3 2 3" xfId="2597"/>
    <cellStyle name="clsAltMRVDataPrezn1 3 2 3 2" xfId="2598"/>
    <cellStyle name="clsAltMRVDataPrezn1 3 2 4" xfId="2599"/>
    <cellStyle name="clsAltMRVDataPrezn1 3 3" xfId="2600"/>
    <cellStyle name="clsAltMRVDataPrezn1 3 3 2" xfId="2601"/>
    <cellStyle name="clsAltMRVDataPrezn1 3 4" xfId="2602"/>
    <cellStyle name="clsAltMRVDataPrezn1 3 4 2" xfId="2603"/>
    <cellStyle name="clsAltMRVDataPrezn1 3 5" xfId="2604"/>
    <cellStyle name="clsAltMRVDataPrezn1 4" xfId="2605"/>
    <cellStyle name="clsAltMRVDataPrezn1 4 2" xfId="2606"/>
    <cellStyle name="clsAltMRVDataPrezn1 4 2 2" xfId="2607"/>
    <cellStyle name="clsAltMRVDataPrezn1 4 2 2 2" xfId="2608"/>
    <cellStyle name="clsAltMRVDataPrezn1 4 2 3" xfId="2609"/>
    <cellStyle name="clsAltMRVDataPrezn1 4 2 3 2" xfId="2610"/>
    <cellStyle name="clsAltMRVDataPrezn1 4 2 4" xfId="2611"/>
    <cellStyle name="clsAltMRVDataPrezn1 4 3" xfId="2612"/>
    <cellStyle name="clsAltMRVDataPrezn1 4 3 2" xfId="2613"/>
    <cellStyle name="clsAltMRVDataPrezn1 4 4" xfId="2614"/>
    <cellStyle name="clsAltMRVDataPrezn1 4 4 2" xfId="2615"/>
    <cellStyle name="clsAltMRVDataPrezn1 4 5" xfId="2616"/>
    <cellStyle name="clsAltMRVDataPrezn1 4 5 2" xfId="2617"/>
    <cellStyle name="clsAltMRVDataPrezn1 4 6" xfId="2618"/>
    <cellStyle name="clsAltMRVDataPrezn1 5" xfId="2619"/>
    <cellStyle name="clsAltMRVDataPrezn1 5 2" xfId="2620"/>
    <cellStyle name="clsAltMRVDataPrezn1 5 2 2" xfId="2621"/>
    <cellStyle name="clsAltMRVDataPrezn1 5 3" xfId="2622"/>
    <cellStyle name="clsAltMRVDataPrezn1 5 3 2" xfId="2623"/>
    <cellStyle name="clsAltMRVDataPrezn1 5 4" xfId="2624"/>
    <cellStyle name="clsAltMRVDataPrezn1 6" xfId="2625"/>
    <cellStyle name="clsAltMRVDataPrezn1 6 2" xfId="2626"/>
    <cellStyle name="clsAltMRVDataPrezn1 6 2 2" xfId="2627"/>
    <cellStyle name="clsAltMRVDataPrezn1 6 3" xfId="2628"/>
    <cellStyle name="clsAltMRVDataPrezn1 6 3 2" xfId="2629"/>
    <cellStyle name="clsAltMRVDataPrezn1 6 4" xfId="2630"/>
    <cellStyle name="clsAltMRVDataPrezn1 7" xfId="2631"/>
    <cellStyle name="clsAltMRVDataPrezn1 7 2" xfId="2632"/>
    <cellStyle name="clsAltMRVDataPrezn1 8" xfId="2633"/>
    <cellStyle name="clsAltMRVDataPrezn1 8 2" xfId="2634"/>
    <cellStyle name="clsAltMRVDataPrezn1 9" xfId="2635"/>
    <cellStyle name="clsAltMRVDataPrezn1 9 2" xfId="2636"/>
    <cellStyle name="clsAltMRVDataPrezn3" xfId="2637"/>
    <cellStyle name="clsAltMRVDataPrezn3 10" xfId="2638"/>
    <cellStyle name="clsAltMRVDataPrezn3 11" xfId="2639"/>
    <cellStyle name="clsAltMRVDataPrezn3 12" xfId="2640"/>
    <cellStyle name="clsAltMRVDataPrezn3 13" xfId="2641"/>
    <cellStyle name="clsAltMRVDataPrezn3 2" xfId="2642"/>
    <cellStyle name="clsAltMRVDataPrezn3 2 2" xfId="2643"/>
    <cellStyle name="clsAltMRVDataPrezn3 2 2 2" xfId="2644"/>
    <cellStyle name="clsAltMRVDataPrezn3 2 2 2 2" xfId="2645"/>
    <cellStyle name="clsAltMRVDataPrezn3 2 2 3" xfId="2646"/>
    <cellStyle name="clsAltMRVDataPrezn3 2 2 3 2" xfId="2647"/>
    <cellStyle name="clsAltMRVDataPrezn3 2 2 4" xfId="2648"/>
    <cellStyle name="clsAltMRVDataPrezn3 2 3" xfId="2649"/>
    <cellStyle name="clsAltMRVDataPrezn3 2 3 2" xfId="2650"/>
    <cellStyle name="clsAltMRVDataPrezn3 2 4" xfId="2651"/>
    <cellStyle name="clsAltMRVDataPrezn3 2 4 2" xfId="2652"/>
    <cellStyle name="clsAltMRVDataPrezn3 2 5" xfId="2653"/>
    <cellStyle name="clsAltMRVDataPrezn3 3" xfId="2654"/>
    <cellStyle name="clsAltMRVDataPrezn3 3 2" xfId="2655"/>
    <cellStyle name="clsAltMRVDataPrezn3 3 2 2" xfId="2656"/>
    <cellStyle name="clsAltMRVDataPrezn3 3 2 2 2" xfId="2657"/>
    <cellStyle name="clsAltMRVDataPrezn3 3 2 3" xfId="2658"/>
    <cellStyle name="clsAltMRVDataPrezn3 3 2 3 2" xfId="2659"/>
    <cellStyle name="clsAltMRVDataPrezn3 3 2 4" xfId="2660"/>
    <cellStyle name="clsAltMRVDataPrezn3 3 3" xfId="2661"/>
    <cellStyle name="clsAltMRVDataPrezn3 3 3 2" xfId="2662"/>
    <cellStyle name="clsAltMRVDataPrezn3 3 4" xfId="2663"/>
    <cellStyle name="clsAltMRVDataPrezn3 3 4 2" xfId="2664"/>
    <cellStyle name="clsAltMRVDataPrezn3 3 5" xfId="2665"/>
    <cellStyle name="clsAltMRVDataPrezn3 4" xfId="2666"/>
    <cellStyle name="clsAltMRVDataPrezn3 4 2" xfId="2667"/>
    <cellStyle name="clsAltMRVDataPrezn3 4 2 2" xfId="2668"/>
    <cellStyle name="clsAltMRVDataPrezn3 4 2 2 2" xfId="2669"/>
    <cellStyle name="clsAltMRVDataPrezn3 4 2 3" xfId="2670"/>
    <cellStyle name="clsAltMRVDataPrezn3 4 2 3 2" xfId="2671"/>
    <cellStyle name="clsAltMRVDataPrezn3 4 2 4" xfId="2672"/>
    <cellStyle name="clsAltMRVDataPrezn3 4 3" xfId="2673"/>
    <cellStyle name="clsAltMRVDataPrezn3 4 3 2" xfId="2674"/>
    <cellStyle name="clsAltMRVDataPrezn3 4 4" xfId="2675"/>
    <cellStyle name="clsAltMRVDataPrezn3 4 4 2" xfId="2676"/>
    <cellStyle name="clsAltMRVDataPrezn3 4 5" xfId="2677"/>
    <cellStyle name="clsAltMRVDataPrezn3 4 5 2" xfId="2678"/>
    <cellStyle name="clsAltMRVDataPrezn3 4 6" xfId="2679"/>
    <cellStyle name="clsAltMRVDataPrezn3 5" xfId="2680"/>
    <cellStyle name="clsAltMRVDataPrezn3 5 2" xfId="2681"/>
    <cellStyle name="clsAltMRVDataPrezn3 5 2 2" xfId="2682"/>
    <cellStyle name="clsAltMRVDataPrezn3 5 3" xfId="2683"/>
    <cellStyle name="clsAltMRVDataPrezn3 5 3 2" xfId="2684"/>
    <cellStyle name="clsAltMRVDataPrezn3 5 4" xfId="2685"/>
    <cellStyle name="clsAltMRVDataPrezn3 6" xfId="2686"/>
    <cellStyle name="clsAltMRVDataPrezn3 6 2" xfId="2687"/>
    <cellStyle name="clsAltMRVDataPrezn3 6 2 2" xfId="2688"/>
    <cellStyle name="clsAltMRVDataPrezn3 6 3" xfId="2689"/>
    <cellStyle name="clsAltMRVDataPrezn3 6 3 2" xfId="2690"/>
    <cellStyle name="clsAltMRVDataPrezn3 6 4" xfId="2691"/>
    <cellStyle name="clsAltMRVDataPrezn3 7" xfId="2692"/>
    <cellStyle name="clsAltMRVDataPrezn3 7 2" xfId="2693"/>
    <cellStyle name="clsAltMRVDataPrezn3 8" xfId="2694"/>
    <cellStyle name="clsAltMRVDataPrezn3 8 2" xfId="2695"/>
    <cellStyle name="clsAltMRVDataPrezn3 9" xfId="2696"/>
    <cellStyle name="clsAltMRVDataPrezn3 9 2" xfId="2697"/>
    <cellStyle name="clsAltMRVDataPrezn4" xfId="2698"/>
    <cellStyle name="clsAltMRVDataPrezn4 10" xfId="2699"/>
    <cellStyle name="clsAltMRVDataPrezn4 11" xfId="2700"/>
    <cellStyle name="clsAltMRVDataPrezn4 12" xfId="2701"/>
    <cellStyle name="clsAltMRVDataPrezn4 13" xfId="2702"/>
    <cellStyle name="clsAltMRVDataPrezn4 2" xfId="2703"/>
    <cellStyle name="clsAltMRVDataPrezn4 2 2" xfId="2704"/>
    <cellStyle name="clsAltMRVDataPrezn4 2 2 2" xfId="2705"/>
    <cellStyle name="clsAltMRVDataPrezn4 2 2 2 2" xfId="2706"/>
    <cellStyle name="clsAltMRVDataPrezn4 2 2 3" xfId="2707"/>
    <cellStyle name="clsAltMRVDataPrezn4 2 2 3 2" xfId="2708"/>
    <cellStyle name="clsAltMRVDataPrezn4 2 2 4" xfId="2709"/>
    <cellStyle name="clsAltMRVDataPrezn4 2 3" xfId="2710"/>
    <cellStyle name="clsAltMRVDataPrezn4 2 3 2" xfId="2711"/>
    <cellStyle name="clsAltMRVDataPrezn4 2 4" xfId="2712"/>
    <cellStyle name="clsAltMRVDataPrezn4 2 4 2" xfId="2713"/>
    <cellStyle name="clsAltMRVDataPrezn4 2 5" xfId="2714"/>
    <cellStyle name="clsAltMRVDataPrezn4 3" xfId="2715"/>
    <cellStyle name="clsAltMRVDataPrezn4 3 2" xfId="2716"/>
    <cellStyle name="clsAltMRVDataPrezn4 3 2 2" xfId="2717"/>
    <cellStyle name="clsAltMRVDataPrezn4 3 2 2 2" xfId="2718"/>
    <cellStyle name="clsAltMRVDataPrezn4 3 2 3" xfId="2719"/>
    <cellStyle name="clsAltMRVDataPrezn4 3 2 3 2" xfId="2720"/>
    <cellStyle name="clsAltMRVDataPrezn4 3 2 4" xfId="2721"/>
    <cellStyle name="clsAltMRVDataPrezn4 3 3" xfId="2722"/>
    <cellStyle name="clsAltMRVDataPrezn4 3 3 2" xfId="2723"/>
    <cellStyle name="clsAltMRVDataPrezn4 3 4" xfId="2724"/>
    <cellStyle name="clsAltMRVDataPrezn4 3 4 2" xfId="2725"/>
    <cellStyle name="clsAltMRVDataPrezn4 3 5" xfId="2726"/>
    <cellStyle name="clsAltMRVDataPrezn4 4" xfId="2727"/>
    <cellStyle name="clsAltMRVDataPrezn4 4 2" xfId="2728"/>
    <cellStyle name="clsAltMRVDataPrezn4 4 2 2" xfId="2729"/>
    <cellStyle name="clsAltMRVDataPrezn4 4 2 2 2" xfId="2730"/>
    <cellStyle name="clsAltMRVDataPrezn4 4 2 3" xfId="2731"/>
    <cellStyle name="clsAltMRVDataPrezn4 4 2 3 2" xfId="2732"/>
    <cellStyle name="clsAltMRVDataPrezn4 4 2 4" xfId="2733"/>
    <cellStyle name="clsAltMRVDataPrezn4 4 3" xfId="2734"/>
    <cellStyle name="clsAltMRVDataPrezn4 4 3 2" xfId="2735"/>
    <cellStyle name="clsAltMRVDataPrezn4 4 4" xfId="2736"/>
    <cellStyle name="clsAltMRVDataPrezn4 4 4 2" xfId="2737"/>
    <cellStyle name="clsAltMRVDataPrezn4 4 5" xfId="2738"/>
    <cellStyle name="clsAltMRVDataPrezn4 4 5 2" xfId="2739"/>
    <cellStyle name="clsAltMRVDataPrezn4 4 6" xfId="2740"/>
    <cellStyle name="clsAltMRVDataPrezn4 5" xfId="2741"/>
    <cellStyle name="clsAltMRVDataPrezn4 5 2" xfId="2742"/>
    <cellStyle name="clsAltMRVDataPrezn4 5 2 2" xfId="2743"/>
    <cellStyle name="clsAltMRVDataPrezn4 5 3" xfId="2744"/>
    <cellStyle name="clsAltMRVDataPrezn4 5 3 2" xfId="2745"/>
    <cellStyle name="clsAltMRVDataPrezn4 5 4" xfId="2746"/>
    <cellStyle name="clsAltMRVDataPrezn4 6" xfId="2747"/>
    <cellStyle name="clsAltMRVDataPrezn4 6 2" xfId="2748"/>
    <cellStyle name="clsAltMRVDataPrezn4 6 2 2" xfId="2749"/>
    <cellStyle name="clsAltMRVDataPrezn4 6 3" xfId="2750"/>
    <cellStyle name="clsAltMRVDataPrezn4 6 3 2" xfId="2751"/>
    <cellStyle name="clsAltMRVDataPrezn4 6 4" xfId="2752"/>
    <cellStyle name="clsAltMRVDataPrezn4 7" xfId="2753"/>
    <cellStyle name="clsAltMRVDataPrezn4 7 2" xfId="2754"/>
    <cellStyle name="clsAltMRVDataPrezn4 8" xfId="2755"/>
    <cellStyle name="clsAltMRVDataPrezn4 8 2" xfId="2756"/>
    <cellStyle name="clsAltMRVDataPrezn4 9" xfId="2757"/>
    <cellStyle name="clsAltMRVDataPrezn4 9 2" xfId="2758"/>
    <cellStyle name="clsAltMRVDataPrezn5" xfId="2759"/>
    <cellStyle name="clsAltMRVDataPrezn5 10" xfId="2760"/>
    <cellStyle name="clsAltMRVDataPrezn5 11" xfId="2761"/>
    <cellStyle name="clsAltMRVDataPrezn5 12" xfId="2762"/>
    <cellStyle name="clsAltMRVDataPrezn5 13" xfId="2763"/>
    <cellStyle name="clsAltMRVDataPrezn5 2" xfId="2764"/>
    <cellStyle name="clsAltMRVDataPrezn5 2 2" xfId="2765"/>
    <cellStyle name="clsAltMRVDataPrezn5 2 2 2" xfId="2766"/>
    <cellStyle name="clsAltMRVDataPrezn5 2 2 2 2" xfId="2767"/>
    <cellStyle name="clsAltMRVDataPrezn5 2 2 3" xfId="2768"/>
    <cellStyle name="clsAltMRVDataPrezn5 2 2 3 2" xfId="2769"/>
    <cellStyle name="clsAltMRVDataPrezn5 2 2 4" xfId="2770"/>
    <cellStyle name="clsAltMRVDataPrezn5 2 3" xfId="2771"/>
    <cellStyle name="clsAltMRVDataPrezn5 2 3 2" xfId="2772"/>
    <cellStyle name="clsAltMRVDataPrezn5 2 4" xfId="2773"/>
    <cellStyle name="clsAltMRVDataPrezn5 2 4 2" xfId="2774"/>
    <cellStyle name="clsAltMRVDataPrezn5 2 5" xfId="2775"/>
    <cellStyle name="clsAltMRVDataPrezn5 3" xfId="2776"/>
    <cellStyle name="clsAltMRVDataPrezn5 3 2" xfId="2777"/>
    <cellStyle name="clsAltMRVDataPrezn5 3 2 2" xfId="2778"/>
    <cellStyle name="clsAltMRVDataPrezn5 3 2 2 2" xfId="2779"/>
    <cellStyle name="clsAltMRVDataPrezn5 3 2 3" xfId="2780"/>
    <cellStyle name="clsAltMRVDataPrezn5 3 2 3 2" xfId="2781"/>
    <cellStyle name="clsAltMRVDataPrezn5 3 2 4" xfId="2782"/>
    <cellStyle name="clsAltMRVDataPrezn5 3 3" xfId="2783"/>
    <cellStyle name="clsAltMRVDataPrezn5 3 3 2" xfId="2784"/>
    <cellStyle name="clsAltMRVDataPrezn5 3 4" xfId="2785"/>
    <cellStyle name="clsAltMRVDataPrezn5 3 4 2" xfId="2786"/>
    <cellStyle name="clsAltMRVDataPrezn5 3 5" xfId="2787"/>
    <cellStyle name="clsAltMRVDataPrezn5 4" xfId="2788"/>
    <cellStyle name="clsAltMRVDataPrezn5 4 2" xfId="2789"/>
    <cellStyle name="clsAltMRVDataPrezn5 4 2 2" xfId="2790"/>
    <cellStyle name="clsAltMRVDataPrezn5 4 2 2 2" xfId="2791"/>
    <cellStyle name="clsAltMRVDataPrezn5 4 2 3" xfId="2792"/>
    <cellStyle name="clsAltMRVDataPrezn5 4 2 3 2" xfId="2793"/>
    <cellStyle name="clsAltMRVDataPrezn5 4 2 4" xfId="2794"/>
    <cellStyle name="clsAltMRVDataPrezn5 4 3" xfId="2795"/>
    <cellStyle name="clsAltMRVDataPrezn5 4 3 2" xfId="2796"/>
    <cellStyle name="clsAltMRVDataPrezn5 4 4" xfId="2797"/>
    <cellStyle name="clsAltMRVDataPrezn5 4 4 2" xfId="2798"/>
    <cellStyle name="clsAltMRVDataPrezn5 4 5" xfId="2799"/>
    <cellStyle name="clsAltMRVDataPrezn5 4 5 2" xfId="2800"/>
    <cellStyle name="clsAltMRVDataPrezn5 4 6" xfId="2801"/>
    <cellStyle name="clsAltMRVDataPrezn5 5" xfId="2802"/>
    <cellStyle name="clsAltMRVDataPrezn5 5 2" xfId="2803"/>
    <cellStyle name="clsAltMRVDataPrezn5 5 2 2" xfId="2804"/>
    <cellStyle name="clsAltMRVDataPrezn5 5 3" xfId="2805"/>
    <cellStyle name="clsAltMRVDataPrezn5 5 3 2" xfId="2806"/>
    <cellStyle name="clsAltMRVDataPrezn5 5 4" xfId="2807"/>
    <cellStyle name="clsAltMRVDataPrezn5 6" xfId="2808"/>
    <cellStyle name="clsAltMRVDataPrezn5 6 2" xfId="2809"/>
    <cellStyle name="clsAltMRVDataPrezn5 6 2 2" xfId="2810"/>
    <cellStyle name="clsAltMRVDataPrezn5 6 3" xfId="2811"/>
    <cellStyle name="clsAltMRVDataPrezn5 6 3 2" xfId="2812"/>
    <cellStyle name="clsAltMRVDataPrezn5 6 4" xfId="2813"/>
    <cellStyle name="clsAltMRVDataPrezn5 7" xfId="2814"/>
    <cellStyle name="clsAltMRVDataPrezn5 7 2" xfId="2815"/>
    <cellStyle name="clsAltMRVDataPrezn5 8" xfId="2816"/>
    <cellStyle name="clsAltMRVDataPrezn5 8 2" xfId="2817"/>
    <cellStyle name="clsAltMRVDataPrezn5 9" xfId="2818"/>
    <cellStyle name="clsAltMRVDataPrezn5 9 2" xfId="2819"/>
    <cellStyle name="clsAltMRVDataPrezn6" xfId="2820"/>
    <cellStyle name="clsAltMRVDataPrezn6 10" xfId="2821"/>
    <cellStyle name="clsAltMRVDataPrezn6 11" xfId="2822"/>
    <cellStyle name="clsAltMRVDataPrezn6 12" xfId="2823"/>
    <cellStyle name="clsAltMRVDataPrezn6 13" xfId="2824"/>
    <cellStyle name="clsAltMRVDataPrezn6 2" xfId="2825"/>
    <cellStyle name="clsAltMRVDataPrezn6 2 2" xfId="2826"/>
    <cellStyle name="clsAltMRVDataPrezn6 2 2 2" xfId="2827"/>
    <cellStyle name="clsAltMRVDataPrezn6 2 2 2 2" xfId="2828"/>
    <cellStyle name="clsAltMRVDataPrezn6 2 2 3" xfId="2829"/>
    <cellStyle name="clsAltMRVDataPrezn6 2 2 3 2" xfId="2830"/>
    <cellStyle name="clsAltMRVDataPrezn6 2 2 4" xfId="2831"/>
    <cellStyle name="clsAltMRVDataPrezn6 2 3" xfId="2832"/>
    <cellStyle name="clsAltMRVDataPrezn6 2 3 2" xfId="2833"/>
    <cellStyle name="clsAltMRVDataPrezn6 2 4" xfId="2834"/>
    <cellStyle name="clsAltMRVDataPrezn6 2 4 2" xfId="2835"/>
    <cellStyle name="clsAltMRVDataPrezn6 2 5" xfId="2836"/>
    <cellStyle name="clsAltMRVDataPrezn6 3" xfId="2837"/>
    <cellStyle name="clsAltMRVDataPrezn6 3 2" xfId="2838"/>
    <cellStyle name="clsAltMRVDataPrezn6 3 2 2" xfId="2839"/>
    <cellStyle name="clsAltMRVDataPrezn6 3 2 2 2" xfId="2840"/>
    <cellStyle name="clsAltMRVDataPrezn6 3 2 3" xfId="2841"/>
    <cellStyle name="clsAltMRVDataPrezn6 3 2 3 2" xfId="2842"/>
    <cellStyle name="clsAltMRVDataPrezn6 3 2 4" xfId="2843"/>
    <cellStyle name="clsAltMRVDataPrezn6 3 3" xfId="2844"/>
    <cellStyle name="clsAltMRVDataPrezn6 3 3 2" xfId="2845"/>
    <cellStyle name="clsAltMRVDataPrezn6 3 4" xfId="2846"/>
    <cellStyle name="clsAltMRVDataPrezn6 3 4 2" xfId="2847"/>
    <cellStyle name="clsAltMRVDataPrezn6 3 5" xfId="2848"/>
    <cellStyle name="clsAltMRVDataPrezn6 4" xfId="2849"/>
    <cellStyle name="clsAltMRVDataPrezn6 4 2" xfId="2850"/>
    <cellStyle name="clsAltMRVDataPrezn6 4 2 2" xfId="2851"/>
    <cellStyle name="clsAltMRVDataPrezn6 4 2 2 2" xfId="2852"/>
    <cellStyle name="clsAltMRVDataPrezn6 4 2 3" xfId="2853"/>
    <cellStyle name="clsAltMRVDataPrezn6 4 2 3 2" xfId="2854"/>
    <cellStyle name="clsAltMRVDataPrezn6 4 2 4" xfId="2855"/>
    <cellStyle name="clsAltMRVDataPrezn6 4 3" xfId="2856"/>
    <cellStyle name="clsAltMRVDataPrezn6 4 3 2" xfId="2857"/>
    <cellStyle name="clsAltMRVDataPrezn6 4 4" xfId="2858"/>
    <cellStyle name="clsAltMRVDataPrezn6 4 4 2" xfId="2859"/>
    <cellStyle name="clsAltMRVDataPrezn6 4 5" xfId="2860"/>
    <cellStyle name="clsAltMRVDataPrezn6 4 5 2" xfId="2861"/>
    <cellStyle name="clsAltMRVDataPrezn6 4 6" xfId="2862"/>
    <cellStyle name="clsAltMRVDataPrezn6 5" xfId="2863"/>
    <cellStyle name="clsAltMRVDataPrezn6 5 2" xfId="2864"/>
    <cellStyle name="clsAltMRVDataPrezn6 5 2 2" xfId="2865"/>
    <cellStyle name="clsAltMRVDataPrezn6 5 3" xfId="2866"/>
    <cellStyle name="clsAltMRVDataPrezn6 5 3 2" xfId="2867"/>
    <cellStyle name="clsAltMRVDataPrezn6 5 4" xfId="2868"/>
    <cellStyle name="clsAltMRVDataPrezn6 6" xfId="2869"/>
    <cellStyle name="clsAltMRVDataPrezn6 6 2" xfId="2870"/>
    <cellStyle name="clsAltMRVDataPrezn6 6 2 2" xfId="2871"/>
    <cellStyle name="clsAltMRVDataPrezn6 6 3" xfId="2872"/>
    <cellStyle name="clsAltMRVDataPrezn6 6 3 2" xfId="2873"/>
    <cellStyle name="clsAltMRVDataPrezn6 6 4" xfId="2874"/>
    <cellStyle name="clsAltMRVDataPrezn6 7" xfId="2875"/>
    <cellStyle name="clsAltMRVDataPrezn6 7 2" xfId="2876"/>
    <cellStyle name="clsAltMRVDataPrezn6 8" xfId="2877"/>
    <cellStyle name="clsAltMRVDataPrezn6 8 2" xfId="2878"/>
    <cellStyle name="clsAltMRVDataPrezn6 9" xfId="2879"/>
    <cellStyle name="clsAltMRVDataPrezn6 9 2" xfId="2880"/>
    <cellStyle name="clsBlank" xfId="2881"/>
    <cellStyle name="clsBlank 2" xfId="2882"/>
    <cellStyle name="clsBlank 2 2" xfId="2883"/>
    <cellStyle name="clsBlank 2 2 2" xfId="2884"/>
    <cellStyle name="clsBlank 2 2 3" xfId="2885"/>
    <cellStyle name="clsBlank 2 2 4" xfId="2886"/>
    <cellStyle name="clsBlank 2 2 5" xfId="2887"/>
    <cellStyle name="clsBlank 2 3" xfId="2888"/>
    <cellStyle name="clsBlank 2 4" xfId="2889"/>
    <cellStyle name="clsBlank 2 5" xfId="2890"/>
    <cellStyle name="clsBlank 2 6" xfId="2891"/>
    <cellStyle name="clsBlank 2 7" xfId="2892"/>
    <cellStyle name="clsBlank 2_20120313_final_participating_bonds_mar2012_interest_calc" xfId="2893"/>
    <cellStyle name="clsBlank 3" xfId="2894"/>
    <cellStyle name="clsBlank 3 2" xfId="2895"/>
    <cellStyle name="clsBlank 3 3" xfId="2896"/>
    <cellStyle name="clsBlank 3 4" xfId="2897"/>
    <cellStyle name="clsBlank 3 5" xfId="2898"/>
    <cellStyle name="clsBlank 4" xfId="2899"/>
    <cellStyle name="clsBlank 5" xfId="2900"/>
    <cellStyle name="clsBlank 6" xfId="2901"/>
    <cellStyle name="clsBlank 7" xfId="2902"/>
    <cellStyle name="clsBlank 8" xfId="2903"/>
    <cellStyle name="clsBlank_2011-10-03 DSA EL with PSI Oct" xfId="2904"/>
    <cellStyle name="clsColumnHeader" xfId="2905"/>
    <cellStyle name="clsColumnHeader 10" xfId="2906"/>
    <cellStyle name="clsColumnHeader 10 2" xfId="2907"/>
    <cellStyle name="clsColumnHeader 11" xfId="2908"/>
    <cellStyle name="clsColumnHeader 11 2" xfId="2909"/>
    <cellStyle name="clsColumnHeader 12" xfId="2910"/>
    <cellStyle name="clsColumnHeader 13" xfId="2911"/>
    <cellStyle name="clsColumnHeader 14" xfId="2912"/>
    <cellStyle name="clsColumnHeader 15" xfId="2913"/>
    <cellStyle name="clsColumnHeader 16" xfId="2914"/>
    <cellStyle name="clsColumnHeader 2" xfId="2915"/>
    <cellStyle name="clsColumnHeader 2 10" xfId="2916"/>
    <cellStyle name="clsColumnHeader 2 10 2" xfId="2917"/>
    <cellStyle name="clsColumnHeader 2 11" xfId="2918"/>
    <cellStyle name="clsColumnHeader 2 2" xfId="2919"/>
    <cellStyle name="clsColumnHeader 2 2 2" xfId="2920"/>
    <cellStyle name="clsColumnHeader 2 2 2 2" xfId="2921"/>
    <cellStyle name="clsColumnHeader 2 2 2 2 2" xfId="2922"/>
    <cellStyle name="clsColumnHeader 2 2 2 2 2 2" xfId="2923"/>
    <cellStyle name="clsColumnHeader 2 2 2 2 3" xfId="2924"/>
    <cellStyle name="clsColumnHeader 2 2 2 2 3 2" xfId="2925"/>
    <cellStyle name="clsColumnHeader 2 2 2 2 4" xfId="2926"/>
    <cellStyle name="clsColumnHeader 2 2 2 3" xfId="2927"/>
    <cellStyle name="clsColumnHeader 2 2 2 3 2" xfId="2928"/>
    <cellStyle name="clsColumnHeader 2 2 2 4" xfId="2929"/>
    <cellStyle name="clsColumnHeader 2 2 2 4 2" xfId="2930"/>
    <cellStyle name="clsColumnHeader 2 2 2 5" xfId="2931"/>
    <cellStyle name="clsColumnHeader 2 2 2 5 2" xfId="2932"/>
    <cellStyle name="clsColumnHeader 2 2 2 6" xfId="2933"/>
    <cellStyle name="clsColumnHeader 2 2 3" xfId="2934"/>
    <cellStyle name="clsColumnHeader 2 2 3 2" xfId="2935"/>
    <cellStyle name="clsColumnHeader 2 2 3 2 2" xfId="2936"/>
    <cellStyle name="clsColumnHeader 2 2 3 3" xfId="2937"/>
    <cellStyle name="clsColumnHeader 2 2 3 3 2" xfId="2938"/>
    <cellStyle name="clsColumnHeader 2 2 3 4" xfId="2939"/>
    <cellStyle name="clsColumnHeader 2 2 4" xfId="2940"/>
    <cellStyle name="clsColumnHeader 2 2 4 2" xfId="2941"/>
    <cellStyle name="clsColumnHeader 2 2 4 2 2" xfId="2942"/>
    <cellStyle name="clsColumnHeader 2 2 4 3" xfId="2943"/>
    <cellStyle name="clsColumnHeader 2 2 4 3 2" xfId="2944"/>
    <cellStyle name="clsColumnHeader 2 2 4 4" xfId="2945"/>
    <cellStyle name="clsColumnHeader 2 2 5" xfId="2946"/>
    <cellStyle name="clsColumnHeader 2 2 5 2" xfId="2947"/>
    <cellStyle name="clsColumnHeader 2 2 6" xfId="2948"/>
    <cellStyle name="clsColumnHeader 2 2 6 2" xfId="2949"/>
    <cellStyle name="clsColumnHeader 2 2 7" xfId="2950"/>
    <cellStyle name="clsColumnHeader 2 2 7 2" xfId="2951"/>
    <cellStyle name="clsColumnHeader 2 2 8" xfId="2952"/>
    <cellStyle name="clsColumnHeader 2 3" xfId="2953"/>
    <cellStyle name="clsColumnHeader 2 3 2" xfId="2954"/>
    <cellStyle name="clsColumnHeader 2 3 2 2" xfId="2955"/>
    <cellStyle name="clsColumnHeader 2 3 2 2 2" xfId="2956"/>
    <cellStyle name="clsColumnHeader 2 3 2 3" xfId="2957"/>
    <cellStyle name="clsColumnHeader 2 3 2 3 2" xfId="2958"/>
    <cellStyle name="clsColumnHeader 2 3 2 4" xfId="2959"/>
    <cellStyle name="clsColumnHeader 2 3 3" xfId="2960"/>
    <cellStyle name="clsColumnHeader 2 3 3 2" xfId="2961"/>
    <cellStyle name="clsColumnHeader 2 3 4" xfId="2962"/>
    <cellStyle name="clsColumnHeader 2 3 4 2" xfId="2963"/>
    <cellStyle name="clsColumnHeader 2 3 5" xfId="2964"/>
    <cellStyle name="clsColumnHeader 2 4" xfId="2965"/>
    <cellStyle name="clsColumnHeader 2 4 2" xfId="2966"/>
    <cellStyle name="clsColumnHeader 2 4 2 2" xfId="2967"/>
    <cellStyle name="clsColumnHeader 2 4 2 2 2" xfId="2968"/>
    <cellStyle name="clsColumnHeader 2 4 2 3" xfId="2969"/>
    <cellStyle name="clsColumnHeader 2 4 2 3 2" xfId="2970"/>
    <cellStyle name="clsColumnHeader 2 4 2 4" xfId="2971"/>
    <cellStyle name="clsColumnHeader 2 4 3" xfId="2972"/>
    <cellStyle name="clsColumnHeader 2 4 3 2" xfId="2973"/>
    <cellStyle name="clsColumnHeader 2 4 4" xfId="2974"/>
    <cellStyle name="clsColumnHeader 2 4 4 2" xfId="2975"/>
    <cellStyle name="clsColumnHeader 2 4 5" xfId="2976"/>
    <cellStyle name="clsColumnHeader 2 5" xfId="2977"/>
    <cellStyle name="clsColumnHeader 2 5 2" xfId="2978"/>
    <cellStyle name="clsColumnHeader 2 5 2 2" xfId="2979"/>
    <cellStyle name="clsColumnHeader 2 5 2 2 2" xfId="2980"/>
    <cellStyle name="clsColumnHeader 2 5 2 3" xfId="2981"/>
    <cellStyle name="clsColumnHeader 2 5 2 3 2" xfId="2982"/>
    <cellStyle name="clsColumnHeader 2 5 2 4" xfId="2983"/>
    <cellStyle name="clsColumnHeader 2 5 3" xfId="2984"/>
    <cellStyle name="clsColumnHeader 2 5 3 2" xfId="2985"/>
    <cellStyle name="clsColumnHeader 2 5 4" xfId="2986"/>
    <cellStyle name="clsColumnHeader 2 5 4 2" xfId="2987"/>
    <cellStyle name="clsColumnHeader 2 5 5" xfId="2988"/>
    <cellStyle name="clsColumnHeader 2 5 5 2" xfId="2989"/>
    <cellStyle name="clsColumnHeader 2 5 6" xfId="2990"/>
    <cellStyle name="clsColumnHeader 2 6" xfId="2991"/>
    <cellStyle name="clsColumnHeader 2 6 2" xfId="2992"/>
    <cellStyle name="clsColumnHeader 2 6 2 2" xfId="2993"/>
    <cellStyle name="clsColumnHeader 2 6 3" xfId="2994"/>
    <cellStyle name="clsColumnHeader 2 6 3 2" xfId="2995"/>
    <cellStyle name="clsColumnHeader 2 6 4" xfId="2996"/>
    <cellStyle name="clsColumnHeader 2 7" xfId="2997"/>
    <cellStyle name="clsColumnHeader 2 7 2" xfId="2998"/>
    <cellStyle name="clsColumnHeader 2 7 2 2" xfId="2999"/>
    <cellStyle name="clsColumnHeader 2 7 3" xfId="3000"/>
    <cellStyle name="clsColumnHeader 2 7 3 2" xfId="3001"/>
    <cellStyle name="clsColumnHeader 2 7 4" xfId="3002"/>
    <cellStyle name="clsColumnHeader 2 8" xfId="3003"/>
    <cellStyle name="clsColumnHeader 2 8 2" xfId="3004"/>
    <cellStyle name="clsColumnHeader 2 9" xfId="3005"/>
    <cellStyle name="clsColumnHeader 2 9 2" xfId="3006"/>
    <cellStyle name="clsColumnHeader 3" xfId="3007"/>
    <cellStyle name="clsColumnHeader 3 2" xfId="3008"/>
    <cellStyle name="clsColumnHeader 3 2 2" xfId="3009"/>
    <cellStyle name="clsColumnHeader 3 2 2 2" xfId="3010"/>
    <cellStyle name="clsColumnHeader 3 2 2 2 2" xfId="3011"/>
    <cellStyle name="clsColumnHeader 3 2 2 3" xfId="3012"/>
    <cellStyle name="clsColumnHeader 3 2 2 3 2" xfId="3013"/>
    <cellStyle name="clsColumnHeader 3 2 2 4" xfId="3014"/>
    <cellStyle name="clsColumnHeader 3 2 3" xfId="3015"/>
    <cellStyle name="clsColumnHeader 3 2 3 2" xfId="3016"/>
    <cellStyle name="clsColumnHeader 3 2 4" xfId="3017"/>
    <cellStyle name="clsColumnHeader 3 2 4 2" xfId="3018"/>
    <cellStyle name="clsColumnHeader 3 2 5" xfId="3019"/>
    <cellStyle name="clsColumnHeader 3 2 5 2" xfId="3020"/>
    <cellStyle name="clsColumnHeader 3 2 6" xfId="3021"/>
    <cellStyle name="clsColumnHeader 3 3" xfId="3022"/>
    <cellStyle name="clsColumnHeader 3 3 2" xfId="3023"/>
    <cellStyle name="clsColumnHeader 3 3 2 2" xfId="3024"/>
    <cellStyle name="clsColumnHeader 3 3 3" xfId="3025"/>
    <cellStyle name="clsColumnHeader 3 3 3 2" xfId="3026"/>
    <cellStyle name="clsColumnHeader 3 3 4" xfId="3027"/>
    <cellStyle name="clsColumnHeader 3 4" xfId="3028"/>
    <cellStyle name="clsColumnHeader 3 4 2" xfId="3029"/>
    <cellStyle name="clsColumnHeader 3 4 2 2" xfId="3030"/>
    <cellStyle name="clsColumnHeader 3 4 3" xfId="3031"/>
    <cellStyle name="clsColumnHeader 3 4 3 2" xfId="3032"/>
    <cellStyle name="clsColumnHeader 3 4 4" xfId="3033"/>
    <cellStyle name="clsColumnHeader 3 5" xfId="3034"/>
    <cellStyle name="clsColumnHeader 3 5 2" xfId="3035"/>
    <cellStyle name="clsColumnHeader 3 6" xfId="3036"/>
    <cellStyle name="clsColumnHeader 3 6 2" xfId="3037"/>
    <cellStyle name="clsColumnHeader 3 7" xfId="3038"/>
    <cellStyle name="clsColumnHeader 3 7 2" xfId="3039"/>
    <cellStyle name="clsColumnHeader 3 8" xfId="3040"/>
    <cellStyle name="clsColumnHeader 4" xfId="3041"/>
    <cellStyle name="clsColumnHeader 4 2" xfId="3042"/>
    <cellStyle name="clsColumnHeader 4 2 2" xfId="3043"/>
    <cellStyle name="clsColumnHeader 4 2 2 2" xfId="3044"/>
    <cellStyle name="clsColumnHeader 4 2 3" xfId="3045"/>
    <cellStyle name="clsColumnHeader 4 2 3 2" xfId="3046"/>
    <cellStyle name="clsColumnHeader 4 2 4" xfId="3047"/>
    <cellStyle name="clsColumnHeader 4 3" xfId="3048"/>
    <cellStyle name="clsColumnHeader 4 3 2" xfId="3049"/>
    <cellStyle name="clsColumnHeader 4 4" xfId="3050"/>
    <cellStyle name="clsColumnHeader 4 4 2" xfId="3051"/>
    <cellStyle name="clsColumnHeader 4 5" xfId="3052"/>
    <cellStyle name="clsColumnHeader 5" xfId="3053"/>
    <cellStyle name="clsColumnHeader 5 2" xfId="3054"/>
    <cellStyle name="clsColumnHeader 5 2 2" xfId="3055"/>
    <cellStyle name="clsColumnHeader 5 2 2 2" xfId="3056"/>
    <cellStyle name="clsColumnHeader 5 2 3" xfId="3057"/>
    <cellStyle name="clsColumnHeader 5 2 3 2" xfId="3058"/>
    <cellStyle name="clsColumnHeader 5 2 4" xfId="3059"/>
    <cellStyle name="clsColumnHeader 5 3" xfId="3060"/>
    <cellStyle name="clsColumnHeader 5 3 2" xfId="3061"/>
    <cellStyle name="clsColumnHeader 5 4" xfId="3062"/>
    <cellStyle name="clsColumnHeader 5 4 2" xfId="3063"/>
    <cellStyle name="clsColumnHeader 5 5" xfId="3064"/>
    <cellStyle name="clsColumnHeader 6" xfId="3065"/>
    <cellStyle name="clsColumnHeader 6 2" xfId="3066"/>
    <cellStyle name="clsColumnHeader 6 2 2" xfId="3067"/>
    <cellStyle name="clsColumnHeader 6 2 2 2" xfId="3068"/>
    <cellStyle name="clsColumnHeader 6 2 3" xfId="3069"/>
    <cellStyle name="clsColumnHeader 6 2 3 2" xfId="3070"/>
    <cellStyle name="clsColumnHeader 6 2 4" xfId="3071"/>
    <cellStyle name="clsColumnHeader 6 3" xfId="3072"/>
    <cellStyle name="clsColumnHeader 6 3 2" xfId="3073"/>
    <cellStyle name="clsColumnHeader 6 4" xfId="3074"/>
    <cellStyle name="clsColumnHeader 6 4 2" xfId="3075"/>
    <cellStyle name="clsColumnHeader 6 5" xfId="3076"/>
    <cellStyle name="clsColumnHeader 6 5 2" xfId="3077"/>
    <cellStyle name="clsColumnHeader 6 6" xfId="3078"/>
    <cellStyle name="clsColumnHeader 7" xfId="3079"/>
    <cellStyle name="clsColumnHeader 7 2" xfId="3080"/>
    <cellStyle name="clsColumnHeader 7 2 2" xfId="3081"/>
    <cellStyle name="clsColumnHeader 7 3" xfId="3082"/>
    <cellStyle name="clsColumnHeader 7 3 2" xfId="3083"/>
    <cellStyle name="clsColumnHeader 7 4" xfId="3084"/>
    <cellStyle name="clsColumnHeader 8" xfId="3085"/>
    <cellStyle name="clsColumnHeader 8 2" xfId="3086"/>
    <cellStyle name="clsColumnHeader 8 2 2" xfId="3087"/>
    <cellStyle name="clsColumnHeader 8 3" xfId="3088"/>
    <cellStyle name="clsColumnHeader 8 3 2" xfId="3089"/>
    <cellStyle name="clsColumnHeader 8 4" xfId="3090"/>
    <cellStyle name="clsColumnHeader 9" xfId="3091"/>
    <cellStyle name="clsColumnHeader 9 2" xfId="3092"/>
    <cellStyle name="clsData" xfId="3093"/>
    <cellStyle name="clsData 10" xfId="3094"/>
    <cellStyle name="clsData 10 2" xfId="3095"/>
    <cellStyle name="clsData 11" xfId="3096"/>
    <cellStyle name="clsData 11 2" xfId="3097"/>
    <cellStyle name="clsData 12" xfId="3098"/>
    <cellStyle name="clsData 13" xfId="3099"/>
    <cellStyle name="clsData 14" xfId="3100"/>
    <cellStyle name="clsData 15" xfId="3101"/>
    <cellStyle name="clsData 16" xfId="3102"/>
    <cellStyle name="clsData 2" xfId="3103"/>
    <cellStyle name="clsData 2 10" xfId="3104"/>
    <cellStyle name="clsData 2 10 2" xfId="3105"/>
    <cellStyle name="clsData 2 11" xfId="3106"/>
    <cellStyle name="clsData 2 2" xfId="3107"/>
    <cellStyle name="clsData 2 2 2" xfId="3108"/>
    <cellStyle name="clsData 2 2 2 2" xfId="3109"/>
    <cellStyle name="clsData 2 2 2 2 2" xfId="3110"/>
    <cellStyle name="clsData 2 2 2 2 2 2" xfId="3111"/>
    <cellStyle name="clsData 2 2 2 2 3" xfId="3112"/>
    <cellStyle name="clsData 2 2 2 2 3 2" xfId="3113"/>
    <cellStyle name="clsData 2 2 2 2 4" xfId="3114"/>
    <cellStyle name="clsData 2 2 2 3" xfId="3115"/>
    <cellStyle name="clsData 2 2 2 3 2" xfId="3116"/>
    <cellStyle name="clsData 2 2 2 4" xfId="3117"/>
    <cellStyle name="clsData 2 2 2 4 2" xfId="3118"/>
    <cellStyle name="clsData 2 2 2 5" xfId="3119"/>
    <cellStyle name="clsData 2 2 2 5 2" xfId="3120"/>
    <cellStyle name="clsData 2 2 2 6" xfId="3121"/>
    <cellStyle name="clsData 2 2 3" xfId="3122"/>
    <cellStyle name="clsData 2 2 3 2" xfId="3123"/>
    <cellStyle name="clsData 2 2 3 2 2" xfId="3124"/>
    <cellStyle name="clsData 2 2 3 3" xfId="3125"/>
    <cellStyle name="clsData 2 2 3 3 2" xfId="3126"/>
    <cellStyle name="clsData 2 2 3 4" xfId="3127"/>
    <cellStyle name="clsData 2 2 4" xfId="3128"/>
    <cellStyle name="clsData 2 2 4 2" xfId="3129"/>
    <cellStyle name="clsData 2 2 4 2 2" xfId="3130"/>
    <cellStyle name="clsData 2 2 4 3" xfId="3131"/>
    <cellStyle name="clsData 2 2 4 3 2" xfId="3132"/>
    <cellStyle name="clsData 2 2 4 4" xfId="3133"/>
    <cellStyle name="clsData 2 2 5" xfId="3134"/>
    <cellStyle name="clsData 2 2 5 2" xfId="3135"/>
    <cellStyle name="clsData 2 2 6" xfId="3136"/>
    <cellStyle name="clsData 2 2 6 2" xfId="3137"/>
    <cellStyle name="clsData 2 2 7" xfId="3138"/>
    <cellStyle name="clsData 2 2 7 2" xfId="3139"/>
    <cellStyle name="clsData 2 2 8" xfId="3140"/>
    <cellStyle name="clsData 2 3" xfId="3141"/>
    <cellStyle name="clsData 2 3 2" xfId="3142"/>
    <cellStyle name="clsData 2 3 2 2" xfId="3143"/>
    <cellStyle name="clsData 2 3 2 2 2" xfId="3144"/>
    <cellStyle name="clsData 2 3 2 3" xfId="3145"/>
    <cellStyle name="clsData 2 3 2 3 2" xfId="3146"/>
    <cellStyle name="clsData 2 3 2 4" xfId="3147"/>
    <cellStyle name="clsData 2 3 3" xfId="3148"/>
    <cellStyle name="clsData 2 3 3 2" xfId="3149"/>
    <cellStyle name="clsData 2 3 4" xfId="3150"/>
    <cellStyle name="clsData 2 3 4 2" xfId="3151"/>
    <cellStyle name="clsData 2 3 5" xfId="3152"/>
    <cellStyle name="clsData 2 4" xfId="3153"/>
    <cellStyle name="clsData 2 4 2" xfId="3154"/>
    <cellStyle name="clsData 2 4 2 2" xfId="3155"/>
    <cellStyle name="clsData 2 4 2 2 2" xfId="3156"/>
    <cellStyle name="clsData 2 4 2 3" xfId="3157"/>
    <cellStyle name="clsData 2 4 2 3 2" xfId="3158"/>
    <cellStyle name="clsData 2 4 2 4" xfId="3159"/>
    <cellStyle name="clsData 2 4 3" xfId="3160"/>
    <cellStyle name="clsData 2 4 3 2" xfId="3161"/>
    <cellStyle name="clsData 2 4 4" xfId="3162"/>
    <cellStyle name="clsData 2 4 4 2" xfId="3163"/>
    <cellStyle name="clsData 2 4 5" xfId="3164"/>
    <cellStyle name="clsData 2 5" xfId="3165"/>
    <cellStyle name="clsData 2 5 2" xfId="3166"/>
    <cellStyle name="clsData 2 5 2 2" xfId="3167"/>
    <cellStyle name="clsData 2 5 2 2 2" xfId="3168"/>
    <cellStyle name="clsData 2 5 2 3" xfId="3169"/>
    <cellStyle name="clsData 2 5 2 3 2" xfId="3170"/>
    <cellStyle name="clsData 2 5 2 4" xfId="3171"/>
    <cellStyle name="clsData 2 5 3" xfId="3172"/>
    <cellStyle name="clsData 2 5 3 2" xfId="3173"/>
    <cellStyle name="clsData 2 5 4" xfId="3174"/>
    <cellStyle name="clsData 2 5 4 2" xfId="3175"/>
    <cellStyle name="clsData 2 5 5" xfId="3176"/>
    <cellStyle name="clsData 2 5 5 2" xfId="3177"/>
    <cellStyle name="clsData 2 5 6" xfId="3178"/>
    <cellStyle name="clsData 2 6" xfId="3179"/>
    <cellStyle name="clsData 2 6 2" xfId="3180"/>
    <cellStyle name="clsData 2 6 2 2" xfId="3181"/>
    <cellStyle name="clsData 2 6 3" xfId="3182"/>
    <cellStyle name="clsData 2 6 3 2" xfId="3183"/>
    <cellStyle name="clsData 2 6 4" xfId="3184"/>
    <cellStyle name="clsData 2 7" xfId="3185"/>
    <cellStyle name="clsData 2 7 2" xfId="3186"/>
    <cellStyle name="clsData 2 7 2 2" xfId="3187"/>
    <cellStyle name="clsData 2 7 3" xfId="3188"/>
    <cellStyle name="clsData 2 7 3 2" xfId="3189"/>
    <cellStyle name="clsData 2 7 4" xfId="3190"/>
    <cellStyle name="clsData 2 8" xfId="3191"/>
    <cellStyle name="clsData 2 8 2" xfId="3192"/>
    <cellStyle name="clsData 2 9" xfId="3193"/>
    <cellStyle name="clsData 2 9 2" xfId="3194"/>
    <cellStyle name="clsData 3" xfId="3195"/>
    <cellStyle name="clsData 3 2" xfId="3196"/>
    <cellStyle name="clsData 3 2 2" xfId="3197"/>
    <cellStyle name="clsData 3 2 2 2" xfId="3198"/>
    <cellStyle name="clsData 3 2 2 2 2" xfId="3199"/>
    <cellStyle name="clsData 3 2 2 3" xfId="3200"/>
    <cellStyle name="clsData 3 2 2 3 2" xfId="3201"/>
    <cellStyle name="clsData 3 2 2 4" xfId="3202"/>
    <cellStyle name="clsData 3 2 3" xfId="3203"/>
    <cellStyle name="clsData 3 2 3 2" xfId="3204"/>
    <cellStyle name="clsData 3 2 4" xfId="3205"/>
    <cellStyle name="clsData 3 2 4 2" xfId="3206"/>
    <cellStyle name="clsData 3 2 5" xfId="3207"/>
    <cellStyle name="clsData 3 2 5 2" xfId="3208"/>
    <cellStyle name="clsData 3 2 6" xfId="3209"/>
    <cellStyle name="clsData 3 3" xfId="3210"/>
    <cellStyle name="clsData 3 3 2" xfId="3211"/>
    <cellStyle name="clsData 3 3 2 2" xfId="3212"/>
    <cellStyle name="clsData 3 3 3" xfId="3213"/>
    <cellStyle name="clsData 3 3 3 2" xfId="3214"/>
    <cellStyle name="clsData 3 3 4" xfId="3215"/>
    <cellStyle name="clsData 3 4" xfId="3216"/>
    <cellStyle name="clsData 3 4 2" xfId="3217"/>
    <cellStyle name="clsData 3 4 2 2" xfId="3218"/>
    <cellStyle name="clsData 3 4 3" xfId="3219"/>
    <cellStyle name="clsData 3 4 3 2" xfId="3220"/>
    <cellStyle name="clsData 3 4 4" xfId="3221"/>
    <cellStyle name="clsData 3 5" xfId="3222"/>
    <cellStyle name="clsData 3 5 2" xfId="3223"/>
    <cellStyle name="clsData 3 6" xfId="3224"/>
    <cellStyle name="clsData 3 6 2" xfId="3225"/>
    <cellStyle name="clsData 3 7" xfId="3226"/>
    <cellStyle name="clsData 3 7 2" xfId="3227"/>
    <cellStyle name="clsData 3 8" xfId="3228"/>
    <cellStyle name="clsData 4" xfId="3229"/>
    <cellStyle name="clsData 4 2" xfId="3230"/>
    <cellStyle name="clsData 4 2 2" xfId="3231"/>
    <cellStyle name="clsData 4 2 2 2" xfId="3232"/>
    <cellStyle name="clsData 4 2 3" xfId="3233"/>
    <cellStyle name="clsData 4 2 3 2" xfId="3234"/>
    <cellStyle name="clsData 4 2 4" xfId="3235"/>
    <cellStyle name="clsData 4 3" xfId="3236"/>
    <cellStyle name="clsData 4 3 2" xfId="3237"/>
    <cellStyle name="clsData 4 4" xfId="3238"/>
    <cellStyle name="clsData 4 4 2" xfId="3239"/>
    <cellStyle name="clsData 4 5" xfId="3240"/>
    <cellStyle name="clsData 5" xfId="3241"/>
    <cellStyle name="clsData 5 2" xfId="3242"/>
    <cellStyle name="clsData 5 2 2" xfId="3243"/>
    <cellStyle name="clsData 5 2 2 2" xfId="3244"/>
    <cellStyle name="clsData 5 2 3" xfId="3245"/>
    <cellStyle name="clsData 5 2 3 2" xfId="3246"/>
    <cellStyle name="clsData 5 2 4" xfId="3247"/>
    <cellStyle name="clsData 5 3" xfId="3248"/>
    <cellStyle name="clsData 5 3 2" xfId="3249"/>
    <cellStyle name="clsData 5 4" xfId="3250"/>
    <cellStyle name="clsData 5 4 2" xfId="3251"/>
    <cellStyle name="clsData 5 5" xfId="3252"/>
    <cellStyle name="clsData 6" xfId="3253"/>
    <cellStyle name="clsData 6 2" xfId="3254"/>
    <cellStyle name="clsData 6 2 2" xfId="3255"/>
    <cellStyle name="clsData 6 2 2 2" xfId="3256"/>
    <cellStyle name="clsData 6 2 3" xfId="3257"/>
    <cellStyle name="clsData 6 2 3 2" xfId="3258"/>
    <cellStyle name="clsData 6 2 4" xfId="3259"/>
    <cellStyle name="clsData 6 3" xfId="3260"/>
    <cellStyle name="clsData 6 3 2" xfId="3261"/>
    <cellStyle name="clsData 6 4" xfId="3262"/>
    <cellStyle name="clsData 6 4 2" xfId="3263"/>
    <cellStyle name="clsData 6 5" xfId="3264"/>
    <cellStyle name="clsData 6 5 2" xfId="3265"/>
    <cellStyle name="clsData 6 6" xfId="3266"/>
    <cellStyle name="clsData 7" xfId="3267"/>
    <cellStyle name="clsData 7 2" xfId="3268"/>
    <cellStyle name="clsData 7 2 2" xfId="3269"/>
    <cellStyle name="clsData 7 3" xfId="3270"/>
    <cellStyle name="clsData 7 3 2" xfId="3271"/>
    <cellStyle name="clsData 7 4" xfId="3272"/>
    <cellStyle name="clsData 8" xfId="3273"/>
    <cellStyle name="clsData 8 2" xfId="3274"/>
    <cellStyle name="clsData 8 2 2" xfId="3275"/>
    <cellStyle name="clsData 8 3" xfId="3276"/>
    <cellStyle name="clsData 8 3 2" xfId="3277"/>
    <cellStyle name="clsData 8 4" xfId="3278"/>
    <cellStyle name="clsData 9" xfId="3279"/>
    <cellStyle name="clsData 9 2" xfId="3280"/>
    <cellStyle name="clsDataPrezn1" xfId="3281"/>
    <cellStyle name="clsDataPrezn1 10" xfId="3282"/>
    <cellStyle name="clsDataPrezn1 11" xfId="3283"/>
    <cellStyle name="clsDataPrezn1 12" xfId="3284"/>
    <cellStyle name="clsDataPrezn1 13" xfId="3285"/>
    <cellStyle name="clsDataPrezn1 2" xfId="3286"/>
    <cellStyle name="clsDataPrezn1 2 2" xfId="3287"/>
    <cellStyle name="clsDataPrezn1 2 2 2" xfId="3288"/>
    <cellStyle name="clsDataPrezn1 2 2 2 2" xfId="3289"/>
    <cellStyle name="clsDataPrezn1 2 2 3" xfId="3290"/>
    <cellStyle name="clsDataPrezn1 2 2 3 2" xfId="3291"/>
    <cellStyle name="clsDataPrezn1 2 2 4" xfId="3292"/>
    <cellStyle name="clsDataPrezn1 2 3" xfId="3293"/>
    <cellStyle name="clsDataPrezn1 2 3 2" xfId="3294"/>
    <cellStyle name="clsDataPrezn1 2 4" xfId="3295"/>
    <cellStyle name="clsDataPrezn1 2 4 2" xfId="3296"/>
    <cellStyle name="clsDataPrezn1 2 5" xfId="3297"/>
    <cellStyle name="clsDataPrezn1 3" xfId="3298"/>
    <cellStyle name="clsDataPrezn1 3 2" xfId="3299"/>
    <cellStyle name="clsDataPrezn1 3 2 2" xfId="3300"/>
    <cellStyle name="clsDataPrezn1 3 2 2 2" xfId="3301"/>
    <cellStyle name="clsDataPrezn1 3 2 3" xfId="3302"/>
    <cellStyle name="clsDataPrezn1 3 2 3 2" xfId="3303"/>
    <cellStyle name="clsDataPrezn1 3 2 4" xfId="3304"/>
    <cellStyle name="clsDataPrezn1 3 3" xfId="3305"/>
    <cellStyle name="clsDataPrezn1 3 3 2" xfId="3306"/>
    <cellStyle name="clsDataPrezn1 3 4" xfId="3307"/>
    <cellStyle name="clsDataPrezn1 3 4 2" xfId="3308"/>
    <cellStyle name="clsDataPrezn1 3 5" xfId="3309"/>
    <cellStyle name="clsDataPrezn1 4" xfId="3310"/>
    <cellStyle name="clsDataPrezn1 4 2" xfId="3311"/>
    <cellStyle name="clsDataPrezn1 4 2 2" xfId="3312"/>
    <cellStyle name="clsDataPrezn1 4 2 2 2" xfId="3313"/>
    <cellStyle name="clsDataPrezn1 4 2 3" xfId="3314"/>
    <cellStyle name="clsDataPrezn1 4 2 3 2" xfId="3315"/>
    <cellStyle name="clsDataPrezn1 4 2 4" xfId="3316"/>
    <cellStyle name="clsDataPrezn1 4 3" xfId="3317"/>
    <cellStyle name="clsDataPrezn1 4 3 2" xfId="3318"/>
    <cellStyle name="clsDataPrezn1 4 4" xfId="3319"/>
    <cellStyle name="clsDataPrezn1 4 4 2" xfId="3320"/>
    <cellStyle name="clsDataPrezn1 4 5" xfId="3321"/>
    <cellStyle name="clsDataPrezn1 4 5 2" xfId="3322"/>
    <cellStyle name="clsDataPrezn1 4 6" xfId="3323"/>
    <cellStyle name="clsDataPrezn1 5" xfId="3324"/>
    <cellStyle name="clsDataPrezn1 5 2" xfId="3325"/>
    <cellStyle name="clsDataPrezn1 5 2 2" xfId="3326"/>
    <cellStyle name="clsDataPrezn1 5 3" xfId="3327"/>
    <cellStyle name="clsDataPrezn1 5 3 2" xfId="3328"/>
    <cellStyle name="clsDataPrezn1 5 4" xfId="3329"/>
    <cellStyle name="clsDataPrezn1 6" xfId="3330"/>
    <cellStyle name="clsDataPrezn1 6 2" xfId="3331"/>
    <cellStyle name="clsDataPrezn1 6 2 2" xfId="3332"/>
    <cellStyle name="clsDataPrezn1 6 3" xfId="3333"/>
    <cellStyle name="clsDataPrezn1 6 3 2" xfId="3334"/>
    <cellStyle name="clsDataPrezn1 6 4" xfId="3335"/>
    <cellStyle name="clsDataPrezn1 7" xfId="3336"/>
    <cellStyle name="clsDataPrezn1 7 2" xfId="3337"/>
    <cellStyle name="clsDataPrezn1 8" xfId="3338"/>
    <cellStyle name="clsDataPrezn1 8 2" xfId="3339"/>
    <cellStyle name="clsDataPrezn1 9" xfId="3340"/>
    <cellStyle name="clsDataPrezn1 9 2" xfId="3341"/>
    <cellStyle name="clsDataPrezn3" xfId="3342"/>
    <cellStyle name="clsDataPrezn3 10" xfId="3343"/>
    <cellStyle name="clsDataPrezn3 11" xfId="3344"/>
    <cellStyle name="clsDataPrezn3 12" xfId="3345"/>
    <cellStyle name="clsDataPrezn3 13" xfId="3346"/>
    <cellStyle name="clsDataPrezn3 2" xfId="3347"/>
    <cellStyle name="clsDataPrezn3 2 2" xfId="3348"/>
    <cellStyle name="clsDataPrezn3 2 2 2" xfId="3349"/>
    <cellStyle name="clsDataPrezn3 2 2 2 2" xfId="3350"/>
    <cellStyle name="clsDataPrezn3 2 2 3" xfId="3351"/>
    <cellStyle name="clsDataPrezn3 2 2 3 2" xfId="3352"/>
    <cellStyle name="clsDataPrezn3 2 2 4" xfId="3353"/>
    <cellStyle name="clsDataPrezn3 2 3" xfId="3354"/>
    <cellStyle name="clsDataPrezn3 2 3 2" xfId="3355"/>
    <cellStyle name="clsDataPrezn3 2 4" xfId="3356"/>
    <cellStyle name="clsDataPrezn3 2 4 2" xfId="3357"/>
    <cellStyle name="clsDataPrezn3 2 5" xfId="3358"/>
    <cellStyle name="clsDataPrezn3 3" xfId="3359"/>
    <cellStyle name="clsDataPrezn3 3 2" xfId="3360"/>
    <cellStyle name="clsDataPrezn3 3 2 2" xfId="3361"/>
    <cellStyle name="clsDataPrezn3 3 2 2 2" xfId="3362"/>
    <cellStyle name="clsDataPrezn3 3 2 3" xfId="3363"/>
    <cellStyle name="clsDataPrezn3 3 2 3 2" xfId="3364"/>
    <cellStyle name="clsDataPrezn3 3 2 4" xfId="3365"/>
    <cellStyle name="clsDataPrezn3 3 3" xfId="3366"/>
    <cellStyle name="clsDataPrezn3 3 3 2" xfId="3367"/>
    <cellStyle name="clsDataPrezn3 3 4" xfId="3368"/>
    <cellStyle name="clsDataPrezn3 3 4 2" xfId="3369"/>
    <cellStyle name="clsDataPrezn3 3 5" xfId="3370"/>
    <cellStyle name="clsDataPrezn3 4" xfId="3371"/>
    <cellStyle name="clsDataPrezn3 4 2" xfId="3372"/>
    <cellStyle name="clsDataPrezn3 4 2 2" xfId="3373"/>
    <cellStyle name="clsDataPrezn3 4 2 2 2" xfId="3374"/>
    <cellStyle name="clsDataPrezn3 4 2 3" xfId="3375"/>
    <cellStyle name="clsDataPrezn3 4 2 3 2" xfId="3376"/>
    <cellStyle name="clsDataPrezn3 4 2 4" xfId="3377"/>
    <cellStyle name="clsDataPrezn3 4 3" xfId="3378"/>
    <cellStyle name="clsDataPrezn3 4 3 2" xfId="3379"/>
    <cellStyle name="clsDataPrezn3 4 4" xfId="3380"/>
    <cellStyle name="clsDataPrezn3 4 4 2" xfId="3381"/>
    <cellStyle name="clsDataPrezn3 4 5" xfId="3382"/>
    <cellStyle name="clsDataPrezn3 4 5 2" xfId="3383"/>
    <cellStyle name="clsDataPrezn3 4 6" xfId="3384"/>
    <cellStyle name="clsDataPrezn3 5" xfId="3385"/>
    <cellStyle name="clsDataPrezn3 5 2" xfId="3386"/>
    <cellStyle name="clsDataPrezn3 5 2 2" xfId="3387"/>
    <cellStyle name="clsDataPrezn3 5 3" xfId="3388"/>
    <cellStyle name="clsDataPrezn3 5 3 2" xfId="3389"/>
    <cellStyle name="clsDataPrezn3 5 4" xfId="3390"/>
    <cellStyle name="clsDataPrezn3 6" xfId="3391"/>
    <cellStyle name="clsDataPrezn3 6 2" xfId="3392"/>
    <cellStyle name="clsDataPrezn3 6 2 2" xfId="3393"/>
    <cellStyle name="clsDataPrezn3 6 3" xfId="3394"/>
    <cellStyle name="clsDataPrezn3 6 3 2" xfId="3395"/>
    <cellStyle name="clsDataPrezn3 6 4" xfId="3396"/>
    <cellStyle name="clsDataPrezn3 7" xfId="3397"/>
    <cellStyle name="clsDataPrezn3 7 2" xfId="3398"/>
    <cellStyle name="clsDataPrezn3 8" xfId="3399"/>
    <cellStyle name="clsDataPrezn3 8 2" xfId="3400"/>
    <cellStyle name="clsDataPrezn3 9" xfId="3401"/>
    <cellStyle name="clsDataPrezn3 9 2" xfId="3402"/>
    <cellStyle name="clsDataPrezn4" xfId="3403"/>
    <cellStyle name="clsDataPrezn4 10" xfId="3404"/>
    <cellStyle name="clsDataPrezn4 11" xfId="3405"/>
    <cellStyle name="clsDataPrezn4 12" xfId="3406"/>
    <cellStyle name="clsDataPrezn4 13" xfId="3407"/>
    <cellStyle name="clsDataPrezn4 2" xfId="3408"/>
    <cellStyle name="clsDataPrezn4 2 2" xfId="3409"/>
    <cellStyle name="clsDataPrezn4 2 2 2" xfId="3410"/>
    <cellStyle name="clsDataPrezn4 2 2 2 2" xfId="3411"/>
    <cellStyle name="clsDataPrezn4 2 2 3" xfId="3412"/>
    <cellStyle name="clsDataPrezn4 2 2 3 2" xfId="3413"/>
    <cellStyle name="clsDataPrezn4 2 2 4" xfId="3414"/>
    <cellStyle name="clsDataPrezn4 2 3" xfId="3415"/>
    <cellStyle name="clsDataPrezn4 2 3 2" xfId="3416"/>
    <cellStyle name="clsDataPrezn4 2 4" xfId="3417"/>
    <cellStyle name="clsDataPrezn4 2 4 2" xfId="3418"/>
    <cellStyle name="clsDataPrezn4 2 5" xfId="3419"/>
    <cellStyle name="clsDataPrezn4 3" xfId="3420"/>
    <cellStyle name="clsDataPrezn4 3 2" xfId="3421"/>
    <cellStyle name="clsDataPrezn4 3 2 2" xfId="3422"/>
    <cellStyle name="clsDataPrezn4 3 2 2 2" xfId="3423"/>
    <cellStyle name="clsDataPrezn4 3 2 3" xfId="3424"/>
    <cellStyle name="clsDataPrezn4 3 2 3 2" xfId="3425"/>
    <cellStyle name="clsDataPrezn4 3 2 4" xfId="3426"/>
    <cellStyle name="clsDataPrezn4 3 3" xfId="3427"/>
    <cellStyle name="clsDataPrezn4 3 3 2" xfId="3428"/>
    <cellStyle name="clsDataPrezn4 3 4" xfId="3429"/>
    <cellStyle name="clsDataPrezn4 3 4 2" xfId="3430"/>
    <cellStyle name="clsDataPrezn4 3 5" xfId="3431"/>
    <cellStyle name="clsDataPrezn4 4" xfId="3432"/>
    <cellStyle name="clsDataPrezn4 4 2" xfId="3433"/>
    <cellStyle name="clsDataPrezn4 4 2 2" xfId="3434"/>
    <cellStyle name="clsDataPrezn4 4 2 2 2" xfId="3435"/>
    <cellStyle name="clsDataPrezn4 4 2 3" xfId="3436"/>
    <cellStyle name="clsDataPrezn4 4 2 3 2" xfId="3437"/>
    <cellStyle name="clsDataPrezn4 4 2 4" xfId="3438"/>
    <cellStyle name="clsDataPrezn4 4 3" xfId="3439"/>
    <cellStyle name="clsDataPrezn4 4 3 2" xfId="3440"/>
    <cellStyle name="clsDataPrezn4 4 4" xfId="3441"/>
    <cellStyle name="clsDataPrezn4 4 4 2" xfId="3442"/>
    <cellStyle name="clsDataPrezn4 4 5" xfId="3443"/>
    <cellStyle name="clsDataPrezn4 4 5 2" xfId="3444"/>
    <cellStyle name="clsDataPrezn4 4 6" xfId="3445"/>
    <cellStyle name="clsDataPrezn4 5" xfId="3446"/>
    <cellStyle name="clsDataPrezn4 5 2" xfId="3447"/>
    <cellStyle name="clsDataPrezn4 5 2 2" xfId="3448"/>
    <cellStyle name="clsDataPrezn4 5 3" xfId="3449"/>
    <cellStyle name="clsDataPrezn4 5 3 2" xfId="3450"/>
    <cellStyle name="clsDataPrezn4 5 4" xfId="3451"/>
    <cellStyle name="clsDataPrezn4 6" xfId="3452"/>
    <cellStyle name="clsDataPrezn4 6 2" xfId="3453"/>
    <cellStyle name="clsDataPrezn4 6 2 2" xfId="3454"/>
    <cellStyle name="clsDataPrezn4 6 3" xfId="3455"/>
    <cellStyle name="clsDataPrezn4 6 3 2" xfId="3456"/>
    <cellStyle name="clsDataPrezn4 6 4" xfId="3457"/>
    <cellStyle name="clsDataPrezn4 7" xfId="3458"/>
    <cellStyle name="clsDataPrezn4 7 2" xfId="3459"/>
    <cellStyle name="clsDataPrezn4 8" xfId="3460"/>
    <cellStyle name="clsDataPrezn4 8 2" xfId="3461"/>
    <cellStyle name="clsDataPrezn4 9" xfId="3462"/>
    <cellStyle name="clsDataPrezn4 9 2" xfId="3463"/>
    <cellStyle name="clsDataPrezn5" xfId="3464"/>
    <cellStyle name="clsDataPrezn5 10" xfId="3465"/>
    <cellStyle name="clsDataPrezn5 11" xfId="3466"/>
    <cellStyle name="clsDataPrezn5 12" xfId="3467"/>
    <cellStyle name="clsDataPrezn5 13" xfId="3468"/>
    <cellStyle name="clsDataPrezn5 2" xfId="3469"/>
    <cellStyle name="clsDataPrezn5 2 2" xfId="3470"/>
    <cellStyle name="clsDataPrezn5 2 2 2" xfId="3471"/>
    <cellStyle name="clsDataPrezn5 2 2 2 2" xfId="3472"/>
    <cellStyle name="clsDataPrezn5 2 2 3" xfId="3473"/>
    <cellStyle name="clsDataPrezn5 2 2 3 2" xfId="3474"/>
    <cellStyle name="clsDataPrezn5 2 2 4" xfId="3475"/>
    <cellStyle name="clsDataPrezn5 2 3" xfId="3476"/>
    <cellStyle name="clsDataPrezn5 2 3 2" xfId="3477"/>
    <cellStyle name="clsDataPrezn5 2 4" xfId="3478"/>
    <cellStyle name="clsDataPrezn5 2 4 2" xfId="3479"/>
    <cellStyle name="clsDataPrezn5 2 5" xfId="3480"/>
    <cellStyle name="clsDataPrezn5 3" xfId="3481"/>
    <cellStyle name="clsDataPrezn5 3 2" xfId="3482"/>
    <cellStyle name="clsDataPrezn5 3 2 2" xfId="3483"/>
    <cellStyle name="clsDataPrezn5 3 2 2 2" xfId="3484"/>
    <cellStyle name="clsDataPrezn5 3 2 3" xfId="3485"/>
    <cellStyle name="clsDataPrezn5 3 2 3 2" xfId="3486"/>
    <cellStyle name="clsDataPrezn5 3 2 4" xfId="3487"/>
    <cellStyle name="clsDataPrezn5 3 3" xfId="3488"/>
    <cellStyle name="clsDataPrezn5 3 3 2" xfId="3489"/>
    <cellStyle name="clsDataPrezn5 3 4" xfId="3490"/>
    <cellStyle name="clsDataPrezn5 3 4 2" xfId="3491"/>
    <cellStyle name="clsDataPrezn5 3 5" xfId="3492"/>
    <cellStyle name="clsDataPrezn5 4" xfId="3493"/>
    <cellStyle name="clsDataPrezn5 4 2" xfId="3494"/>
    <cellStyle name="clsDataPrezn5 4 2 2" xfId="3495"/>
    <cellStyle name="clsDataPrezn5 4 2 2 2" xfId="3496"/>
    <cellStyle name="clsDataPrezn5 4 2 3" xfId="3497"/>
    <cellStyle name="clsDataPrezn5 4 2 3 2" xfId="3498"/>
    <cellStyle name="clsDataPrezn5 4 2 4" xfId="3499"/>
    <cellStyle name="clsDataPrezn5 4 3" xfId="3500"/>
    <cellStyle name="clsDataPrezn5 4 3 2" xfId="3501"/>
    <cellStyle name="clsDataPrezn5 4 4" xfId="3502"/>
    <cellStyle name="clsDataPrezn5 4 4 2" xfId="3503"/>
    <cellStyle name="clsDataPrezn5 4 5" xfId="3504"/>
    <cellStyle name="clsDataPrezn5 4 5 2" xfId="3505"/>
    <cellStyle name="clsDataPrezn5 4 6" xfId="3506"/>
    <cellStyle name="clsDataPrezn5 5" xfId="3507"/>
    <cellStyle name="clsDataPrezn5 5 2" xfId="3508"/>
    <cellStyle name="clsDataPrezn5 5 2 2" xfId="3509"/>
    <cellStyle name="clsDataPrezn5 5 3" xfId="3510"/>
    <cellStyle name="clsDataPrezn5 5 3 2" xfId="3511"/>
    <cellStyle name="clsDataPrezn5 5 4" xfId="3512"/>
    <cellStyle name="clsDataPrezn5 6" xfId="3513"/>
    <cellStyle name="clsDataPrezn5 6 2" xfId="3514"/>
    <cellStyle name="clsDataPrezn5 6 2 2" xfId="3515"/>
    <cellStyle name="clsDataPrezn5 6 3" xfId="3516"/>
    <cellStyle name="clsDataPrezn5 6 3 2" xfId="3517"/>
    <cellStyle name="clsDataPrezn5 6 4" xfId="3518"/>
    <cellStyle name="clsDataPrezn5 7" xfId="3519"/>
    <cellStyle name="clsDataPrezn5 7 2" xfId="3520"/>
    <cellStyle name="clsDataPrezn5 8" xfId="3521"/>
    <cellStyle name="clsDataPrezn5 8 2" xfId="3522"/>
    <cellStyle name="clsDataPrezn5 9" xfId="3523"/>
    <cellStyle name="clsDataPrezn5 9 2" xfId="3524"/>
    <cellStyle name="clsDataPrezn6" xfId="3525"/>
    <cellStyle name="clsDataPrezn6 10" xfId="3526"/>
    <cellStyle name="clsDataPrezn6 11" xfId="3527"/>
    <cellStyle name="clsDataPrezn6 12" xfId="3528"/>
    <cellStyle name="clsDataPrezn6 13" xfId="3529"/>
    <cellStyle name="clsDataPrezn6 2" xfId="3530"/>
    <cellStyle name="clsDataPrezn6 2 2" xfId="3531"/>
    <cellStyle name="clsDataPrezn6 2 2 2" xfId="3532"/>
    <cellStyle name="clsDataPrezn6 2 2 2 2" xfId="3533"/>
    <cellStyle name="clsDataPrezn6 2 2 3" xfId="3534"/>
    <cellStyle name="clsDataPrezn6 2 2 3 2" xfId="3535"/>
    <cellStyle name="clsDataPrezn6 2 2 4" xfId="3536"/>
    <cellStyle name="clsDataPrezn6 2 3" xfId="3537"/>
    <cellStyle name="clsDataPrezn6 2 3 2" xfId="3538"/>
    <cellStyle name="clsDataPrezn6 2 4" xfId="3539"/>
    <cellStyle name="clsDataPrezn6 2 4 2" xfId="3540"/>
    <cellStyle name="clsDataPrezn6 2 5" xfId="3541"/>
    <cellStyle name="clsDataPrezn6 3" xfId="3542"/>
    <cellStyle name="clsDataPrezn6 3 2" xfId="3543"/>
    <cellStyle name="clsDataPrezn6 3 2 2" xfId="3544"/>
    <cellStyle name="clsDataPrezn6 3 2 2 2" xfId="3545"/>
    <cellStyle name="clsDataPrezn6 3 2 3" xfId="3546"/>
    <cellStyle name="clsDataPrezn6 3 2 3 2" xfId="3547"/>
    <cellStyle name="clsDataPrezn6 3 2 4" xfId="3548"/>
    <cellStyle name="clsDataPrezn6 3 3" xfId="3549"/>
    <cellStyle name="clsDataPrezn6 3 3 2" xfId="3550"/>
    <cellStyle name="clsDataPrezn6 3 4" xfId="3551"/>
    <cellStyle name="clsDataPrezn6 3 4 2" xfId="3552"/>
    <cellStyle name="clsDataPrezn6 3 5" xfId="3553"/>
    <cellStyle name="clsDataPrezn6 4" xfId="3554"/>
    <cellStyle name="clsDataPrezn6 4 2" xfId="3555"/>
    <cellStyle name="clsDataPrezn6 4 2 2" xfId="3556"/>
    <cellStyle name="clsDataPrezn6 4 2 2 2" xfId="3557"/>
    <cellStyle name="clsDataPrezn6 4 2 3" xfId="3558"/>
    <cellStyle name="clsDataPrezn6 4 2 3 2" xfId="3559"/>
    <cellStyle name="clsDataPrezn6 4 2 4" xfId="3560"/>
    <cellStyle name="clsDataPrezn6 4 3" xfId="3561"/>
    <cellStyle name="clsDataPrezn6 4 3 2" xfId="3562"/>
    <cellStyle name="clsDataPrezn6 4 4" xfId="3563"/>
    <cellStyle name="clsDataPrezn6 4 4 2" xfId="3564"/>
    <cellStyle name="clsDataPrezn6 4 5" xfId="3565"/>
    <cellStyle name="clsDataPrezn6 4 5 2" xfId="3566"/>
    <cellStyle name="clsDataPrezn6 4 6" xfId="3567"/>
    <cellStyle name="clsDataPrezn6 5" xfId="3568"/>
    <cellStyle name="clsDataPrezn6 5 2" xfId="3569"/>
    <cellStyle name="clsDataPrezn6 5 2 2" xfId="3570"/>
    <cellStyle name="clsDataPrezn6 5 3" xfId="3571"/>
    <cellStyle name="clsDataPrezn6 5 3 2" xfId="3572"/>
    <cellStyle name="clsDataPrezn6 5 4" xfId="3573"/>
    <cellStyle name="clsDataPrezn6 6" xfId="3574"/>
    <cellStyle name="clsDataPrezn6 6 2" xfId="3575"/>
    <cellStyle name="clsDataPrezn6 6 2 2" xfId="3576"/>
    <cellStyle name="clsDataPrezn6 6 3" xfId="3577"/>
    <cellStyle name="clsDataPrezn6 6 3 2" xfId="3578"/>
    <cellStyle name="clsDataPrezn6 6 4" xfId="3579"/>
    <cellStyle name="clsDataPrezn6 7" xfId="3580"/>
    <cellStyle name="clsDataPrezn6 7 2" xfId="3581"/>
    <cellStyle name="clsDataPrezn6 8" xfId="3582"/>
    <cellStyle name="clsDataPrezn6 8 2" xfId="3583"/>
    <cellStyle name="clsDataPrezn6 9" xfId="3584"/>
    <cellStyle name="clsDataPrezn6 9 2" xfId="3585"/>
    <cellStyle name="clsDefault" xfId="3586"/>
    <cellStyle name="clsDefault 2" xfId="3587"/>
    <cellStyle name="clsDefault 2 2" xfId="3588"/>
    <cellStyle name="clsDefault 2 2 2" xfId="3589"/>
    <cellStyle name="clsDefault 2 2 3" xfId="3590"/>
    <cellStyle name="clsDefault 2 2 4" xfId="3591"/>
    <cellStyle name="clsDefault 2 2 5" xfId="3592"/>
    <cellStyle name="clsDefault 2 3" xfId="3593"/>
    <cellStyle name="clsDefault 2 4" xfId="3594"/>
    <cellStyle name="clsDefault 2 5" xfId="3595"/>
    <cellStyle name="clsDefault 2 6" xfId="3596"/>
    <cellStyle name="clsDefault 2 7" xfId="3597"/>
    <cellStyle name="clsDefault 2_20120313_final_participating_bonds_mar2012_interest_calc" xfId="3598"/>
    <cellStyle name="clsDefault 3" xfId="3599"/>
    <cellStyle name="clsDefault 3 2" xfId="3600"/>
    <cellStyle name="clsDefault 3 3" xfId="3601"/>
    <cellStyle name="clsDefault 3 4" xfId="3602"/>
    <cellStyle name="clsDefault 3 5" xfId="3603"/>
    <cellStyle name="clsDefault 4" xfId="3604"/>
    <cellStyle name="clsDefault 5" xfId="3605"/>
    <cellStyle name="clsDefault 6" xfId="3606"/>
    <cellStyle name="clsDefault 7" xfId="3607"/>
    <cellStyle name="clsDefault 8" xfId="3608"/>
    <cellStyle name="clsDefault_2011-10-03 DSA EL with PSI Oct" xfId="3609"/>
    <cellStyle name="clsFooter" xfId="3610"/>
    <cellStyle name="clsFooter 10" xfId="3611"/>
    <cellStyle name="clsFooter 10 2" xfId="3612"/>
    <cellStyle name="clsFooter 11" xfId="3613"/>
    <cellStyle name="clsFooter 11 2" xfId="3614"/>
    <cellStyle name="clsFooter 12" xfId="3615"/>
    <cellStyle name="clsFooter 13" xfId="3616"/>
    <cellStyle name="clsFooter 14" xfId="3617"/>
    <cellStyle name="clsFooter 15" xfId="3618"/>
    <cellStyle name="clsFooter 16" xfId="3619"/>
    <cellStyle name="clsFooter 2" xfId="3620"/>
    <cellStyle name="clsFooter 2 10" xfId="3621"/>
    <cellStyle name="clsFooter 2 10 2" xfId="3622"/>
    <cellStyle name="clsFooter 2 11" xfId="3623"/>
    <cellStyle name="clsFooter 2 2" xfId="3624"/>
    <cellStyle name="clsFooter 2 2 2" xfId="3625"/>
    <cellStyle name="clsFooter 2 2 2 2" xfId="3626"/>
    <cellStyle name="clsFooter 2 2 2 2 2" xfId="3627"/>
    <cellStyle name="clsFooter 2 2 2 2 2 2" xfId="3628"/>
    <cellStyle name="clsFooter 2 2 2 2 3" xfId="3629"/>
    <cellStyle name="clsFooter 2 2 2 2 3 2" xfId="3630"/>
    <cellStyle name="clsFooter 2 2 2 2 4" xfId="3631"/>
    <cellStyle name="clsFooter 2 2 2 3" xfId="3632"/>
    <cellStyle name="clsFooter 2 2 2 3 2" xfId="3633"/>
    <cellStyle name="clsFooter 2 2 2 4" xfId="3634"/>
    <cellStyle name="clsFooter 2 2 2 4 2" xfId="3635"/>
    <cellStyle name="clsFooter 2 2 2 5" xfId="3636"/>
    <cellStyle name="clsFooter 2 2 2 5 2" xfId="3637"/>
    <cellStyle name="clsFooter 2 2 2 6" xfId="3638"/>
    <cellStyle name="clsFooter 2 2 3" xfId="3639"/>
    <cellStyle name="clsFooter 2 2 3 2" xfId="3640"/>
    <cellStyle name="clsFooter 2 2 3 2 2" xfId="3641"/>
    <cellStyle name="clsFooter 2 2 3 3" xfId="3642"/>
    <cellStyle name="clsFooter 2 2 3 3 2" xfId="3643"/>
    <cellStyle name="clsFooter 2 2 3 4" xfId="3644"/>
    <cellStyle name="clsFooter 2 2 4" xfId="3645"/>
    <cellStyle name="clsFooter 2 2 4 2" xfId="3646"/>
    <cellStyle name="clsFooter 2 2 4 2 2" xfId="3647"/>
    <cellStyle name="clsFooter 2 2 4 3" xfId="3648"/>
    <cellStyle name="clsFooter 2 2 4 3 2" xfId="3649"/>
    <cellStyle name="clsFooter 2 2 4 4" xfId="3650"/>
    <cellStyle name="clsFooter 2 2 5" xfId="3651"/>
    <cellStyle name="clsFooter 2 2 5 2" xfId="3652"/>
    <cellStyle name="clsFooter 2 2 6" xfId="3653"/>
    <cellStyle name="clsFooter 2 2 6 2" xfId="3654"/>
    <cellStyle name="clsFooter 2 2 7" xfId="3655"/>
    <cellStyle name="clsFooter 2 2 7 2" xfId="3656"/>
    <cellStyle name="clsFooter 2 2 8" xfId="3657"/>
    <cellStyle name="clsFooter 2 3" xfId="3658"/>
    <cellStyle name="clsFooter 2 3 2" xfId="3659"/>
    <cellStyle name="clsFooter 2 3 2 2" xfId="3660"/>
    <cellStyle name="clsFooter 2 3 2 2 2" xfId="3661"/>
    <cellStyle name="clsFooter 2 3 2 3" xfId="3662"/>
    <cellStyle name="clsFooter 2 3 2 3 2" xfId="3663"/>
    <cellStyle name="clsFooter 2 3 2 4" xfId="3664"/>
    <cellStyle name="clsFooter 2 3 3" xfId="3665"/>
    <cellStyle name="clsFooter 2 3 3 2" xfId="3666"/>
    <cellStyle name="clsFooter 2 3 4" xfId="3667"/>
    <cellStyle name="clsFooter 2 3 4 2" xfId="3668"/>
    <cellStyle name="clsFooter 2 3 5" xfId="3669"/>
    <cellStyle name="clsFooter 2 4" xfId="3670"/>
    <cellStyle name="clsFooter 2 4 2" xfId="3671"/>
    <cellStyle name="clsFooter 2 4 2 2" xfId="3672"/>
    <cellStyle name="clsFooter 2 4 2 2 2" xfId="3673"/>
    <cellStyle name="clsFooter 2 4 2 3" xfId="3674"/>
    <cellStyle name="clsFooter 2 4 2 3 2" xfId="3675"/>
    <cellStyle name="clsFooter 2 4 2 4" xfId="3676"/>
    <cellStyle name="clsFooter 2 4 3" xfId="3677"/>
    <cellStyle name="clsFooter 2 4 3 2" xfId="3678"/>
    <cellStyle name="clsFooter 2 4 4" xfId="3679"/>
    <cellStyle name="clsFooter 2 4 4 2" xfId="3680"/>
    <cellStyle name="clsFooter 2 4 5" xfId="3681"/>
    <cellStyle name="clsFooter 2 5" xfId="3682"/>
    <cellStyle name="clsFooter 2 5 2" xfId="3683"/>
    <cellStyle name="clsFooter 2 5 2 2" xfId="3684"/>
    <cellStyle name="clsFooter 2 5 2 2 2" xfId="3685"/>
    <cellStyle name="clsFooter 2 5 2 3" xfId="3686"/>
    <cellStyle name="clsFooter 2 5 2 3 2" xfId="3687"/>
    <cellStyle name="clsFooter 2 5 2 4" xfId="3688"/>
    <cellStyle name="clsFooter 2 5 3" xfId="3689"/>
    <cellStyle name="clsFooter 2 5 3 2" xfId="3690"/>
    <cellStyle name="clsFooter 2 5 4" xfId="3691"/>
    <cellStyle name="clsFooter 2 5 4 2" xfId="3692"/>
    <cellStyle name="clsFooter 2 5 5" xfId="3693"/>
    <cellStyle name="clsFooter 2 5 5 2" xfId="3694"/>
    <cellStyle name="clsFooter 2 5 6" xfId="3695"/>
    <cellStyle name="clsFooter 2 6" xfId="3696"/>
    <cellStyle name="clsFooter 2 6 2" xfId="3697"/>
    <cellStyle name="clsFooter 2 6 2 2" xfId="3698"/>
    <cellStyle name="clsFooter 2 6 3" xfId="3699"/>
    <cellStyle name="clsFooter 2 6 3 2" xfId="3700"/>
    <cellStyle name="clsFooter 2 6 4" xfId="3701"/>
    <cellStyle name="clsFooter 2 7" xfId="3702"/>
    <cellStyle name="clsFooter 2 7 2" xfId="3703"/>
    <cellStyle name="clsFooter 2 7 2 2" xfId="3704"/>
    <cellStyle name="clsFooter 2 7 3" xfId="3705"/>
    <cellStyle name="clsFooter 2 7 3 2" xfId="3706"/>
    <cellStyle name="clsFooter 2 7 4" xfId="3707"/>
    <cellStyle name="clsFooter 2 8" xfId="3708"/>
    <cellStyle name="clsFooter 2 8 2" xfId="3709"/>
    <cellStyle name="clsFooter 2 9" xfId="3710"/>
    <cellStyle name="clsFooter 2 9 2" xfId="3711"/>
    <cellStyle name="clsFooter 3" xfId="3712"/>
    <cellStyle name="clsFooter 3 2" xfId="3713"/>
    <cellStyle name="clsFooter 3 2 2" xfId="3714"/>
    <cellStyle name="clsFooter 3 2 2 2" xfId="3715"/>
    <cellStyle name="clsFooter 3 2 2 2 2" xfId="3716"/>
    <cellStyle name="clsFooter 3 2 2 3" xfId="3717"/>
    <cellStyle name="clsFooter 3 2 2 3 2" xfId="3718"/>
    <cellStyle name="clsFooter 3 2 2 4" xfId="3719"/>
    <cellStyle name="clsFooter 3 2 3" xfId="3720"/>
    <cellStyle name="clsFooter 3 2 3 2" xfId="3721"/>
    <cellStyle name="clsFooter 3 2 4" xfId="3722"/>
    <cellStyle name="clsFooter 3 2 4 2" xfId="3723"/>
    <cellStyle name="clsFooter 3 2 5" xfId="3724"/>
    <cellStyle name="clsFooter 3 2 5 2" xfId="3725"/>
    <cellStyle name="clsFooter 3 2 6" xfId="3726"/>
    <cellStyle name="clsFooter 3 3" xfId="3727"/>
    <cellStyle name="clsFooter 3 3 2" xfId="3728"/>
    <cellStyle name="clsFooter 3 3 2 2" xfId="3729"/>
    <cellStyle name="clsFooter 3 3 3" xfId="3730"/>
    <cellStyle name="clsFooter 3 3 3 2" xfId="3731"/>
    <cellStyle name="clsFooter 3 3 4" xfId="3732"/>
    <cellStyle name="clsFooter 3 4" xfId="3733"/>
    <cellStyle name="clsFooter 3 4 2" xfId="3734"/>
    <cellStyle name="clsFooter 3 4 2 2" xfId="3735"/>
    <cellStyle name="clsFooter 3 4 3" xfId="3736"/>
    <cellStyle name="clsFooter 3 4 3 2" xfId="3737"/>
    <cellStyle name="clsFooter 3 4 4" xfId="3738"/>
    <cellStyle name="clsFooter 3 5" xfId="3739"/>
    <cellStyle name="clsFooter 3 5 2" xfId="3740"/>
    <cellStyle name="clsFooter 3 6" xfId="3741"/>
    <cellStyle name="clsFooter 3 6 2" xfId="3742"/>
    <cellStyle name="clsFooter 3 7" xfId="3743"/>
    <cellStyle name="clsFooter 3 7 2" xfId="3744"/>
    <cellStyle name="clsFooter 3 8" xfId="3745"/>
    <cellStyle name="clsFooter 4" xfId="3746"/>
    <cellStyle name="clsFooter 4 2" xfId="3747"/>
    <cellStyle name="clsFooter 4 2 2" xfId="3748"/>
    <cellStyle name="clsFooter 4 2 2 2" xfId="3749"/>
    <cellStyle name="clsFooter 4 2 3" xfId="3750"/>
    <cellStyle name="clsFooter 4 2 3 2" xfId="3751"/>
    <cellStyle name="clsFooter 4 2 4" xfId="3752"/>
    <cellStyle name="clsFooter 4 3" xfId="3753"/>
    <cellStyle name="clsFooter 4 3 2" xfId="3754"/>
    <cellStyle name="clsFooter 4 4" xfId="3755"/>
    <cellStyle name="clsFooter 4 4 2" xfId="3756"/>
    <cellStyle name="clsFooter 4 5" xfId="3757"/>
    <cellStyle name="clsFooter 5" xfId="3758"/>
    <cellStyle name="clsFooter 5 2" xfId="3759"/>
    <cellStyle name="clsFooter 5 2 2" xfId="3760"/>
    <cellStyle name="clsFooter 5 2 2 2" xfId="3761"/>
    <cellStyle name="clsFooter 5 2 3" xfId="3762"/>
    <cellStyle name="clsFooter 5 2 3 2" xfId="3763"/>
    <cellStyle name="clsFooter 5 2 4" xfId="3764"/>
    <cellStyle name="clsFooter 5 3" xfId="3765"/>
    <cellStyle name="clsFooter 5 3 2" xfId="3766"/>
    <cellStyle name="clsFooter 5 4" xfId="3767"/>
    <cellStyle name="clsFooter 5 4 2" xfId="3768"/>
    <cellStyle name="clsFooter 5 5" xfId="3769"/>
    <cellStyle name="clsFooter 6" xfId="3770"/>
    <cellStyle name="clsFooter 6 2" xfId="3771"/>
    <cellStyle name="clsFooter 6 2 2" xfId="3772"/>
    <cellStyle name="clsFooter 6 2 2 2" xfId="3773"/>
    <cellStyle name="clsFooter 6 2 3" xfId="3774"/>
    <cellStyle name="clsFooter 6 2 3 2" xfId="3775"/>
    <cellStyle name="clsFooter 6 2 4" xfId="3776"/>
    <cellStyle name="clsFooter 6 3" xfId="3777"/>
    <cellStyle name="clsFooter 6 3 2" xfId="3778"/>
    <cellStyle name="clsFooter 6 4" xfId="3779"/>
    <cellStyle name="clsFooter 6 4 2" xfId="3780"/>
    <cellStyle name="clsFooter 6 5" xfId="3781"/>
    <cellStyle name="clsFooter 6 5 2" xfId="3782"/>
    <cellStyle name="clsFooter 6 6" xfId="3783"/>
    <cellStyle name="clsFooter 7" xfId="3784"/>
    <cellStyle name="clsFooter 7 2" xfId="3785"/>
    <cellStyle name="clsFooter 7 2 2" xfId="3786"/>
    <cellStyle name="clsFooter 7 3" xfId="3787"/>
    <cellStyle name="clsFooter 7 3 2" xfId="3788"/>
    <cellStyle name="clsFooter 7 4" xfId="3789"/>
    <cellStyle name="clsFooter 8" xfId="3790"/>
    <cellStyle name="clsFooter 8 2" xfId="3791"/>
    <cellStyle name="clsFooter 8 2 2" xfId="3792"/>
    <cellStyle name="clsFooter 8 3" xfId="3793"/>
    <cellStyle name="clsFooter 8 3 2" xfId="3794"/>
    <cellStyle name="clsFooter 8 4" xfId="3795"/>
    <cellStyle name="clsFooter 9" xfId="3796"/>
    <cellStyle name="clsFooter 9 2" xfId="3797"/>
    <cellStyle name="clsIndexTableData" xfId="3798"/>
    <cellStyle name="clsIndexTableData 2" xfId="3799"/>
    <cellStyle name="clsIndexTableData 2 2" xfId="3800"/>
    <cellStyle name="clsIndexTableData 2 3" xfId="3801"/>
    <cellStyle name="clsIndexTableData 2 4" xfId="3802"/>
    <cellStyle name="clsIndexTableData 2 5" xfId="3803"/>
    <cellStyle name="clsIndexTableData 3" xfId="3804"/>
    <cellStyle name="clsIndexTableData 4" xfId="3805"/>
    <cellStyle name="clsIndexTableData 5" xfId="3806"/>
    <cellStyle name="clsIndexTableData 6" xfId="3807"/>
    <cellStyle name="clsIndexTableData 7" xfId="3808"/>
    <cellStyle name="clsIndexTableHdr" xfId="3809"/>
    <cellStyle name="clsIndexTableHdr 2" xfId="3810"/>
    <cellStyle name="clsIndexTableHdr 2 2" xfId="3811"/>
    <cellStyle name="clsIndexTableHdr 2 3" xfId="3812"/>
    <cellStyle name="clsIndexTableHdr 2 4" xfId="3813"/>
    <cellStyle name="clsIndexTableHdr 2 5" xfId="3814"/>
    <cellStyle name="clsIndexTableHdr 3" xfId="3815"/>
    <cellStyle name="clsIndexTableHdr 4" xfId="3816"/>
    <cellStyle name="clsIndexTableHdr 5" xfId="3817"/>
    <cellStyle name="clsIndexTableHdr 6" xfId="3818"/>
    <cellStyle name="clsIndexTableHdr 7" xfId="3819"/>
    <cellStyle name="clsIndexTableTitle" xfId="3820"/>
    <cellStyle name="clsIndexTableTitle 10" xfId="3821"/>
    <cellStyle name="clsIndexTableTitle 10 2" xfId="3822"/>
    <cellStyle name="clsIndexTableTitle 11" xfId="3823"/>
    <cellStyle name="clsIndexTableTitle 11 2" xfId="3824"/>
    <cellStyle name="clsIndexTableTitle 12" xfId="3825"/>
    <cellStyle name="clsIndexTableTitle 13" xfId="3826"/>
    <cellStyle name="clsIndexTableTitle 14" xfId="3827"/>
    <cellStyle name="clsIndexTableTitle 15" xfId="3828"/>
    <cellStyle name="clsIndexTableTitle 16" xfId="3829"/>
    <cellStyle name="clsIndexTableTitle 2" xfId="3830"/>
    <cellStyle name="clsIndexTableTitle 2 10" xfId="3831"/>
    <cellStyle name="clsIndexTableTitle 2 10 2" xfId="3832"/>
    <cellStyle name="clsIndexTableTitle 2 11" xfId="3833"/>
    <cellStyle name="clsIndexTableTitle 2 2" xfId="3834"/>
    <cellStyle name="clsIndexTableTitle 2 2 2" xfId="3835"/>
    <cellStyle name="clsIndexTableTitle 2 2 2 2" xfId="3836"/>
    <cellStyle name="clsIndexTableTitle 2 2 2 2 2" xfId="3837"/>
    <cellStyle name="clsIndexTableTitle 2 2 2 2 2 2" xfId="3838"/>
    <cellStyle name="clsIndexTableTitle 2 2 2 2 3" xfId="3839"/>
    <cellStyle name="clsIndexTableTitle 2 2 2 2 3 2" xfId="3840"/>
    <cellStyle name="clsIndexTableTitle 2 2 2 2 4" xfId="3841"/>
    <cellStyle name="clsIndexTableTitle 2 2 2 3" xfId="3842"/>
    <cellStyle name="clsIndexTableTitle 2 2 2 3 2" xfId="3843"/>
    <cellStyle name="clsIndexTableTitle 2 2 2 4" xfId="3844"/>
    <cellStyle name="clsIndexTableTitle 2 2 2 4 2" xfId="3845"/>
    <cellStyle name="clsIndexTableTitle 2 2 2 5" xfId="3846"/>
    <cellStyle name="clsIndexTableTitle 2 2 2 5 2" xfId="3847"/>
    <cellStyle name="clsIndexTableTitle 2 2 2 6" xfId="3848"/>
    <cellStyle name="clsIndexTableTitle 2 2 3" xfId="3849"/>
    <cellStyle name="clsIndexTableTitle 2 2 3 2" xfId="3850"/>
    <cellStyle name="clsIndexTableTitle 2 2 3 2 2" xfId="3851"/>
    <cellStyle name="clsIndexTableTitle 2 2 3 3" xfId="3852"/>
    <cellStyle name="clsIndexTableTitle 2 2 3 3 2" xfId="3853"/>
    <cellStyle name="clsIndexTableTitle 2 2 3 4" xfId="3854"/>
    <cellStyle name="clsIndexTableTitle 2 2 4" xfId="3855"/>
    <cellStyle name="clsIndexTableTitle 2 2 4 2" xfId="3856"/>
    <cellStyle name="clsIndexTableTitle 2 2 4 2 2" xfId="3857"/>
    <cellStyle name="clsIndexTableTitle 2 2 4 3" xfId="3858"/>
    <cellStyle name="clsIndexTableTitle 2 2 4 3 2" xfId="3859"/>
    <cellStyle name="clsIndexTableTitle 2 2 4 4" xfId="3860"/>
    <cellStyle name="clsIndexTableTitle 2 2 5" xfId="3861"/>
    <cellStyle name="clsIndexTableTitle 2 2 5 2" xfId="3862"/>
    <cellStyle name="clsIndexTableTitle 2 2 6" xfId="3863"/>
    <cellStyle name="clsIndexTableTitle 2 2 6 2" xfId="3864"/>
    <cellStyle name="clsIndexTableTitle 2 2 7" xfId="3865"/>
    <cellStyle name="clsIndexTableTitle 2 2 7 2" xfId="3866"/>
    <cellStyle name="clsIndexTableTitle 2 2 8" xfId="3867"/>
    <cellStyle name="clsIndexTableTitle 2 3" xfId="3868"/>
    <cellStyle name="clsIndexTableTitle 2 3 2" xfId="3869"/>
    <cellStyle name="clsIndexTableTitle 2 3 2 2" xfId="3870"/>
    <cellStyle name="clsIndexTableTitle 2 3 2 2 2" xfId="3871"/>
    <cellStyle name="clsIndexTableTitle 2 3 2 3" xfId="3872"/>
    <cellStyle name="clsIndexTableTitle 2 3 2 3 2" xfId="3873"/>
    <cellStyle name="clsIndexTableTitle 2 3 2 4" xfId="3874"/>
    <cellStyle name="clsIndexTableTitle 2 3 3" xfId="3875"/>
    <cellStyle name="clsIndexTableTitle 2 3 3 2" xfId="3876"/>
    <cellStyle name="clsIndexTableTitle 2 3 4" xfId="3877"/>
    <cellStyle name="clsIndexTableTitle 2 3 4 2" xfId="3878"/>
    <cellStyle name="clsIndexTableTitle 2 3 5" xfId="3879"/>
    <cellStyle name="clsIndexTableTitle 2 4" xfId="3880"/>
    <cellStyle name="clsIndexTableTitle 2 4 2" xfId="3881"/>
    <cellStyle name="clsIndexTableTitle 2 4 2 2" xfId="3882"/>
    <cellStyle name="clsIndexTableTitle 2 4 2 2 2" xfId="3883"/>
    <cellStyle name="clsIndexTableTitle 2 4 2 3" xfId="3884"/>
    <cellStyle name="clsIndexTableTitle 2 4 2 3 2" xfId="3885"/>
    <cellStyle name="clsIndexTableTitle 2 4 2 4" xfId="3886"/>
    <cellStyle name="clsIndexTableTitle 2 4 3" xfId="3887"/>
    <cellStyle name="clsIndexTableTitle 2 4 3 2" xfId="3888"/>
    <cellStyle name="clsIndexTableTitle 2 4 4" xfId="3889"/>
    <cellStyle name="clsIndexTableTitle 2 4 4 2" xfId="3890"/>
    <cellStyle name="clsIndexTableTitle 2 4 5" xfId="3891"/>
    <cellStyle name="clsIndexTableTitle 2 5" xfId="3892"/>
    <cellStyle name="clsIndexTableTitle 2 5 2" xfId="3893"/>
    <cellStyle name="clsIndexTableTitle 2 5 2 2" xfId="3894"/>
    <cellStyle name="clsIndexTableTitle 2 5 2 2 2" xfId="3895"/>
    <cellStyle name="clsIndexTableTitle 2 5 2 3" xfId="3896"/>
    <cellStyle name="clsIndexTableTitle 2 5 2 3 2" xfId="3897"/>
    <cellStyle name="clsIndexTableTitle 2 5 2 4" xfId="3898"/>
    <cellStyle name="clsIndexTableTitle 2 5 3" xfId="3899"/>
    <cellStyle name="clsIndexTableTitle 2 5 3 2" xfId="3900"/>
    <cellStyle name="clsIndexTableTitle 2 5 4" xfId="3901"/>
    <cellStyle name="clsIndexTableTitle 2 5 4 2" xfId="3902"/>
    <cellStyle name="clsIndexTableTitle 2 5 5" xfId="3903"/>
    <cellStyle name="clsIndexTableTitle 2 5 5 2" xfId="3904"/>
    <cellStyle name="clsIndexTableTitle 2 5 6" xfId="3905"/>
    <cellStyle name="clsIndexTableTitle 2 6" xfId="3906"/>
    <cellStyle name="clsIndexTableTitle 2 6 2" xfId="3907"/>
    <cellStyle name="clsIndexTableTitle 2 6 2 2" xfId="3908"/>
    <cellStyle name="clsIndexTableTitle 2 6 3" xfId="3909"/>
    <cellStyle name="clsIndexTableTitle 2 6 3 2" xfId="3910"/>
    <cellStyle name="clsIndexTableTitle 2 6 4" xfId="3911"/>
    <cellStyle name="clsIndexTableTitle 2 7" xfId="3912"/>
    <cellStyle name="clsIndexTableTitle 2 7 2" xfId="3913"/>
    <cellStyle name="clsIndexTableTitle 2 7 2 2" xfId="3914"/>
    <cellStyle name="clsIndexTableTitle 2 7 3" xfId="3915"/>
    <cellStyle name="clsIndexTableTitle 2 7 3 2" xfId="3916"/>
    <cellStyle name="clsIndexTableTitle 2 7 4" xfId="3917"/>
    <cellStyle name="clsIndexTableTitle 2 8" xfId="3918"/>
    <cellStyle name="clsIndexTableTitle 2 8 2" xfId="3919"/>
    <cellStyle name="clsIndexTableTitle 2 9" xfId="3920"/>
    <cellStyle name="clsIndexTableTitle 2 9 2" xfId="3921"/>
    <cellStyle name="clsIndexTableTitle 3" xfId="3922"/>
    <cellStyle name="clsIndexTableTitle 3 2" xfId="3923"/>
    <cellStyle name="clsIndexTableTitle 3 2 2" xfId="3924"/>
    <cellStyle name="clsIndexTableTitle 3 2 2 2" xfId="3925"/>
    <cellStyle name="clsIndexTableTitle 3 2 2 2 2" xfId="3926"/>
    <cellStyle name="clsIndexTableTitle 3 2 2 3" xfId="3927"/>
    <cellStyle name="clsIndexTableTitle 3 2 2 3 2" xfId="3928"/>
    <cellStyle name="clsIndexTableTitle 3 2 2 4" xfId="3929"/>
    <cellStyle name="clsIndexTableTitle 3 2 3" xfId="3930"/>
    <cellStyle name="clsIndexTableTitle 3 2 3 2" xfId="3931"/>
    <cellStyle name="clsIndexTableTitle 3 2 4" xfId="3932"/>
    <cellStyle name="clsIndexTableTitle 3 2 4 2" xfId="3933"/>
    <cellStyle name="clsIndexTableTitle 3 2 5" xfId="3934"/>
    <cellStyle name="clsIndexTableTitle 3 2 5 2" xfId="3935"/>
    <cellStyle name="clsIndexTableTitle 3 2 6" xfId="3936"/>
    <cellStyle name="clsIndexTableTitle 3 3" xfId="3937"/>
    <cellStyle name="clsIndexTableTitle 3 3 2" xfId="3938"/>
    <cellStyle name="clsIndexTableTitle 3 3 2 2" xfId="3939"/>
    <cellStyle name="clsIndexTableTitle 3 3 3" xfId="3940"/>
    <cellStyle name="clsIndexTableTitle 3 3 3 2" xfId="3941"/>
    <cellStyle name="clsIndexTableTitle 3 3 4" xfId="3942"/>
    <cellStyle name="clsIndexTableTitle 3 4" xfId="3943"/>
    <cellStyle name="clsIndexTableTitle 3 4 2" xfId="3944"/>
    <cellStyle name="clsIndexTableTitle 3 4 2 2" xfId="3945"/>
    <cellStyle name="clsIndexTableTitle 3 4 3" xfId="3946"/>
    <cellStyle name="clsIndexTableTitle 3 4 3 2" xfId="3947"/>
    <cellStyle name="clsIndexTableTitle 3 4 4" xfId="3948"/>
    <cellStyle name="clsIndexTableTitle 3 5" xfId="3949"/>
    <cellStyle name="clsIndexTableTitle 3 5 2" xfId="3950"/>
    <cellStyle name="clsIndexTableTitle 3 6" xfId="3951"/>
    <cellStyle name="clsIndexTableTitle 3 6 2" xfId="3952"/>
    <cellStyle name="clsIndexTableTitle 3 7" xfId="3953"/>
    <cellStyle name="clsIndexTableTitle 3 7 2" xfId="3954"/>
    <cellStyle name="clsIndexTableTitle 3 8" xfId="3955"/>
    <cellStyle name="clsIndexTableTitle 4" xfId="3956"/>
    <cellStyle name="clsIndexTableTitle 4 2" xfId="3957"/>
    <cellStyle name="clsIndexTableTitle 4 2 2" xfId="3958"/>
    <cellStyle name="clsIndexTableTitle 4 2 2 2" xfId="3959"/>
    <cellStyle name="clsIndexTableTitle 4 2 3" xfId="3960"/>
    <cellStyle name="clsIndexTableTitle 4 2 3 2" xfId="3961"/>
    <cellStyle name="clsIndexTableTitle 4 2 4" xfId="3962"/>
    <cellStyle name="clsIndexTableTitle 4 3" xfId="3963"/>
    <cellStyle name="clsIndexTableTitle 4 3 2" xfId="3964"/>
    <cellStyle name="clsIndexTableTitle 4 4" xfId="3965"/>
    <cellStyle name="clsIndexTableTitle 4 4 2" xfId="3966"/>
    <cellStyle name="clsIndexTableTitle 4 5" xfId="3967"/>
    <cellStyle name="clsIndexTableTitle 5" xfId="3968"/>
    <cellStyle name="clsIndexTableTitle 5 2" xfId="3969"/>
    <cellStyle name="clsIndexTableTitle 5 2 2" xfId="3970"/>
    <cellStyle name="clsIndexTableTitle 5 2 2 2" xfId="3971"/>
    <cellStyle name="clsIndexTableTitle 5 2 3" xfId="3972"/>
    <cellStyle name="clsIndexTableTitle 5 2 3 2" xfId="3973"/>
    <cellStyle name="clsIndexTableTitle 5 2 4" xfId="3974"/>
    <cellStyle name="clsIndexTableTitle 5 3" xfId="3975"/>
    <cellStyle name="clsIndexTableTitle 5 3 2" xfId="3976"/>
    <cellStyle name="clsIndexTableTitle 5 4" xfId="3977"/>
    <cellStyle name="clsIndexTableTitle 5 4 2" xfId="3978"/>
    <cellStyle name="clsIndexTableTitle 5 5" xfId="3979"/>
    <cellStyle name="clsIndexTableTitle 6" xfId="3980"/>
    <cellStyle name="clsIndexTableTitle 6 2" xfId="3981"/>
    <cellStyle name="clsIndexTableTitle 6 2 2" xfId="3982"/>
    <cellStyle name="clsIndexTableTitle 6 2 2 2" xfId="3983"/>
    <cellStyle name="clsIndexTableTitle 6 2 3" xfId="3984"/>
    <cellStyle name="clsIndexTableTitle 6 2 3 2" xfId="3985"/>
    <cellStyle name="clsIndexTableTitle 6 2 4" xfId="3986"/>
    <cellStyle name="clsIndexTableTitle 6 3" xfId="3987"/>
    <cellStyle name="clsIndexTableTitle 6 3 2" xfId="3988"/>
    <cellStyle name="clsIndexTableTitle 6 4" xfId="3989"/>
    <cellStyle name="clsIndexTableTitle 6 4 2" xfId="3990"/>
    <cellStyle name="clsIndexTableTitle 6 5" xfId="3991"/>
    <cellStyle name="clsIndexTableTitle 6 5 2" xfId="3992"/>
    <cellStyle name="clsIndexTableTitle 6 6" xfId="3993"/>
    <cellStyle name="clsIndexTableTitle 7" xfId="3994"/>
    <cellStyle name="clsIndexTableTitle 7 2" xfId="3995"/>
    <cellStyle name="clsIndexTableTitle 7 2 2" xfId="3996"/>
    <cellStyle name="clsIndexTableTitle 7 3" xfId="3997"/>
    <cellStyle name="clsIndexTableTitle 7 3 2" xfId="3998"/>
    <cellStyle name="clsIndexTableTitle 7 4" xfId="3999"/>
    <cellStyle name="clsIndexTableTitle 8" xfId="4000"/>
    <cellStyle name="clsIndexTableTitle 8 2" xfId="4001"/>
    <cellStyle name="clsIndexTableTitle 8 2 2" xfId="4002"/>
    <cellStyle name="clsIndexTableTitle 8 3" xfId="4003"/>
    <cellStyle name="clsIndexTableTitle 8 3 2" xfId="4004"/>
    <cellStyle name="clsIndexTableTitle 8 4" xfId="4005"/>
    <cellStyle name="clsIndexTableTitle 9" xfId="4006"/>
    <cellStyle name="clsIndexTableTitle 9 2" xfId="4007"/>
    <cellStyle name="clsMRVData" xfId="4008"/>
    <cellStyle name="clsMRVData 10" xfId="4009"/>
    <cellStyle name="clsMRVData 10 2" xfId="4010"/>
    <cellStyle name="clsMRVData 11" xfId="4011"/>
    <cellStyle name="clsMRVData 11 2" xfId="4012"/>
    <cellStyle name="clsMRVData 12" xfId="4013"/>
    <cellStyle name="clsMRVData 13" xfId="4014"/>
    <cellStyle name="clsMRVData 14" xfId="4015"/>
    <cellStyle name="clsMRVData 15" xfId="4016"/>
    <cellStyle name="clsMRVData 16" xfId="4017"/>
    <cellStyle name="clsMRVData 2" xfId="4018"/>
    <cellStyle name="clsMRVData 2 10" xfId="4019"/>
    <cellStyle name="clsMRVData 2 10 2" xfId="4020"/>
    <cellStyle name="clsMRVData 2 11" xfId="4021"/>
    <cellStyle name="clsMRVData 2 2" xfId="4022"/>
    <cellStyle name="clsMRVData 2 2 2" xfId="4023"/>
    <cellStyle name="clsMRVData 2 2 2 2" xfId="4024"/>
    <cellStyle name="clsMRVData 2 2 2 2 2" xfId="4025"/>
    <cellStyle name="clsMRVData 2 2 2 2 2 2" xfId="4026"/>
    <cellStyle name="clsMRVData 2 2 2 2 3" xfId="4027"/>
    <cellStyle name="clsMRVData 2 2 2 2 3 2" xfId="4028"/>
    <cellStyle name="clsMRVData 2 2 2 2 4" xfId="4029"/>
    <cellStyle name="clsMRVData 2 2 2 3" xfId="4030"/>
    <cellStyle name="clsMRVData 2 2 2 3 2" xfId="4031"/>
    <cellStyle name="clsMRVData 2 2 2 4" xfId="4032"/>
    <cellStyle name="clsMRVData 2 2 2 4 2" xfId="4033"/>
    <cellStyle name="clsMRVData 2 2 2 5" xfId="4034"/>
    <cellStyle name="clsMRVData 2 2 2 5 2" xfId="4035"/>
    <cellStyle name="clsMRVData 2 2 2 6" xfId="4036"/>
    <cellStyle name="clsMRVData 2 2 3" xfId="4037"/>
    <cellStyle name="clsMRVData 2 2 3 2" xfId="4038"/>
    <cellStyle name="clsMRVData 2 2 3 2 2" xfId="4039"/>
    <cellStyle name="clsMRVData 2 2 3 3" xfId="4040"/>
    <cellStyle name="clsMRVData 2 2 3 3 2" xfId="4041"/>
    <cellStyle name="clsMRVData 2 2 3 4" xfId="4042"/>
    <cellStyle name="clsMRVData 2 2 4" xfId="4043"/>
    <cellStyle name="clsMRVData 2 2 4 2" xfId="4044"/>
    <cellStyle name="clsMRVData 2 2 4 2 2" xfId="4045"/>
    <cellStyle name="clsMRVData 2 2 4 3" xfId="4046"/>
    <cellStyle name="clsMRVData 2 2 4 3 2" xfId="4047"/>
    <cellStyle name="clsMRVData 2 2 4 4" xfId="4048"/>
    <cellStyle name="clsMRVData 2 2 5" xfId="4049"/>
    <cellStyle name="clsMRVData 2 2 5 2" xfId="4050"/>
    <cellStyle name="clsMRVData 2 2 6" xfId="4051"/>
    <cellStyle name="clsMRVData 2 2 6 2" xfId="4052"/>
    <cellStyle name="clsMRVData 2 2 7" xfId="4053"/>
    <cellStyle name="clsMRVData 2 2 7 2" xfId="4054"/>
    <cellStyle name="clsMRVData 2 2 8" xfId="4055"/>
    <cellStyle name="clsMRVData 2 3" xfId="4056"/>
    <cellStyle name="clsMRVData 2 3 2" xfId="4057"/>
    <cellStyle name="clsMRVData 2 3 2 2" xfId="4058"/>
    <cellStyle name="clsMRVData 2 3 2 2 2" xfId="4059"/>
    <cellStyle name="clsMRVData 2 3 2 3" xfId="4060"/>
    <cellStyle name="clsMRVData 2 3 2 3 2" xfId="4061"/>
    <cellStyle name="clsMRVData 2 3 2 4" xfId="4062"/>
    <cellStyle name="clsMRVData 2 3 3" xfId="4063"/>
    <cellStyle name="clsMRVData 2 3 3 2" xfId="4064"/>
    <cellStyle name="clsMRVData 2 3 4" xfId="4065"/>
    <cellStyle name="clsMRVData 2 3 4 2" xfId="4066"/>
    <cellStyle name="clsMRVData 2 3 5" xfId="4067"/>
    <cellStyle name="clsMRVData 2 4" xfId="4068"/>
    <cellStyle name="clsMRVData 2 4 2" xfId="4069"/>
    <cellStyle name="clsMRVData 2 4 2 2" xfId="4070"/>
    <cellStyle name="clsMRVData 2 4 2 2 2" xfId="4071"/>
    <cellStyle name="clsMRVData 2 4 2 3" xfId="4072"/>
    <cellStyle name="clsMRVData 2 4 2 3 2" xfId="4073"/>
    <cellStyle name="clsMRVData 2 4 2 4" xfId="4074"/>
    <cellStyle name="clsMRVData 2 4 3" xfId="4075"/>
    <cellStyle name="clsMRVData 2 4 3 2" xfId="4076"/>
    <cellStyle name="clsMRVData 2 4 4" xfId="4077"/>
    <cellStyle name="clsMRVData 2 4 4 2" xfId="4078"/>
    <cellStyle name="clsMRVData 2 4 5" xfId="4079"/>
    <cellStyle name="clsMRVData 2 5" xfId="4080"/>
    <cellStyle name="clsMRVData 2 5 2" xfId="4081"/>
    <cellStyle name="clsMRVData 2 5 2 2" xfId="4082"/>
    <cellStyle name="clsMRVData 2 5 2 2 2" xfId="4083"/>
    <cellStyle name="clsMRVData 2 5 2 3" xfId="4084"/>
    <cellStyle name="clsMRVData 2 5 2 3 2" xfId="4085"/>
    <cellStyle name="clsMRVData 2 5 2 4" xfId="4086"/>
    <cellStyle name="clsMRVData 2 5 3" xfId="4087"/>
    <cellStyle name="clsMRVData 2 5 3 2" xfId="4088"/>
    <cellStyle name="clsMRVData 2 5 4" xfId="4089"/>
    <cellStyle name="clsMRVData 2 5 4 2" xfId="4090"/>
    <cellStyle name="clsMRVData 2 5 5" xfId="4091"/>
    <cellStyle name="clsMRVData 2 5 5 2" xfId="4092"/>
    <cellStyle name="clsMRVData 2 5 6" xfId="4093"/>
    <cellStyle name="clsMRVData 2 6" xfId="4094"/>
    <cellStyle name="clsMRVData 2 6 2" xfId="4095"/>
    <cellStyle name="clsMRVData 2 6 2 2" xfId="4096"/>
    <cellStyle name="clsMRVData 2 6 3" xfId="4097"/>
    <cellStyle name="clsMRVData 2 6 3 2" xfId="4098"/>
    <cellStyle name="clsMRVData 2 6 4" xfId="4099"/>
    <cellStyle name="clsMRVData 2 7" xfId="4100"/>
    <cellStyle name="clsMRVData 2 7 2" xfId="4101"/>
    <cellStyle name="clsMRVData 2 7 2 2" xfId="4102"/>
    <cellStyle name="clsMRVData 2 7 3" xfId="4103"/>
    <cellStyle name="clsMRVData 2 7 3 2" xfId="4104"/>
    <cellStyle name="clsMRVData 2 7 4" xfId="4105"/>
    <cellStyle name="clsMRVData 2 8" xfId="4106"/>
    <cellStyle name="clsMRVData 2 8 2" xfId="4107"/>
    <cellStyle name="clsMRVData 2 9" xfId="4108"/>
    <cellStyle name="clsMRVData 2 9 2" xfId="4109"/>
    <cellStyle name="clsMRVData 3" xfId="4110"/>
    <cellStyle name="clsMRVData 3 2" xfId="4111"/>
    <cellStyle name="clsMRVData 3 2 2" xfId="4112"/>
    <cellStyle name="clsMRVData 3 2 2 2" xfId="4113"/>
    <cellStyle name="clsMRVData 3 2 2 2 2" xfId="4114"/>
    <cellStyle name="clsMRVData 3 2 2 3" xfId="4115"/>
    <cellStyle name="clsMRVData 3 2 2 3 2" xfId="4116"/>
    <cellStyle name="clsMRVData 3 2 2 4" xfId="4117"/>
    <cellStyle name="clsMRVData 3 2 3" xfId="4118"/>
    <cellStyle name="clsMRVData 3 2 3 2" xfId="4119"/>
    <cellStyle name="clsMRVData 3 2 4" xfId="4120"/>
    <cellStyle name="clsMRVData 3 2 4 2" xfId="4121"/>
    <cellStyle name="clsMRVData 3 2 5" xfId="4122"/>
    <cellStyle name="clsMRVData 3 2 5 2" xfId="4123"/>
    <cellStyle name="clsMRVData 3 2 6" xfId="4124"/>
    <cellStyle name="clsMRVData 3 3" xfId="4125"/>
    <cellStyle name="clsMRVData 3 3 2" xfId="4126"/>
    <cellStyle name="clsMRVData 3 3 2 2" xfId="4127"/>
    <cellStyle name="clsMRVData 3 3 3" xfId="4128"/>
    <cellStyle name="clsMRVData 3 3 3 2" xfId="4129"/>
    <cellStyle name="clsMRVData 3 3 4" xfId="4130"/>
    <cellStyle name="clsMRVData 3 4" xfId="4131"/>
    <cellStyle name="clsMRVData 3 4 2" xfId="4132"/>
    <cellStyle name="clsMRVData 3 4 2 2" xfId="4133"/>
    <cellStyle name="clsMRVData 3 4 3" xfId="4134"/>
    <cellStyle name="clsMRVData 3 4 3 2" xfId="4135"/>
    <cellStyle name="clsMRVData 3 4 4" xfId="4136"/>
    <cellStyle name="clsMRVData 3 5" xfId="4137"/>
    <cellStyle name="clsMRVData 3 5 2" xfId="4138"/>
    <cellStyle name="clsMRVData 3 6" xfId="4139"/>
    <cellStyle name="clsMRVData 3 6 2" xfId="4140"/>
    <cellStyle name="clsMRVData 3 7" xfId="4141"/>
    <cellStyle name="clsMRVData 3 7 2" xfId="4142"/>
    <cellStyle name="clsMRVData 3 8" xfId="4143"/>
    <cellStyle name="clsMRVData 4" xfId="4144"/>
    <cellStyle name="clsMRVData 4 2" xfId="4145"/>
    <cellStyle name="clsMRVData 4 2 2" xfId="4146"/>
    <cellStyle name="clsMRVData 4 2 2 2" xfId="4147"/>
    <cellStyle name="clsMRVData 4 2 3" xfId="4148"/>
    <cellStyle name="clsMRVData 4 2 3 2" xfId="4149"/>
    <cellStyle name="clsMRVData 4 2 4" xfId="4150"/>
    <cellStyle name="clsMRVData 4 3" xfId="4151"/>
    <cellStyle name="clsMRVData 4 3 2" xfId="4152"/>
    <cellStyle name="clsMRVData 4 4" xfId="4153"/>
    <cellStyle name="clsMRVData 4 4 2" xfId="4154"/>
    <cellStyle name="clsMRVData 4 5" xfId="4155"/>
    <cellStyle name="clsMRVData 5" xfId="4156"/>
    <cellStyle name="clsMRVData 5 2" xfId="4157"/>
    <cellStyle name="clsMRVData 5 2 2" xfId="4158"/>
    <cellStyle name="clsMRVData 5 2 2 2" xfId="4159"/>
    <cellStyle name="clsMRVData 5 2 3" xfId="4160"/>
    <cellStyle name="clsMRVData 5 2 3 2" xfId="4161"/>
    <cellStyle name="clsMRVData 5 2 4" xfId="4162"/>
    <cellStyle name="clsMRVData 5 3" xfId="4163"/>
    <cellStyle name="clsMRVData 5 3 2" xfId="4164"/>
    <cellStyle name="clsMRVData 5 4" xfId="4165"/>
    <cellStyle name="clsMRVData 5 4 2" xfId="4166"/>
    <cellStyle name="clsMRVData 5 5" xfId="4167"/>
    <cellStyle name="clsMRVData 6" xfId="4168"/>
    <cellStyle name="clsMRVData 6 2" xfId="4169"/>
    <cellStyle name="clsMRVData 6 2 2" xfId="4170"/>
    <cellStyle name="clsMRVData 6 2 2 2" xfId="4171"/>
    <cellStyle name="clsMRVData 6 2 3" xfId="4172"/>
    <cellStyle name="clsMRVData 6 2 3 2" xfId="4173"/>
    <cellStyle name="clsMRVData 6 2 4" xfId="4174"/>
    <cellStyle name="clsMRVData 6 3" xfId="4175"/>
    <cellStyle name="clsMRVData 6 3 2" xfId="4176"/>
    <cellStyle name="clsMRVData 6 4" xfId="4177"/>
    <cellStyle name="clsMRVData 6 4 2" xfId="4178"/>
    <cellStyle name="clsMRVData 6 5" xfId="4179"/>
    <cellStyle name="clsMRVData 6 5 2" xfId="4180"/>
    <cellStyle name="clsMRVData 6 6" xfId="4181"/>
    <cellStyle name="clsMRVData 7" xfId="4182"/>
    <cellStyle name="clsMRVData 7 2" xfId="4183"/>
    <cellStyle name="clsMRVData 7 2 2" xfId="4184"/>
    <cellStyle name="clsMRVData 7 3" xfId="4185"/>
    <cellStyle name="clsMRVData 7 3 2" xfId="4186"/>
    <cellStyle name="clsMRVData 7 4" xfId="4187"/>
    <cellStyle name="clsMRVData 8" xfId="4188"/>
    <cellStyle name="clsMRVData 8 2" xfId="4189"/>
    <cellStyle name="clsMRVData 8 2 2" xfId="4190"/>
    <cellStyle name="clsMRVData 8 3" xfId="4191"/>
    <cellStyle name="clsMRVData 8 3 2" xfId="4192"/>
    <cellStyle name="clsMRVData 8 4" xfId="4193"/>
    <cellStyle name="clsMRVData 9" xfId="4194"/>
    <cellStyle name="clsMRVData 9 2" xfId="4195"/>
    <cellStyle name="clsMRVDataPrezn1" xfId="4196"/>
    <cellStyle name="clsMRVDataPrezn1 10" xfId="4197"/>
    <cellStyle name="clsMRVDataPrezn1 11" xfId="4198"/>
    <cellStyle name="clsMRVDataPrezn1 12" xfId="4199"/>
    <cellStyle name="clsMRVDataPrezn1 13" xfId="4200"/>
    <cellStyle name="clsMRVDataPrezn1 2" xfId="4201"/>
    <cellStyle name="clsMRVDataPrezn1 2 2" xfId="4202"/>
    <cellStyle name="clsMRVDataPrezn1 2 2 2" xfId="4203"/>
    <cellStyle name="clsMRVDataPrezn1 2 2 2 2" xfId="4204"/>
    <cellStyle name="clsMRVDataPrezn1 2 2 3" xfId="4205"/>
    <cellStyle name="clsMRVDataPrezn1 2 2 3 2" xfId="4206"/>
    <cellStyle name="clsMRVDataPrezn1 2 2 4" xfId="4207"/>
    <cellStyle name="clsMRVDataPrezn1 2 3" xfId="4208"/>
    <cellStyle name="clsMRVDataPrezn1 2 3 2" xfId="4209"/>
    <cellStyle name="clsMRVDataPrezn1 2 4" xfId="4210"/>
    <cellStyle name="clsMRVDataPrezn1 2 4 2" xfId="4211"/>
    <cellStyle name="clsMRVDataPrezn1 2 5" xfId="4212"/>
    <cellStyle name="clsMRVDataPrezn1 3" xfId="4213"/>
    <cellStyle name="clsMRVDataPrezn1 3 2" xfId="4214"/>
    <cellStyle name="clsMRVDataPrezn1 3 2 2" xfId="4215"/>
    <cellStyle name="clsMRVDataPrezn1 3 2 2 2" xfId="4216"/>
    <cellStyle name="clsMRVDataPrezn1 3 2 3" xfId="4217"/>
    <cellStyle name="clsMRVDataPrezn1 3 2 3 2" xfId="4218"/>
    <cellStyle name="clsMRVDataPrezn1 3 2 4" xfId="4219"/>
    <cellStyle name="clsMRVDataPrezn1 3 3" xfId="4220"/>
    <cellStyle name="clsMRVDataPrezn1 3 3 2" xfId="4221"/>
    <cellStyle name="clsMRVDataPrezn1 3 4" xfId="4222"/>
    <cellStyle name="clsMRVDataPrezn1 3 4 2" xfId="4223"/>
    <cellStyle name="clsMRVDataPrezn1 3 5" xfId="4224"/>
    <cellStyle name="clsMRVDataPrezn1 4" xfId="4225"/>
    <cellStyle name="clsMRVDataPrezn1 4 2" xfId="4226"/>
    <cellStyle name="clsMRVDataPrezn1 4 2 2" xfId="4227"/>
    <cellStyle name="clsMRVDataPrezn1 4 2 2 2" xfId="4228"/>
    <cellStyle name="clsMRVDataPrezn1 4 2 3" xfId="4229"/>
    <cellStyle name="clsMRVDataPrezn1 4 2 3 2" xfId="4230"/>
    <cellStyle name="clsMRVDataPrezn1 4 2 4" xfId="4231"/>
    <cellStyle name="clsMRVDataPrezn1 4 3" xfId="4232"/>
    <cellStyle name="clsMRVDataPrezn1 4 3 2" xfId="4233"/>
    <cellStyle name="clsMRVDataPrezn1 4 4" xfId="4234"/>
    <cellStyle name="clsMRVDataPrezn1 4 4 2" xfId="4235"/>
    <cellStyle name="clsMRVDataPrezn1 4 5" xfId="4236"/>
    <cellStyle name="clsMRVDataPrezn1 4 5 2" xfId="4237"/>
    <cellStyle name="clsMRVDataPrezn1 4 6" xfId="4238"/>
    <cellStyle name="clsMRVDataPrezn1 5" xfId="4239"/>
    <cellStyle name="clsMRVDataPrezn1 5 2" xfId="4240"/>
    <cellStyle name="clsMRVDataPrezn1 5 2 2" xfId="4241"/>
    <cellStyle name="clsMRVDataPrezn1 5 3" xfId="4242"/>
    <cellStyle name="clsMRVDataPrezn1 5 3 2" xfId="4243"/>
    <cellStyle name="clsMRVDataPrezn1 5 4" xfId="4244"/>
    <cellStyle name="clsMRVDataPrezn1 6" xfId="4245"/>
    <cellStyle name="clsMRVDataPrezn1 6 2" xfId="4246"/>
    <cellStyle name="clsMRVDataPrezn1 6 2 2" xfId="4247"/>
    <cellStyle name="clsMRVDataPrezn1 6 3" xfId="4248"/>
    <cellStyle name="clsMRVDataPrezn1 6 3 2" xfId="4249"/>
    <cellStyle name="clsMRVDataPrezn1 6 4" xfId="4250"/>
    <cellStyle name="clsMRVDataPrezn1 7" xfId="4251"/>
    <cellStyle name="clsMRVDataPrezn1 7 2" xfId="4252"/>
    <cellStyle name="clsMRVDataPrezn1 8" xfId="4253"/>
    <cellStyle name="clsMRVDataPrezn1 8 2" xfId="4254"/>
    <cellStyle name="clsMRVDataPrezn1 9" xfId="4255"/>
    <cellStyle name="clsMRVDataPrezn1 9 2" xfId="4256"/>
    <cellStyle name="clsMRVDataPrezn3" xfId="4257"/>
    <cellStyle name="clsMRVDataPrezn3 10" xfId="4258"/>
    <cellStyle name="clsMRVDataPrezn3 11" xfId="4259"/>
    <cellStyle name="clsMRVDataPrezn3 12" xfId="4260"/>
    <cellStyle name="clsMRVDataPrezn3 13" xfId="4261"/>
    <cellStyle name="clsMRVDataPrezn3 2" xfId="4262"/>
    <cellStyle name="clsMRVDataPrezn3 2 2" xfId="4263"/>
    <cellStyle name="clsMRVDataPrezn3 2 2 2" xfId="4264"/>
    <cellStyle name="clsMRVDataPrezn3 2 2 2 2" xfId="4265"/>
    <cellStyle name="clsMRVDataPrezn3 2 2 3" xfId="4266"/>
    <cellStyle name="clsMRVDataPrezn3 2 2 3 2" xfId="4267"/>
    <cellStyle name="clsMRVDataPrezn3 2 2 4" xfId="4268"/>
    <cellStyle name="clsMRVDataPrezn3 2 3" xfId="4269"/>
    <cellStyle name="clsMRVDataPrezn3 2 3 2" xfId="4270"/>
    <cellStyle name="clsMRVDataPrezn3 2 4" xfId="4271"/>
    <cellStyle name="clsMRVDataPrezn3 2 4 2" xfId="4272"/>
    <cellStyle name="clsMRVDataPrezn3 2 5" xfId="4273"/>
    <cellStyle name="clsMRVDataPrezn3 3" xfId="4274"/>
    <cellStyle name="clsMRVDataPrezn3 3 2" xfId="4275"/>
    <cellStyle name="clsMRVDataPrezn3 3 2 2" xfId="4276"/>
    <cellStyle name="clsMRVDataPrezn3 3 2 2 2" xfId="4277"/>
    <cellStyle name="clsMRVDataPrezn3 3 2 3" xfId="4278"/>
    <cellStyle name="clsMRVDataPrezn3 3 2 3 2" xfId="4279"/>
    <cellStyle name="clsMRVDataPrezn3 3 2 4" xfId="4280"/>
    <cellStyle name="clsMRVDataPrezn3 3 3" xfId="4281"/>
    <cellStyle name="clsMRVDataPrezn3 3 3 2" xfId="4282"/>
    <cellStyle name="clsMRVDataPrezn3 3 4" xfId="4283"/>
    <cellStyle name="clsMRVDataPrezn3 3 4 2" xfId="4284"/>
    <cellStyle name="clsMRVDataPrezn3 3 5" xfId="4285"/>
    <cellStyle name="clsMRVDataPrezn3 4" xfId="4286"/>
    <cellStyle name="clsMRVDataPrezn3 4 2" xfId="4287"/>
    <cellStyle name="clsMRVDataPrezn3 4 2 2" xfId="4288"/>
    <cellStyle name="clsMRVDataPrezn3 4 2 2 2" xfId="4289"/>
    <cellStyle name="clsMRVDataPrezn3 4 2 3" xfId="4290"/>
    <cellStyle name="clsMRVDataPrezn3 4 2 3 2" xfId="4291"/>
    <cellStyle name="clsMRVDataPrezn3 4 2 4" xfId="4292"/>
    <cellStyle name="clsMRVDataPrezn3 4 3" xfId="4293"/>
    <cellStyle name="clsMRVDataPrezn3 4 3 2" xfId="4294"/>
    <cellStyle name="clsMRVDataPrezn3 4 4" xfId="4295"/>
    <cellStyle name="clsMRVDataPrezn3 4 4 2" xfId="4296"/>
    <cellStyle name="clsMRVDataPrezn3 4 5" xfId="4297"/>
    <cellStyle name="clsMRVDataPrezn3 4 5 2" xfId="4298"/>
    <cellStyle name="clsMRVDataPrezn3 4 6" xfId="4299"/>
    <cellStyle name="clsMRVDataPrezn3 5" xfId="4300"/>
    <cellStyle name="clsMRVDataPrezn3 5 2" xfId="4301"/>
    <cellStyle name="clsMRVDataPrezn3 5 2 2" xfId="4302"/>
    <cellStyle name="clsMRVDataPrezn3 5 3" xfId="4303"/>
    <cellStyle name="clsMRVDataPrezn3 5 3 2" xfId="4304"/>
    <cellStyle name="clsMRVDataPrezn3 5 4" xfId="4305"/>
    <cellStyle name="clsMRVDataPrezn3 6" xfId="4306"/>
    <cellStyle name="clsMRVDataPrezn3 6 2" xfId="4307"/>
    <cellStyle name="clsMRVDataPrezn3 6 2 2" xfId="4308"/>
    <cellStyle name="clsMRVDataPrezn3 6 3" xfId="4309"/>
    <cellStyle name="clsMRVDataPrezn3 6 3 2" xfId="4310"/>
    <cellStyle name="clsMRVDataPrezn3 6 4" xfId="4311"/>
    <cellStyle name="clsMRVDataPrezn3 7" xfId="4312"/>
    <cellStyle name="clsMRVDataPrezn3 7 2" xfId="4313"/>
    <cellStyle name="clsMRVDataPrezn3 8" xfId="4314"/>
    <cellStyle name="clsMRVDataPrezn3 8 2" xfId="4315"/>
    <cellStyle name="clsMRVDataPrezn3 9" xfId="4316"/>
    <cellStyle name="clsMRVDataPrezn3 9 2" xfId="4317"/>
    <cellStyle name="clsMRVDataPrezn4" xfId="4318"/>
    <cellStyle name="clsMRVDataPrezn4 10" xfId="4319"/>
    <cellStyle name="clsMRVDataPrezn4 11" xfId="4320"/>
    <cellStyle name="clsMRVDataPrezn4 12" xfId="4321"/>
    <cellStyle name="clsMRVDataPrezn4 13" xfId="4322"/>
    <cellStyle name="clsMRVDataPrezn4 2" xfId="4323"/>
    <cellStyle name="clsMRVDataPrezn4 2 2" xfId="4324"/>
    <cellStyle name="clsMRVDataPrezn4 2 2 2" xfId="4325"/>
    <cellStyle name="clsMRVDataPrezn4 2 2 2 2" xfId="4326"/>
    <cellStyle name="clsMRVDataPrezn4 2 2 3" xfId="4327"/>
    <cellStyle name="clsMRVDataPrezn4 2 2 3 2" xfId="4328"/>
    <cellStyle name="clsMRVDataPrezn4 2 2 4" xfId="4329"/>
    <cellStyle name="clsMRVDataPrezn4 2 3" xfId="4330"/>
    <cellStyle name="clsMRVDataPrezn4 2 3 2" xfId="4331"/>
    <cellStyle name="clsMRVDataPrezn4 2 4" xfId="4332"/>
    <cellStyle name="clsMRVDataPrezn4 2 4 2" xfId="4333"/>
    <cellStyle name="clsMRVDataPrezn4 2 5" xfId="4334"/>
    <cellStyle name="clsMRVDataPrezn4 3" xfId="4335"/>
    <cellStyle name="clsMRVDataPrezn4 3 2" xfId="4336"/>
    <cellStyle name="clsMRVDataPrezn4 3 2 2" xfId="4337"/>
    <cellStyle name="clsMRVDataPrezn4 3 2 2 2" xfId="4338"/>
    <cellStyle name="clsMRVDataPrezn4 3 2 3" xfId="4339"/>
    <cellStyle name="clsMRVDataPrezn4 3 2 3 2" xfId="4340"/>
    <cellStyle name="clsMRVDataPrezn4 3 2 4" xfId="4341"/>
    <cellStyle name="clsMRVDataPrezn4 3 3" xfId="4342"/>
    <cellStyle name="clsMRVDataPrezn4 3 3 2" xfId="4343"/>
    <cellStyle name="clsMRVDataPrezn4 3 4" xfId="4344"/>
    <cellStyle name="clsMRVDataPrezn4 3 4 2" xfId="4345"/>
    <cellStyle name="clsMRVDataPrezn4 3 5" xfId="4346"/>
    <cellStyle name="clsMRVDataPrezn4 4" xfId="4347"/>
    <cellStyle name="clsMRVDataPrezn4 4 2" xfId="4348"/>
    <cellStyle name="clsMRVDataPrezn4 4 2 2" xfId="4349"/>
    <cellStyle name="clsMRVDataPrezn4 4 2 2 2" xfId="4350"/>
    <cellStyle name="clsMRVDataPrezn4 4 2 3" xfId="4351"/>
    <cellStyle name="clsMRVDataPrezn4 4 2 3 2" xfId="4352"/>
    <cellStyle name="clsMRVDataPrezn4 4 2 4" xfId="4353"/>
    <cellStyle name="clsMRVDataPrezn4 4 3" xfId="4354"/>
    <cellStyle name="clsMRVDataPrezn4 4 3 2" xfId="4355"/>
    <cellStyle name="clsMRVDataPrezn4 4 4" xfId="4356"/>
    <cellStyle name="clsMRVDataPrezn4 4 4 2" xfId="4357"/>
    <cellStyle name="clsMRVDataPrezn4 4 5" xfId="4358"/>
    <cellStyle name="clsMRVDataPrezn4 4 5 2" xfId="4359"/>
    <cellStyle name="clsMRVDataPrezn4 4 6" xfId="4360"/>
    <cellStyle name="clsMRVDataPrezn4 5" xfId="4361"/>
    <cellStyle name="clsMRVDataPrezn4 5 2" xfId="4362"/>
    <cellStyle name="clsMRVDataPrezn4 5 2 2" xfId="4363"/>
    <cellStyle name="clsMRVDataPrezn4 5 3" xfId="4364"/>
    <cellStyle name="clsMRVDataPrezn4 5 3 2" xfId="4365"/>
    <cellStyle name="clsMRVDataPrezn4 5 4" xfId="4366"/>
    <cellStyle name="clsMRVDataPrezn4 6" xfId="4367"/>
    <cellStyle name="clsMRVDataPrezn4 6 2" xfId="4368"/>
    <cellStyle name="clsMRVDataPrezn4 6 2 2" xfId="4369"/>
    <cellStyle name="clsMRVDataPrezn4 6 3" xfId="4370"/>
    <cellStyle name="clsMRVDataPrezn4 6 3 2" xfId="4371"/>
    <cellStyle name="clsMRVDataPrezn4 6 4" xfId="4372"/>
    <cellStyle name="clsMRVDataPrezn4 7" xfId="4373"/>
    <cellStyle name="clsMRVDataPrezn4 7 2" xfId="4374"/>
    <cellStyle name="clsMRVDataPrezn4 8" xfId="4375"/>
    <cellStyle name="clsMRVDataPrezn4 8 2" xfId="4376"/>
    <cellStyle name="clsMRVDataPrezn4 9" xfId="4377"/>
    <cellStyle name="clsMRVDataPrezn4 9 2" xfId="4378"/>
    <cellStyle name="clsMRVDataPrezn5" xfId="4379"/>
    <cellStyle name="clsMRVDataPrezn5 10" xfId="4380"/>
    <cellStyle name="clsMRVDataPrezn5 11" xfId="4381"/>
    <cellStyle name="clsMRVDataPrezn5 12" xfId="4382"/>
    <cellStyle name="clsMRVDataPrezn5 13" xfId="4383"/>
    <cellStyle name="clsMRVDataPrezn5 2" xfId="4384"/>
    <cellStyle name="clsMRVDataPrezn5 2 2" xfId="4385"/>
    <cellStyle name="clsMRVDataPrezn5 2 2 2" xfId="4386"/>
    <cellStyle name="clsMRVDataPrezn5 2 2 2 2" xfId="4387"/>
    <cellStyle name="clsMRVDataPrezn5 2 2 3" xfId="4388"/>
    <cellStyle name="clsMRVDataPrezn5 2 2 3 2" xfId="4389"/>
    <cellStyle name="clsMRVDataPrezn5 2 2 4" xfId="4390"/>
    <cellStyle name="clsMRVDataPrezn5 2 3" xfId="4391"/>
    <cellStyle name="clsMRVDataPrezn5 2 3 2" xfId="4392"/>
    <cellStyle name="clsMRVDataPrezn5 2 4" xfId="4393"/>
    <cellStyle name="clsMRVDataPrezn5 2 4 2" xfId="4394"/>
    <cellStyle name="clsMRVDataPrezn5 2 5" xfId="4395"/>
    <cellStyle name="clsMRVDataPrezn5 3" xfId="4396"/>
    <cellStyle name="clsMRVDataPrezn5 3 2" xfId="4397"/>
    <cellStyle name="clsMRVDataPrezn5 3 2 2" xfId="4398"/>
    <cellStyle name="clsMRVDataPrezn5 3 2 2 2" xfId="4399"/>
    <cellStyle name="clsMRVDataPrezn5 3 2 3" xfId="4400"/>
    <cellStyle name="clsMRVDataPrezn5 3 2 3 2" xfId="4401"/>
    <cellStyle name="clsMRVDataPrezn5 3 2 4" xfId="4402"/>
    <cellStyle name="clsMRVDataPrezn5 3 3" xfId="4403"/>
    <cellStyle name="clsMRVDataPrezn5 3 3 2" xfId="4404"/>
    <cellStyle name="clsMRVDataPrezn5 3 4" xfId="4405"/>
    <cellStyle name="clsMRVDataPrezn5 3 4 2" xfId="4406"/>
    <cellStyle name="clsMRVDataPrezn5 3 5" xfId="4407"/>
    <cellStyle name="clsMRVDataPrezn5 4" xfId="4408"/>
    <cellStyle name="clsMRVDataPrezn5 4 2" xfId="4409"/>
    <cellStyle name="clsMRVDataPrezn5 4 2 2" xfId="4410"/>
    <cellStyle name="clsMRVDataPrezn5 4 2 2 2" xfId="4411"/>
    <cellStyle name="clsMRVDataPrezn5 4 2 3" xfId="4412"/>
    <cellStyle name="clsMRVDataPrezn5 4 2 3 2" xfId="4413"/>
    <cellStyle name="clsMRVDataPrezn5 4 2 4" xfId="4414"/>
    <cellStyle name="clsMRVDataPrezn5 4 3" xfId="4415"/>
    <cellStyle name="clsMRVDataPrezn5 4 3 2" xfId="4416"/>
    <cellStyle name="clsMRVDataPrezn5 4 4" xfId="4417"/>
    <cellStyle name="clsMRVDataPrezn5 4 4 2" xfId="4418"/>
    <cellStyle name="clsMRVDataPrezn5 4 5" xfId="4419"/>
    <cellStyle name="clsMRVDataPrezn5 4 5 2" xfId="4420"/>
    <cellStyle name="clsMRVDataPrezn5 4 6" xfId="4421"/>
    <cellStyle name="clsMRVDataPrezn5 5" xfId="4422"/>
    <cellStyle name="clsMRVDataPrezn5 5 2" xfId="4423"/>
    <cellStyle name="clsMRVDataPrezn5 5 2 2" xfId="4424"/>
    <cellStyle name="clsMRVDataPrezn5 5 3" xfId="4425"/>
    <cellStyle name="clsMRVDataPrezn5 5 3 2" xfId="4426"/>
    <cellStyle name="clsMRVDataPrezn5 5 4" xfId="4427"/>
    <cellStyle name="clsMRVDataPrezn5 6" xfId="4428"/>
    <cellStyle name="clsMRVDataPrezn5 6 2" xfId="4429"/>
    <cellStyle name="clsMRVDataPrezn5 6 2 2" xfId="4430"/>
    <cellStyle name="clsMRVDataPrezn5 6 3" xfId="4431"/>
    <cellStyle name="clsMRVDataPrezn5 6 3 2" xfId="4432"/>
    <cellStyle name="clsMRVDataPrezn5 6 4" xfId="4433"/>
    <cellStyle name="clsMRVDataPrezn5 7" xfId="4434"/>
    <cellStyle name="clsMRVDataPrezn5 7 2" xfId="4435"/>
    <cellStyle name="clsMRVDataPrezn5 8" xfId="4436"/>
    <cellStyle name="clsMRVDataPrezn5 8 2" xfId="4437"/>
    <cellStyle name="clsMRVDataPrezn5 9" xfId="4438"/>
    <cellStyle name="clsMRVDataPrezn5 9 2" xfId="4439"/>
    <cellStyle name="clsMRVDataPrezn6" xfId="4440"/>
    <cellStyle name="clsMRVDataPrezn6 10" xfId="4441"/>
    <cellStyle name="clsMRVDataPrezn6 11" xfId="4442"/>
    <cellStyle name="clsMRVDataPrezn6 12" xfId="4443"/>
    <cellStyle name="clsMRVDataPrezn6 13" xfId="4444"/>
    <cellStyle name="clsMRVDataPrezn6 2" xfId="4445"/>
    <cellStyle name="clsMRVDataPrezn6 2 2" xfId="4446"/>
    <cellStyle name="clsMRVDataPrezn6 2 2 2" xfId="4447"/>
    <cellStyle name="clsMRVDataPrezn6 2 2 2 2" xfId="4448"/>
    <cellStyle name="clsMRVDataPrezn6 2 2 3" xfId="4449"/>
    <cellStyle name="clsMRVDataPrezn6 2 2 3 2" xfId="4450"/>
    <cellStyle name="clsMRVDataPrezn6 2 2 4" xfId="4451"/>
    <cellStyle name="clsMRVDataPrezn6 2 3" xfId="4452"/>
    <cellStyle name="clsMRVDataPrezn6 2 3 2" xfId="4453"/>
    <cellStyle name="clsMRVDataPrezn6 2 4" xfId="4454"/>
    <cellStyle name="clsMRVDataPrezn6 2 4 2" xfId="4455"/>
    <cellStyle name="clsMRVDataPrezn6 2 5" xfId="4456"/>
    <cellStyle name="clsMRVDataPrezn6 3" xfId="4457"/>
    <cellStyle name="clsMRVDataPrezn6 3 2" xfId="4458"/>
    <cellStyle name="clsMRVDataPrezn6 3 2 2" xfId="4459"/>
    <cellStyle name="clsMRVDataPrezn6 3 2 2 2" xfId="4460"/>
    <cellStyle name="clsMRVDataPrezn6 3 2 3" xfId="4461"/>
    <cellStyle name="clsMRVDataPrezn6 3 2 3 2" xfId="4462"/>
    <cellStyle name="clsMRVDataPrezn6 3 2 4" xfId="4463"/>
    <cellStyle name="clsMRVDataPrezn6 3 3" xfId="4464"/>
    <cellStyle name="clsMRVDataPrezn6 3 3 2" xfId="4465"/>
    <cellStyle name="clsMRVDataPrezn6 3 4" xfId="4466"/>
    <cellStyle name="clsMRVDataPrezn6 3 4 2" xfId="4467"/>
    <cellStyle name="clsMRVDataPrezn6 3 5" xfId="4468"/>
    <cellStyle name="clsMRVDataPrezn6 4" xfId="4469"/>
    <cellStyle name="clsMRVDataPrezn6 4 2" xfId="4470"/>
    <cellStyle name="clsMRVDataPrezn6 4 2 2" xfId="4471"/>
    <cellStyle name="clsMRVDataPrezn6 4 2 2 2" xfId="4472"/>
    <cellStyle name="clsMRVDataPrezn6 4 2 3" xfId="4473"/>
    <cellStyle name="clsMRVDataPrezn6 4 2 3 2" xfId="4474"/>
    <cellStyle name="clsMRVDataPrezn6 4 2 4" xfId="4475"/>
    <cellStyle name="clsMRVDataPrezn6 4 3" xfId="4476"/>
    <cellStyle name="clsMRVDataPrezn6 4 3 2" xfId="4477"/>
    <cellStyle name="clsMRVDataPrezn6 4 4" xfId="4478"/>
    <cellStyle name="clsMRVDataPrezn6 4 4 2" xfId="4479"/>
    <cellStyle name="clsMRVDataPrezn6 4 5" xfId="4480"/>
    <cellStyle name="clsMRVDataPrezn6 4 5 2" xfId="4481"/>
    <cellStyle name="clsMRVDataPrezn6 4 6" xfId="4482"/>
    <cellStyle name="clsMRVDataPrezn6 5" xfId="4483"/>
    <cellStyle name="clsMRVDataPrezn6 5 2" xfId="4484"/>
    <cellStyle name="clsMRVDataPrezn6 5 2 2" xfId="4485"/>
    <cellStyle name="clsMRVDataPrezn6 5 3" xfId="4486"/>
    <cellStyle name="clsMRVDataPrezn6 5 3 2" xfId="4487"/>
    <cellStyle name="clsMRVDataPrezn6 5 4" xfId="4488"/>
    <cellStyle name="clsMRVDataPrezn6 6" xfId="4489"/>
    <cellStyle name="clsMRVDataPrezn6 6 2" xfId="4490"/>
    <cellStyle name="clsMRVDataPrezn6 6 2 2" xfId="4491"/>
    <cellStyle name="clsMRVDataPrezn6 6 3" xfId="4492"/>
    <cellStyle name="clsMRVDataPrezn6 6 3 2" xfId="4493"/>
    <cellStyle name="clsMRVDataPrezn6 6 4" xfId="4494"/>
    <cellStyle name="clsMRVDataPrezn6 7" xfId="4495"/>
    <cellStyle name="clsMRVDataPrezn6 7 2" xfId="4496"/>
    <cellStyle name="clsMRVDataPrezn6 8" xfId="4497"/>
    <cellStyle name="clsMRVDataPrezn6 8 2" xfId="4498"/>
    <cellStyle name="clsMRVDataPrezn6 9" xfId="4499"/>
    <cellStyle name="clsMRVDataPrezn6 9 2" xfId="4500"/>
    <cellStyle name="clsReportFooter" xfId="4501"/>
    <cellStyle name="clsReportFooter 10" xfId="4502"/>
    <cellStyle name="clsReportFooter 10 2" xfId="4503"/>
    <cellStyle name="clsReportFooter 11" xfId="4504"/>
    <cellStyle name="clsReportFooter 11 2" xfId="4505"/>
    <cellStyle name="clsReportFooter 12" xfId="4506"/>
    <cellStyle name="clsReportFooter 13" xfId="4507"/>
    <cellStyle name="clsReportFooter 14" xfId="4508"/>
    <cellStyle name="clsReportFooter 15" xfId="4509"/>
    <cellStyle name="clsReportFooter 16" xfId="4510"/>
    <cellStyle name="clsReportFooter 2" xfId="4511"/>
    <cellStyle name="clsReportFooter 2 10" xfId="4512"/>
    <cellStyle name="clsReportFooter 2 10 2" xfId="4513"/>
    <cellStyle name="clsReportFooter 2 11" xfId="4514"/>
    <cellStyle name="clsReportFooter 2 2" xfId="4515"/>
    <cellStyle name="clsReportFooter 2 2 2" xfId="4516"/>
    <cellStyle name="clsReportFooter 2 2 2 2" xfId="4517"/>
    <cellStyle name="clsReportFooter 2 2 2 2 2" xfId="4518"/>
    <cellStyle name="clsReportFooter 2 2 2 2 2 2" xfId="4519"/>
    <cellStyle name="clsReportFooter 2 2 2 2 3" xfId="4520"/>
    <cellStyle name="clsReportFooter 2 2 2 2 3 2" xfId="4521"/>
    <cellStyle name="clsReportFooter 2 2 2 2 4" xfId="4522"/>
    <cellStyle name="clsReportFooter 2 2 2 3" xfId="4523"/>
    <cellStyle name="clsReportFooter 2 2 2 3 2" xfId="4524"/>
    <cellStyle name="clsReportFooter 2 2 2 4" xfId="4525"/>
    <cellStyle name="clsReportFooter 2 2 2 4 2" xfId="4526"/>
    <cellStyle name="clsReportFooter 2 2 2 5" xfId="4527"/>
    <cellStyle name="clsReportFooter 2 2 2 5 2" xfId="4528"/>
    <cellStyle name="clsReportFooter 2 2 2 6" xfId="4529"/>
    <cellStyle name="clsReportFooter 2 2 3" xfId="4530"/>
    <cellStyle name="clsReportFooter 2 2 3 2" xfId="4531"/>
    <cellStyle name="clsReportFooter 2 2 3 2 2" xfId="4532"/>
    <cellStyle name="clsReportFooter 2 2 3 3" xfId="4533"/>
    <cellStyle name="clsReportFooter 2 2 3 3 2" xfId="4534"/>
    <cellStyle name="clsReportFooter 2 2 3 4" xfId="4535"/>
    <cellStyle name="clsReportFooter 2 2 4" xfId="4536"/>
    <cellStyle name="clsReportFooter 2 2 4 2" xfId="4537"/>
    <cellStyle name="clsReportFooter 2 2 4 2 2" xfId="4538"/>
    <cellStyle name="clsReportFooter 2 2 4 3" xfId="4539"/>
    <cellStyle name="clsReportFooter 2 2 4 3 2" xfId="4540"/>
    <cellStyle name="clsReportFooter 2 2 4 4" xfId="4541"/>
    <cellStyle name="clsReportFooter 2 2 5" xfId="4542"/>
    <cellStyle name="clsReportFooter 2 2 5 2" xfId="4543"/>
    <cellStyle name="clsReportFooter 2 2 6" xfId="4544"/>
    <cellStyle name="clsReportFooter 2 2 6 2" xfId="4545"/>
    <cellStyle name="clsReportFooter 2 2 7" xfId="4546"/>
    <cellStyle name="clsReportFooter 2 2 7 2" xfId="4547"/>
    <cellStyle name="clsReportFooter 2 2 8" xfId="4548"/>
    <cellStyle name="clsReportFooter 2 3" xfId="4549"/>
    <cellStyle name="clsReportFooter 2 3 2" xfId="4550"/>
    <cellStyle name="clsReportFooter 2 3 2 2" xfId="4551"/>
    <cellStyle name="clsReportFooter 2 3 2 2 2" xfId="4552"/>
    <cellStyle name="clsReportFooter 2 3 2 3" xfId="4553"/>
    <cellStyle name="clsReportFooter 2 3 2 3 2" xfId="4554"/>
    <cellStyle name="clsReportFooter 2 3 2 4" xfId="4555"/>
    <cellStyle name="clsReportFooter 2 3 3" xfId="4556"/>
    <cellStyle name="clsReportFooter 2 3 3 2" xfId="4557"/>
    <cellStyle name="clsReportFooter 2 3 4" xfId="4558"/>
    <cellStyle name="clsReportFooter 2 3 4 2" xfId="4559"/>
    <cellStyle name="clsReportFooter 2 3 5" xfId="4560"/>
    <cellStyle name="clsReportFooter 2 4" xfId="4561"/>
    <cellStyle name="clsReportFooter 2 4 2" xfId="4562"/>
    <cellStyle name="clsReportFooter 2 4 2 2" xfId="4563"/>
    <cellStyle name="clsReportFooter 2 4 2 2 2" xfId="4564"/>
    <cellStyle name="clsReportFooter 2 4 2 3" xfId="4565"/>
    <cellStyle name="clsReportFooter 2 4 2 3 2" xfId="4566"/>
    <cellStyle name="clsReportFooter 2 4 2 4" xfId="4567"/>
    <cellStyle name="clsReportFooter 2 4 3" xfId="4568"/>
    <cellStyle name="clsReportFooter 2 4 3 2" xfId="4569"/>
    <cellStyle name="clsReportFooter 2 4 4" xfId="4570"/>
    <cellStyle name="clsReportFooter 2 4 4 2" xfId="4571"/>
    <cellStyle name="clsReportFooter 2 4 5" xfId="4572"/>
    <cellStyle name="clsReportFooter 2 5" xfId="4573"/>
    <cellStyle name="clsReportFooter 2 5 2" xfId="4574"/>
    <cellStyle name="clsReportFooter 2 5 2 2" xfId="4575"/>
    <cellStyle name="clsReportFooter 2 5 2 2 2" xfId="4576"/>
    <cellStyle name="clsReportFooter 2 5 2 3" xfId="4577"/>
    <cellStyle name="clsReportFooter 2 5 2 3 2" xfId="4578"/>
    <cellStyle name="clsReportFooter 2 5 2 4" xfId="4579"/>
    <cellStyle name="clsReportFooter 2 5 3" xfId="4580"/>
    <cellStyle name="clsReportFooter 2 5 3 2" xfId="4581"/>
    <cellStyle name="clsReportFooter 2 5 4" xfId="4582"/>
    <cellStyle name="clsReportFooter 2 5 4 2" xfId="4583"/>
    <cellStyle name="clsReportFooter 2 5 5" xfId="4584"/>
    <cellStyle name="clsReportFooter 2 5 5 2" xfId="4585"/>
    <cellStyle name="clsReportFooter 2 5 6" xfId="4586"/>
    <cellStyle name="clsReportFooter 2 6" xfId="4587"/>
    <cellStyle name="clsReportFooter 2 6 2" xfId="4588"/>
    <cellStyle name="clsReportFooter 2 6 2 2" xfId="4589"/>
    <cellStyle name="clsReportFooter 2 6 3" xfId="4590"/>
    <cellStyle name="clsReportFooter 2 6 3 2" xfId="4591"/>
    <cellStyle name="clsReportFooter 2 6 4" xfId="4592"/>
    <cellStyle name="clsReportFooter 2 7" xfId="4593"/>
    <cellStyle name="clsReportFooter 2 7 2" xfId="4594"/>
    <cellStyle name="clsReportFooter 2 7 2 2" xfId="4595"/>
    <cellStyle name="clsReportFooter 2 7 3" xfId="4596"/>
    <cellStyle name="clsReportFooter 2 7 3 2" xfId="4597"/>
    <cellStyle name="clsReportFooter 2 7 4" xfId="4598"/>
    <cellStyle name="clsReportFooter 2 8" xfId="4599"/>
    <cellStyle name="clsReportFooter 2 8 2" xfId="4600"/>
    <cellStyle name="clsReportFooter 2 9" xfId="4601"/>
    <cellStyle name="clsReportFooter 2 9 2" xfId="4602"/>
    <cellStyle name="clsReportFooter 3" xfId="4603"/>
    <cellStyle name="clsReportFooter 3 2" xfId="4604"/>
    <cellStyle name="clsReportFooter 3 2 2" xfId="4605"/>
    <cellStyle name="clsReportFooter 3 2 2 2" xfId="4606"/>
    <cellStyle name="clsReportFooter 3 2 2 2 2" xfId="4607"/>
    <cellStyle name="clsReportFooter 3 2 2 3" xfId="4608"/>
    <cellStyle name="clsReportFooter 3 2 2 3 2" xfId="4609"/>
    <cellStyle name="clsReportFooter 3 2 2 4" xfId="4610"/>
    <cellStyle name="clsReportFooter 3 2 3" xfId="4611"/>
    <cellStyle name="clsReportFooter 3 2 3 2" xfId="4612"/>
    <cellStyle name="clsReportFooter 3 2 4" xfId="4613"/>
    <cellStyle name="clsReportFooter 3 2 4 2" xfId="4614"/>
    <cellStyle name="clsReportFooter 3 2 5" xfId="4615"/>
    <cellStyle name="clsReportFooter 3 2 5 2" xfId="4616"/>
    <cellStyle name="clsReportFooter 3 2 6" xfId="4617"/>
    <cellStyle name="clsReportFooter 3 3" xfId="4618"/>
    <cellStyle name="clsReportFooter 3 3 2" xfId="4619"/>
    <cellStyle name="clsReportFooter 3 3 2 2" xfId="4620"/>
    <cellStyle name="clsReportFooter 3 3 3" xfId="4621"/>
    <cellStyle name="clsReportFooter 3 3 3 2" xfId="4622"/>
    <cellStyle name="clsReportFooter 3 3 4" xfId="4623"/>
    <cellStyle name="clsReportFooter 3 4" xfId="4624"/>
    <cellStyle name="clsReportFooter 3 4 2" xfId="4625"/>
    <cellStyle name="clsReportFooter 3 4 2 2" xfId="4626"/>
    <cellStyle name="clsReportFooter 3 4 3" xfId="4627"/>
    <cellStyle name="clsReportFooter 3 4 3 2" xfId="4628"/>
    <cellStyle name="clsReportFooter 3 4 4" xfId="4629"/>
    <cellStyle name="clsReportFooter 3 5" xfId="4630"/>
    <cellStyle name="clsReportFooter 3 5 2" xfId="4631"/>
    <cellStyle name="clsReportFooter 3 6" xfId="4632"/>
    <cellStyle name="clsReportFooter 3 6 2" xfId="4633"/>
    <cellStyle name="clsReportFooter 3 7" xfId="4634"/>
    <cellStyle name="clsReportFooter 3 7 2" xfId="4635"/>
    <cellStyle name="clsReportFooter 3 8" xfId="4636"/>
    <cellStyle name="clsReportFooter 4" xfId="4637"/>
    <cellStyle name="clsReportFooter 4 2" xfId="4638"/>
    <cellStyle name="clsReportFooter 4 2 2" xfId="4639"/>
    <cellStyle name="clsReportFooter 4 2 2 2" xfId="4640"/>
    <cellStyle name="clsReportFooter 4 2 3" xfId="4641"/>
    <cellStyle name="clsReportFooter 4 2 3 2" xfId="4642"/>
    <cellStyle name="clsReportFooter 4 2 4" xfId="4643"/>
    <cellStyle name="clsReportFooter 4 3" xfId="4644"/>
    <cellStyle name="clsReportFooter 4 3 2" xfId="4645"/>
    <cellStyle name="clsReportFooter 4 4" xfId="4646"/>
    <cellStyle name="clsReportFooter 4 4 2" xfId="4647"/>
    <cellStyle name="clsReportFooter 4 5" xfId="4648"/>
    <cellStyle name="clsReportFooter 5" xfId="4649"/>
    <cellStyle name="clsReportFooter 5 2" xfId="4650"/>
    <cellStyle name="clsReportFooter 5 2 2" xfId="4651"/>
    <cellStyle name="clsReportFooter 5 2 2 2" xfId="4652"/>
    <cellStyle name="clsReportFooter 5 2 3" xfId="4653"/>
    <cellStyle name="clsReportFooter 5 2 3 2" xfId="4654"/>
    <cellStyle name="clsReportFooter 5 2 4" xfId="4655"/>
    <cellStyle name="clsReportFooter 5 3" xfId="4656"/>
    <cellStyle name="clsReportFooter 5 3 2" xfId="4657"/>
    <cellStyle name="clsReportFooter 5 4" xfId="4658"/>
    <cellStyle name="clsReportFooter 5 4 2" xfId="4659"/>
    <cellStyle name="clsReportFooter 5 5" xfId="4660"/>
    <cellStyle name="clsReportFooter 6" xfId="4661"/>
    <cellStyle name="clsReportFooter 6 2" xfId="4662"/>
    <cellStyle name="clsReportFooter 6 2 2" xfId="4663"/>
    <cellStyle name="clsReportFooter 6 2 2 2" xfId="4664"/>
    <cellStyle name="clsReportFooter 6 2 3" xfId="4665"/>
    <cellStyle name="clsReportFooter 6 2 3 2" xfId="4666"/>
    <cellStyle name="clsReportFooter 6 2 4" xfId="4667"/>
    <cellStyle name="clsReportFooter 6 3" xfId="4668"/>
    <cellStyle name="clsReportFooter 6 3 2" xfId="4669"/>
    <cellStyle name="clsReportFooter 6 4" xfId="4670"/>
    <cellStyle name="clsReportFooter 6 4 2" xfId="4671"/>
    <cellStyle name="clsReportFooter 6 5" xfId="4672"/>
    <cellStyle name="clsReportFooter 6 5 2" xfId="4673"/>
    <cellStyle name="clsReportFooter 6 6" xfId="4674"/>
    <cellStyle name="clsReportFooter 7" xfId="4675"/>
    <cellStyle name="clsReportFooter 7 2" xfId="4676"/>
    <cellStyle name="clsReportFooter 7 2 2" xfId="4677"/>
    <cellStyle name="clsReportFooter 7 3" xfId="4678"/>
    <cellStyle name="clsReportFooter 7 3 2" xfId="4679"/>
    <cellStyle name="clsReportFooter 7 4" xfId="4680"/>
    <cellStyle name="clsReportFooter 8" xfId="4681"/>
    <cellStyle name="clsReportFooter 8 2" xfId="4682"/>
    <cellStyle name="clsReportFooter 8 2 2" xfId="4683"/>
    <cellStyle name="clsReportFooter 8 3" xfId="4684"/>
    <cellStyle name="clsReportFooter 8 3 2" xfId="4685"/>
    <cellStyle name="clsReportFooter 8 4" xfId="4686"/>
    <cellStyle name="clsReportFooter 9" xfId="4687"/>
    <cellStyle name="clsReportFooter 9 2" xfId="4688"/>
    <cellStyle name="clsReportHeader" xfId="4689"/>
    <cellStyle name="clsReportHeader 10" xfId="4690"/>
    <cellStyle name="clsReportHeader 10 2" xfId="4691"/>
    <cellStyle name="clsReportHeader 11" xfId="4692"/>
    <cellStyle name="clsReportHeader 11 2" xfId="4693"/>
    <cellStyle name="clsReportHeader 12" xfId="4694"/>
    <cellStyle name="clsReportHeader 13" xfId="4695"/>
    <cellStyle name="clsReportHeader 14" xfId="4696"/>
    <cellStyle name="clsReportHeader 15" xfId="4697"/>
    <cellStyle name="clsReportHeader 16" xfId="4698"/>
    <cellStyle name="clsReportHeader 2" xfId="4699"/>
    <cellStyle name="clsReportHeader 2 10" xfId="4700"/>
    <cellStyle name="clsReportHeader 2 10 2" xfId="4701"/>
    <cellStyle name="clsReportHeader 2 11" xfId="4702"/>
    <cellStyle name="clsReportHeader 2 2" xfId="4703"/>
    <cellStyle name="clsReportHeader 2 2 2" xfId="4704"/>
    <cellStyle name="clsReportHeader 2 2 2 2" xfId="4705"/>
    <cellStyle name="clsReportHeader 2 2 2 2 2" xfId="4706"/>
    <cellStyle name="clsReportHeader 2 2 2 2 2 2" xfId="4707"/>
    <cellStyle name="clsReportHeader 2 2 2 2 3" xfId="4708"/>
    <cellStyle name="clsReportHeader 2 2 2 2 3 2" xfId="4709"/>
    <cellStyle name="clsReportHeader 2 2 2 2 4" xfId="4710"/>
    <cellStyle name="clsReportHeader 2 2 2 3" xfId="4711"/>
    <cellStyle name="clsReportHeader 2 2 2 3 2" xfId="4712"/>
    <cellStyle name="clsReportHeader 2 2 2 4" xfId="4713"/>
    <cellStyle name="clsReportHeader 2 2 2 4 2" xfId="4714"/>
    <cellStyle name="clsReportHeader 2 2 2 5" xfId="4715"/>
    <cellStyle name="clsReportHeader 2 2 2 5 2" xfId="4716"/>
    <cellStyle name="clsReportHeader 2 2 2 6" xfId="4717"/>
    <cellStyle name="clsReportHeader 2 2 3" xfId="4718"/>
    <cellStyle name="clsReportHeader 2 2 3 2" xfId="4719"/>
    <cellStyle name="clsReportHeader 2 2 3 2 2" xfId="4720"/>
    <cellStyle name="clsReportHeader 2 2 3 3" xfId="4721"/>
    <cellStyle name="clsReportHeader 2 2 3 3 2" xfId="4722"/>
    <cellStyle name="clsReportHeader 2 2 3 4" xfId="4723"/>
    <cellStyle name="clsReportHeader 2 2 4" xfId="4724"/>
    <cellStyle name="clsReportHeader 2 2 4 2" xfId="4725"/>
    <cellStyle name="clsReportHeader 2 2 4 2 2" xfId="4726"/>
    <cellStyle name="clsReportHeader 2 2 4 3" xfId="4727"/>
    <cellStyle name="clsReportHeader 2 2 4 3 2" xfId="4728"/>
    <cellStyle name="clsReportHeader 2 2 4 4" xfId="4729"/>
    <cellStyle name="clsReportHeader 2 2 5" xfId="4730"/>
    <cellStyle name="clsReportHeader 2 2 5 2" xfId="4731"/>
    <cellStyle name="clsReportHeader 2 2 6" xfId="4732"/>
    <cellStyle name="clsReportHeader 2 2 6 2" xfId="4733"/>
    <cellStyle name="clsReportHeader 2 2 7" xfId="4734"/>
    <cellStyle name="clsReportHeader 2 2 7 2" xfId="4735"/>
    <cellStyle name="clsReportHeader 2 2 8" xfId="4736"/>
    <cellStyle name="clsReportHeader 2 3" xfId="4737"/>
    <cellStyle name="clsReportHeader 2 3 2" xfId="4738"/>
    <cellStyle name="clsReportHeader 2 3 2 2" xfId="4739"/>
    <cellStyle name="clsReportHeader 2 3 2 2 2" xfId="4740"/>
    <cellStyle name="clsReportHeader 2 3 2 3" xfId="4741"/>
    <cellStyle name="clsReportHeader 2 3 2 3 2" xfId="4742"/>
    <cellStyle name="clsReportHeader 2 3 2 4" xfId="4743"/>
    <cellStyle name="clsReportHeader 2 3 3" xfId="4744"/>
    <cellStyle name="clsReportHeader 2 3 3 2" xfId="4745"/>
    <cellStyle name="clsReportHeader 2 3 4" xfId="4746"/>
    <cellStyle name="clsReportHeader 2 3 4 2" xfId="4747"/>
    <cellStyle name="clsReportHeader 2 3 5" xfId="4748"/>
    <cellStyle name="clsReportHeader 2 4" xfId="4749"/>
    <cellStyle name="clsReportHeader 2 4 2" xfId="4750"/>
    <cellStyle name="clsReportHeader 2 4 2 2" xfId="4751"/>
    <cellStyle name="clsReportHeader 2 4 2 2 2" xfId="4752"/>
    <cellStyle name="clsReportHeader 2 4 2 3" xfId="4753"/>
    <cellStyle name="clsReportHeader 2 4 2 3 2" xfId="4754"/>
    <cellStyle name="clsReportHeader 2 4 2 4" xfId="4755"/>
    <cellStyle name="clsReportHeader 2 4 3" xfId="4756"/>
    <cellStyle name="clsReportHeader 2 4 3 2" xfId="4757"/>
    <cellStyle name="clsReportHeader 2 4 4" xfId="4758"/>
    <cellStyle name="clsReportHeader 2 4 4 2" xfId="4759"/>
    <cellStyle name="clsReportHeader 2 4 5" xfId="4760"/>
    <cellStyle name="clsReportHeader 2 5" xfId="4761"/>
    <cellStyle name="clsReportHeader 2 5 2" xfId="4762"/>
    <cellStyle name="clsReportHeader 2 5 2 2" xfId="4763"/>
    <cellStyle name="clsReportHeader 2 5 2 2 2" xfId="4764"/>
    <cellStyle name="clsReportHeader 2 5 2 3" xfId="4765"/>
    <cellStyle name="clsReportHeader 2 5 2 3 2" xfId="4766"/>
    <cellStyle name="clsReportHeader 2 5 2 4" xfId="4767"/>
    <cellStyle name="clsReportHeader 2 5 3" xfId="4768"/>
    <cellStyle name="clsReportHeader 2 5 3 2" xfId="4769"/>
    <cellStyle name="clsReportHeader 2 5 4" xfId="4770"/>
    <cellStyle name="clsReportHeader 2 5 4 2" xfId="4771"/>
    <cellStyle name="clsReportHeader 2 5 5" xfId="4772"/>
    <cellStyle name="clsReportHeader 2 5 5 2" xfId="4773"/>
    <cellStyle name="clsReportHeader 2 5 6" xfId="4774"/>
    <cellStyle name="clsReportHeader 2 6" xfId="4775"/>
    <cellStyle name="clsReportHeader 2 6 2" xfId="4776"/>
    <cellStyle name="clsReportHeader 2 6 2 2" xfId="4777"/>
    <cellStyle name="clsReportHeader 2 6 3" xfId="4778"/>
    <cellStyle name="clsReportHeader 2 6 3 2" xfId="4779"/>
    <cellStyle name="clsReportHeader 2 6 4" xfId="4780"/>
    <cellStyle name="clsReportHeader 2 7" xfId="4781"/>
    <cellStyle name="clsReportHeader 2 7 2" xfId="4782"/>
    <cellStyle name="clsReportHeader 2 7 2 2" xfId="4783"/>
    <cellStyle name="clsReportHeader 2 7 3" xfId="4784"/>
    <cellStyle name="clsReportHeader 2 7 3 2" xfId="4785"/>
    <cellStyle name="clsReportHeader 2 7 4" xfId="4786"/>
    <cellStyle name="clsReportHeader 2 8" xfId="4787"/>
    <cellStyle name="clsReportHeader 2 8 2" xfId="4788"/>
    <cellStyle name="clsReportHeader 2 9" xfId="4789"/>
    <cellStyle name="clsReportHeader 2 9 2" xfId="4790"/>
    <cellStyle name="clsReportHeader 3" xfId="4791"/>
    <cellStyle name="clsReportHeader 3 2" xfId="4792"/>
    <cellStyle name="clsReportHeader 3 2 2" xfId="4793"/>
    <cellStyle name="clsReportHeader 3 2 2 2" xfId="4794"/>
    <cellStyle name="clsReportHeader 3 2 2 2 2" xfId="4795"/>
    <cellStyle name="clsReportHeader 3 2 2 3" xfId="4796"/>
    <cellStyle name="clsReportHeader 3 2 2 3 2" xfId="4797"/>
    <cellStyle name="clsReportHeader 3 2 2 4" xfId="4798"/>
    <cellStyle name="clsReportHeader 3 2 3" xfId="4799"/>
    <cellStyle name="clsReportHeader 3 2 3 2" xfId="4800"/>
    <cellStyle name="clsReportHeader 3 2 4" xfId="4801"/>
    <cellStyle name="clsReportHeader 3 2 4 2" xfId="4802"/>
    <cellStyle name="clsReportHeader 3 2 5" xfId="4803"/>
    <cellStyle name="clsReportHeader 3 2 5 2" xfId="4804"/>
    <cellStyle name="clsReportHeader 3 2 6" xfId="4805"/>
    <cellStyle name="clsReportHeader 3 3" xfId="4806"/>
    <cellStyle name="clsReportHeader 3 3 2" xfId="4807"/>
    <cellStyle name="clsReportHeader 3 3 2 2" xfId="4808"/>
    <cellStyle name="clsReportHeader 3 3 3" xfId="4809"/>
    <cellStyle name="clsReportHeader 3 3 3 2" xfId="4810"/>
    <cellStyle name="clsReportHeader 3 3 4" xfId="4811"/>
    <cellStyle name="clsReportHeader 3 4" xfId="4812"/>
    <cellStyle name="clsReportHeader 3 4 2" xfId="4813"/>
    <cellStyle name="clsReportHeader 3 4 2 2" xfId="4814"/>
    <cellStyle name="clsReportHeader 3 4 3" xfId="4815"/>
    <cellStyle name="clsReportHeader 3 4 3 2" xfId="4816"/>
    <cellStyle name="clsReportHeader 3 4 4" xfId="4817"/>
    <cellStyle name="clsReportHeader 3 5" xfId="4818"/>
    <cellStyle name="clsReportHeader 3 5 2" xfId="4819"/>
    <cellStyle name="clsReportHeader 3 6" xfId="4820"/>
    <cellStyle name="clsReportHeader 3 6 2" xfId="4821"/>
    <cellStyle name="clsReportHeader 3 7" xfId="4822"/>
    <cellStyle name="clsReportHeader 3 7 2" xfId="4823"/>
    <cellStyle name="clsReportHeader 3 8" xfId="4824"/>
    <cellStyle name="clsReportHeader 4" xfId="4825"/>
    <cellStyle name="clsReportHeader 4 2" xfId="4826"/>
    <cellStyle name="clsReportHeader 4 2 2" xfId="4827"/>
    <cellStyle name="clsReportHeader 4 2 2 2" xfId="4828"/>
    <cellStyle name="clsReportHeader 4 2 3" xfId="4829"/>
    <cellStyle name="clsReportHeader 4 2 3 2" xfId="4830"/>
    <cellStyle name="clsReportHeader 4 2 4" xfId="4831"/>
    <cellStyle name="clsReportHeader 4 3" xfId="4832"/>
    <cellStyle name="clsReportHeader 4 3 2" xfId="4833"/>
    <cellStyle name="clsReportHeader 4 4" xfId="4834"/>
    <cellStyle name="clsReportHeader 4 4 2" xfId="4835"/>
    <cellStyle name="clsReportHeader 4 5" xfId="4836"/>
    <cellStyle name="clsReportHeader 5" xfId="4837"/>
    <cellStyle name="clsReportHeader 5 2" xfId="4838"/>
    <cellStyle name="clsReportHeader 5 2 2" xfId="4839"/>
    <cellStyle name="clsReportHeader 5 2 2 2" xfId="4840"/>
    <cellStyle name="clsReportHeader 5 2 3" xfId="4841"/>
    <cellStyle name="clsReportHeader 5 2 3 2" xfId="4842"/>
    <cellStyle name="clsReportHeader 5 2 4" xfId="4843"/>
    <cellStyle name="clsReportHeader 5 3" xfId="4844"/>
    <cellStyle name="clsReportHeader 5 3 2" xfId="4845"/>
    <cellStyle name="clsReportHeader 5 4" xfId="4846"/>
    <cellStyle name="clsReportHeader 5 4 2" xfId="4847"/>
    <cellStyle name="clsReportHeader 5 5" xfId="4848"/>
    <cellStyle name="clsReportHeader 6" xfId="4849"/>
    <cellStyle name="clsReportHeader 6 2" xfId="4850"/>
    <cellStyle name="clsReportHeader 6 2 2" xfId="4851"/>
    <cellStyle name="clsReportHeader 6 2 2 2" xfId="4852"/>
    <cellStyle name="clsReportHeader 6 2 3" xfId="4853"/>
    <cellStyle name="clsReportHeader 6 2 3 2" xfId="4854"/>
    <cellStyle name="clsReportHeader 6 2 4" xfId="4855"/>
    <cellStyle name="clsReportHeader 6 3" xfId="4856"/>
    <cellStyle name="clsReportHeader 6 3 2" xfId="4857"/>
    <cellStyle name="clsReportHeader 6 4" xfId="4858"/>
    <cellStyle name="clsReportHeader 6 4 2" xfId="4859"/>
    <cellStyle name="clsReportHeader 6 5" xfId="4860"/>
    <cellStyle name="clsReportHeader 6 5 2" xfId="4861"/>
    <cellStyle name="clsReportHeader 6 6" xfId="4862"/>
    <cellStyle name="clsReportHeader 7" xfId="4863"/>
    <cellStyle name="clsReportHeader 7 2" xfId="4864"/>
    <cellStyle name="clsReportHeader 7 2 2" xfId="4865"/>
    <cellStyle name="clsReportHeader 7 3" xfId="4866"/>
    <cellStyle name="clsReportHeader 7 3 2" xfId="4867"/>
    <cellStyle name="clsReportHeader 7 4" xfId="4868"/>
    <cellStyle name="clsReportHeader 8" xfId="4869"/>
    <cellStyle name="clsReportHeader 8 2" xfId="4870"/>
    <cellStyle name="clsReportHeader 8 2 2" xfId="4871"/>
    <cellStyle name="clsReportHeader 8 3" xfId="4872"/>
    <cellStyle name="clsReportHeader 8 3 2" xfId="4873"/>
    <cellStyle name="clsReportHeader 8 4" xfId="4874"/>
    <cellStyle name="clsReportHeader 9" xfId="4875"/>
    <cellStyle name="clsReportHeader 9 2" xfId="4876"/>
    <cellStyle name="clsRowHeader" xfId="4877"/>
    <cellStyle name="clsRowHeader 10" xfId="4878"/>
    <cellStyle name="clsRowHeader 10 2" xfId="4879"/>
    <cellStyle name="clsRowHeader 11" xfId="4880"/>
    <cellStyle name="clsRowHeader 11 2" xfId="4881"/>
    <cellStyle name="clsRowHeader 12" xfId="4882"/>
    <cellStyle name="clsRowHeader 13" xfId="4883"/>
    <cellStyle name="clsRowHeader 14" xfId="4884"/>
    <cellStyle name="clsRowHeader 15" xfId="4885"/>
    <cellStyle name="clsRowHeader 16" xfId="4886"/>
    <cellStyle name="clsRowHeader 2" xfId="4887"/>
    <cellStyle name="clsRowHeader 2 10" xfId="4888"/>
    <cellStyle name="clsRowHeader 2 10 2" xfId="4889"/>
    <cellStyle name="clsRowHeader 2 11" xfId="4890"/>
    <cellStyle name="clsRowHeader 2 2" xfId="4891"/>
    <cellStyle name="clsRowHeader 2 2 2" xfId="4892"/>
    <cellStyle name="clsRowHeader 2 2 2 2" xfId="4893"/>
    <cellStyle name="clsRowHeader 2 2 2 2 2" xfId="4894"/>
    <cellStyle name="clsRowHeader 2 2 2 2 2 2" xfId="4895"/>
    <cellStyle name="clsRowHeader 2 2 2 2 3" xfId="4896"/>
    <cellStyle name="clsRowHeader 2 2 2 2 3 2" xfId="4897"/>
    <cellStyle name="clsRowHeader 2 2 2 2 4" xfId="4898"/>
    <cellStyle name="clsRowHeader 2 2 2 3" xfId="4899"/>
    <cellStyle name="clsRowHeader 2 2 2 3 2" xfId="4900"/>
    <cellStyle name="clsRowHeader 2 2 2 4" xfId="4901"/>
    <cellStyle name="clsRowHeader 2 2 2 4 2" xfId="4902"/>
    <cellStyle name="clsRowHeader 2 2 2 5" xfId="4903"/>
    <cellStyle name="clsRowHeader 2 2 2 5 2" xfId="4904"/>
    <cellStyle name="clsRowHeader 2 2 2 6" xfId="4905"/>
    <cellStyle name="clsRowHeader 2 2 3" xfId="4906"/>
    <cellStyle name="clsRowHeader 2 2 3 2" xfId="4907"/>
    <cellStyle name="clsRowHeader 2 2 3 2 2" xfId="4908"/>
    <cellStyle name="clsRowHeader 2 2 3 3" xfId="4909"/>
    <cellStyle name="clsRowHeader 2 2 3 3 2" xfId="4910"/>
    <cellStyle name="clsRowHeader 2 2 3 4" xfId="4911"/>
    <cellStyle name="clsRowHeader 2 2 4" xfId="4912"/>
    <cellStyle name="clsRowHeader 2 2 4 2" xfId="4913"/>
    <cellStyle name="clsRowHeader 2 2 4 2 2" xfId="4914"/>
    <cellStyle name="clsRowHeader 2 2 4 3" xfId="4915"/>
    <cellStyle name="clsRowHeader 2 2 4 3 2" xfId="4916"/>
    <cellStyle name="clsRowHeader 2 2 4 4" xfId="4917"/>
    <cellStyle name="clsRowHeader 2 2 5" xfId="4918"/>
    <cellStyle name="clsRowHeader 2 2 5 2" xfId="4919"/>
    <cellStyle name="clsRowHeader 2 2 6" xfId="4920"/>
    <cellStyle name="clsRowHeader 2 2 6 2" xfId="4921"/>
    <cellStyle name="clsRowHeader 2 2 7" xfId="4922"/>
    <cellStyle name="clsRowHeader 2 2 7 2" xfId="4923"/>
    <cellStyle name="clsRowHeader 2 2 8" xfId="4924"/>
    <cellStyle name="clsRowHeader 2 3" xfId="4925"/>
    <cellStyle name="clsRowHeader 2 3 2" xfId="4926"/>
    <cellStyle name="clsRowHeader 2 3 2 2" xfId="4927"/>
    <cellStyle name="clsRowHeader 2 3 2 2 2" xfId="4928"/>
    <cellStyle name="clsRowHeader 2 3 2 3" xfId="4929"/>
    <cellStyle name="clsRowHeader 2 3 2 3 2" xfId="4930"/>
    <cellStyle name="clsRowHeader 2 3 2 4" xfId="4931"/>
    <cellStyle name="clsRowHeader 2 3 3" xfId="4932"/>
    <cellStyle name="clsRowHeader 2 3 3 2" xfId="4933"/>
    <cellStyle name="clsRowHeader 2 3 4" xfId="4934"/>
    <cellStyle name="clsRowHeader 2 3 4 2" xfId="4935"/>
    <cellStyle name="clsRowHeader 2 3 5" xfId="4936"/>
    <cellStyle name="clsRowHeader 2 4" xfId="4937"/>
    <cellStyle name="clsRowHeader 2 4 2" xfId="4938"/>
    <cellStyle name="clsRowHeader 2 4 2 2" xfId="4939"/>
    <cellStyle name="clsRowHeader 2 4 2 2 2" xfId="4940"/>
    <cellStyle name="clsRowHeader 2 4 2 3" xfId="4941"/>
    <cellStyle name="clsRowHeader 2 4 2 3 2" xfId="4942"/>
    <cellStyle name="clsRowHeader 2 4 2 4" xfId="4943"/>
    <cellStyle name="clsRowHeader 2 4 3" xfId="4944"/>
    <cellStyle name="clsRowHeader 2 4 3 2" xfId="4945"/>
    <cellStyle name="clsRowHeader 2 4 4" xfId="4946"/>
    <cellStyle name="clsRowHeader 2 4 4 2" xfId="4947"/>
    <cellStyle name="clsRowHeader 2 4 5" xfId="4948"/>
    <cellStyle name="clsRowHeader 2 5" xfId="4949"/>
    <cellStyle name="clsRowHeader 2 5 2" xfId="4950"/>
    <cellStyle name="clsRowHeader 2 5 2 2" xfId="4951"/>
    <cellStyle name="clsRowHeader 2 5 2 2 2" xfId="4952"/>
    <cellStyle name="clsRowHeader 2 5 2 3" xfId="4953"/>
    <cellStyle name="clsRowHeader 2 5 2 3 2" xfId="4954"/>
    <cellStyle name="clsRowHeader 2 5 2 4" xfId="4955"/>
    <cellStyle name="clsRowHeader 2 5 3" xfId="4956"/>
    <cellStyle name="clsRowHeader 2 5 3 2" xfId="4957"/>
    <cellStyle name="clsRowHeader 2 5 4" xfId="4958"/>
    <cellStyle name="clsRowHeader 2 5 4 2" xfId="4959"/>
    <cellStyle name="clsRowHeader 2 5 5" xfId="4960"/>
    <cellStyle name="clsRowHeader 2 5 5 2" xfId="4961"/>
    <cellStyle name="clsRowHeader 2 5 6" xfId="4962"/>
    <cellStyle name="clsRowHeader 2 6" xfId="4963"/>
    <cellStyle name="clsRowHeader 2 6 2" xfId="4964"/>
    <cellStyle name="clsRowHeader 2 6 2 2" xfId="4965"/>
    <cellStyle name="clsRowHeader 2 6 3" xfId="4966"/>
    <cellStyle name="clsRowHeader 2 6 3 2" xfId="4967"/>
    <cellStyle name="clsRowHeader 2 6 4" xfId="4968"/>
    <cellStyle name="clsRowHeader 2 7" xfId="4969"/>
    <cellStyle name="clsRowHeader 2 7 2" xfId="4970"/>
    <cellStyle name="clsRowHeader 2 7 2 2" xfId="4971"/>
    <cellStyle name="clsRowHeader 2 7 3" xfId="4972"/>
    <cellStyle name="clsRowHeader 2 7 3 2" xfId="4973"/>
    <cellStyle name="clsRowHeader 2 7 4" xfId="4974"/>
    <cellStyle name="clsRowHeader 2 8" xfId="4975"/>
    <cellStyle name="clsRowHeader 2 8 2" xfId="4976"/>
    <cellStyle name="clsRowHeader 2 9" xfId="4977"/>
    <cellStyle name="clsRowHeader 2 9 2" xfId="4978"/>
    <cellStyle name="clsRowHeader 3" xfId="4979"/>
    <cellStyle name="clsRowHeader 3 2" xfId="4980"/>
    <cellStyle name="clsRowHeader 3 2 2" xfId="4981"/>
    <cellStyle name="clsRowHeader 3 2 2 2" xfId="4982"/>
    <cellStyle name="clsRowHeader 3 2 2 2 2" xfId="4983"/>
    <cellStyle name="clsRowHeader 3 2 2 3" xfId="4984"/>
    <cellStyle name="clsRowHeader 3 2 2 3 2" xfId="4985"/>
    <cellStyle name="clsRowHeader 3 2 2 4" xfId="4986"/>
    <cellStyle name="clsRowHeader 3 2 3" xfId="4987"/>
    <cellStyle name="clsRowHeader 3 2 3 2" xfId="4988"/>
    <cellStyle name="clsRowHeader 3 2 4" xfId="4989"/>
    <cellStyle name="clsRowHeader 3 2 4 2" xfId="4990"/>
    <cellStyle name="clsRowHeader 3 2 5" xfId="4991"/>
    <cellStyle name="clsRowHeader 3 2 5 2" xfId="4992"/>
    <cellStyle name="clsRowHeader 3 2 6" xfId="4993"/>
    <cellStyle name="clsRowHeader 3 3" xfId="4994"/>
    <cellStyle name="clsRowHeader 3 3 2" xfId="4995"/>
    <cellStyle name="clsRowHeader 3 3 2 2" xfId="4996"/>
    <cellStyle name="clsRowHeader 3 3 3" xfId="4997"/>
    <cellStyle name="clsRowHeader 3 3 3 2" xfId="4998"/>
    <cellStyle name="clsRowHeader 3 3 4" xfId="4999"/>
    <cellStyle name="clsRowHeader 3 4" xfId="5000"/>
    <cellStyle name="clsRowHeader 3 4 2" xfId="5001"/>
    <cellStyle name="clsRowHeader 3 4 2 2" xfId="5002"/>
    <cellStyle name="clsRowHeader 3 4 3" xfId="5003"/>
    <cellStyle name="clsRowHeader 3 4 3 2" xfId="5004"/>
    <cellStyle name="clsRowHeader 3 4 4" xfId="5005"/>
    <cellStyle name="clsRowHeader 3 5" xfId="5006"/>
    <cellStyle name="clsRowHeader 3 5 2" xfId="5007"/>
    <cellStyle name="clsRowHeader 3 6" xfId="5008"/>
    <cellStyle name="clsRowHeader 3 6 2" xfId="5009"/>
    <cellStyle name="clsRowHeader 3 7" xfId="5010"/>
    <cellStyle name="clsRowHeader 3 7 2" xfId="5011"/>
    <cellStyle name="clsRowHeader 3 8" xfId="5012"/>
    <cellStyle name="clsRowHeader 4" xfId="5013"/>
    <cellStyle name="clsRowHeader 4 2" xfId="5014"/>
    <cellStyle name="clsRowHeader 4 2 2" xfId="5015"/>
    <cellStyle name="clsRowHeader 4 2 2 2" xfId="5016"/>
    <cellStyle name="clsRowHeader 4 2 3" xfId="5017"/>
    <cellStyle name="clsRowHeader 4 2 3 2" xfId="5018"/>
    <cellStyle name="clsRowHeader 4 2 4" xfId="5019"/>
    <cellStyle name="clsRowHeader 4 3" xfId="5020"/>
    <cellStyle name="clsRowHeader 4 3 2" xfId="5021"/>
    <cellStyle name="clsRowHeader 4 4" xfId="5022"/>
    <cellStyle name="clsRowHeader 4 4 2" xfId="5023"/>
    <cellStyle name="clsRowHeader 4 5" xfId="5024"/>
    <cellStyle name="clsRowHeader 5" xfId="5025"/>
    <cellStyle name="clsRowHeader 5 2" xfId="5026"/>
    <cellStyle name="clsRowHeader 5 2 2" xfId="5027"/>
    <cellStyle name="clsRowHeader 5 2 2 2" xfId="5028"/>
    <cellStyle name="clsRowHeader 5 2 3" xfId="5029"/>
    <cellStyle name="clsRowHeader 5 2 3 2" xfId="5030"/>
    <cellStyle name="clsRowHeader 5 2 4" xfId="5031"/>
    <cellStyle name="clsRowHeader 5 3" xfId="5032"/>
    <cellStyle name="clsRowHeader 5 3 2" xfId="5033"/>
    <cellStyle name="clsRowHeader 5 4" xfId="5034"/>
    <cellStyle name="clsRowHeader 5 4 2" xfId="5035"/>
    <cellStyle name="clsRowHeader 5 5" xfId="5036"/>
    <cellStyle name="clsRowHeader 6" xfId="5037"/>
    <cellStyle name="clsRowHeader 6 2" xfId="5038"/>
    <cellStyle name="clsRowHeader 6 2 2" xfId="5039"/>
    <cellStyle name="clsRowHeader 6 2 2 2" xfId="5040"/>
    <cellStyle name="clsRowHeader 6 2 3" xfId="5041"/>
    <cellStyle name="clsRowHeader 6 2 3 2" xfId="5042"/>
    <cellStyle name="clsRowHeader 6 2 4" xfId="5043"/>
    <cellStyle name="clsRowHeader 6 3" xfId="5044"/>
    <cellStyle name="clsRowHeader 6 3 2" xfId="5045"/>
    <cellStyle name="clsRowHeader 6 4" xfId="5046"/>
    <cellStyle name="clsRowHeader 6 4 2" xfId="5047"/>
    <cellStyle name="clsRowHeader 6 5" xfId="5048"/>
    <cellStyle name="clsRowHeader 6 5 2" xfId="5049"/>
    <cellStyle name="clsRowHeader 6 6" xfId="5050"/>
    <cellStyle name="clsRowHeader 7" xfId="5051"/>
    <cellStyle name="clsRowHeader 7 2" xfId="5052"/>
    <cellStyle name="clsRowHeader 7 2 2" xfId="5053"/>
    <cellStyle name="clsRowHeader 7 3" xfId="5054"/>
    <cellStyle name="clsRowHeader 7 3 2" xfId="5055"/>
    <cellStyle name="clsRowHeader 7 4" xfId="5056"/>
    <cellStyle name="clsRowHeader 8" xfId="5057"/>
    <cellStyle name="clsRowHeader 8 2" xfId="5058"/>
    <cellStyle name="clsRowHeader 8 2 2" xfId="5059"/>
    <cellStyle name="clsRowHeader 8 3" xfId="5060"/>
    <cellStyle name="clsRowHeader 8 3 2" xfId="5061"/>
    <cellStyle name="clsRowHeader 8 4" xfId="5062"/>
    <cellStyle name="clsRowHeader 9" xfId="5063"/>
    <cellStyle name="clsRowHeader 9 2" xfId="5064"/>
    <cellStyle name="clsScale" xfId="5065"/>
    <cellStyle name="clsScale 2" xfId="5066"/>
    <cellStyle name="clsScale 2 2" xfId="5067"/>
    <cellStyle name="clsScale 2 3" xfId="5068"/>
    <cellStyle name="clsScale 2 4" xfId="5069"/>
    <cellStyle name="clsScale 2 5" xfId="5070"/>
    <cellStyle name="clsScale 3" xfId="5071"/>
    <cellStyle name="clsScale 4" xfId="5072"/>
    <cellStyle name="clsScale 5" xfId="5073"/>
    <cellStyle name="clsScale 6" xfId="5074"/>
    <cellStyle name="clsScale 7" xfId="5075"/>
    <cellStyle name="clsSection" xfId="5076"/>
    <cellStyle name="clsSection 10" xfId="5077"/>
    <cellStyle name="clsSection 10 2" xfId="5078"/>
    <cellStyle name="clsSection 11" xfId="5079"/>
    <cellStyle name="clsSection 11 2" xfId="5080"/>
    <cellStyle name="clsSection 12" xfId="5081"/>
    <cellStyle name="clsSection 13" xfId="5082"/>
    <cellStyle name="clsSection 14" xfId="5083"/>
    <cellStyle name="clsSection 15" xfId="5084"/>
    <cellStyle name="clsSection 16" xfId="5085"/>
    <cellStyle name="clsSection 2" xfId="5086"/>
    <cellStyle name="clsSection 2 10" xfId="5087"/>
    <cellStyle name="clsSection 2 10 2" xfId="5088"/>
    <cellStyle name="clsSection 2 11" xfId="5089"/>
    <cellStyle name="clsSection 2 2" xfId="5090"/>
    <cellStyle name="clsSection 2 2 2" xfId="5091"/>
    <cellStyle name="clsSection 2 2 2 2" xfId="5092"/>
    <cellStyle name="clsSection 2 2 2 2 2" xfId="5093"/>
    <cellStyle name="clsSection 2 2 2 2 2 2" xfId="5094"/>
    <cellStyle name="clsSection 2 2 2 2 3" xfId="5095"/>
    <cellStyle name="clsSection 2 2 2 2 3 2" xfId="5096"/>
    <cellStyle name="clsSection 2 2 2 2 4" xfId="5097"/>
    <cellStyle name="clsSection 2 2 2 3" xfId="5098"/>
    <cellStyle name="clsSection 2 2 2 3 2" xfId="5099"/>
    <cellStyle name="clsSection 2 2 2 4" xfId="5100"/>
    <cellStyle name="clsSection 2 2 2 4 2" xfId="5101"/>
    <cellStyle name="clsSection 2 2 2 5" xfId="5102"/>
    <cellStyle name="clsSection 2 2 2 5 2" xfId="5103"/>
    <cellStyle name="clsSection 2 2 2 6" xfId="5104"/>
    <cellStyle name="clsSection 2 2 3" xfId="5105"/>
    <cellStyle name="clsSection 2 2 3 2" xfId="5106"/>
    <cellStyle name="clsSection 2 2 3 2 2" xfId="5107"/>
    <cellStyle name="clsSection 2 2 3 3" xfId="5108"/>
    <cellStyle name="clsSection 2 2 3 3 2" xfId="5109"/>
    <cellStyle name="clsSection 2 2 3 4" xfId="5110"/>
    <cellStyle name="clsSection 2 2 4" xfId="5111"/>
    <cellStyle name="clsSection 2 2 4 2" xfId="5112"/>
    <cellStyle name="clsSection 2 2 4 2 2" xfId="5113"/>
    <cellStyle name="clsSection 2 2 4 3" xfId="5114"/>
    <cellStyle name="clsSection 2 2 4 3 2" xfId="5115"/>
    <cellStyle name="clsSection 2 2 4 4" xfId="5116"/>
    <cellStyle name="clsSection 2 2 5" xfId="5117"/>
    <cellStyle name="clsSection 2 2 5 2" xfId="5118"/>
    <cellStyle name="clsSection 2 2 6" xfId="5119"/>
    <cellStyle name="clsSection 2 2 6 2" xfId="5120"/>
    <cellStyle name="clsSection 2 2 7" xfId="5121"/>
    <cellStyle name="clsSection 2 2 7 2" xfId="5122"/>
    <cellStyle name="clsSection 2 2 8" xfId="5123"/>
    <cellStyle name="clsSection 2 3" xfId="5124"/>
    <cellStyle name="clsSection 2 3 2" xfId="5125"/>
    <cellStyle name="clsSection 2 3 2 2" xfId="5126"/>
    <cellStyle name="clsSection 2 3 2 2 2" xfId="5127"/>
    <cellStyle name="clsSection 2 3 2 3" xfId="5128"/>
    <cellStyle name="clsSection 2 3 2 3 2" xfId="5129"/>
    <cellStyle name="clsSection 2 3 2 4" xfId="5130"/>
    <cellStyle name="clsSection 2 3 3" xfId="5131"/>
    <cellStyle name="clsSection 2 3 3 2" xfId="5132"/>
    <cellStyle name="clsSection 2 3 4" xfId="5133"/>
    <cellStyle name="clsSection 2 3 4 2" xfId="5134"/>
    <cellStyle name="clsSection 2 3 5" xfId="5135"/>
    <cellStyle name="clsSection 2 4" xfId="5136"/>
    <cellStyle name="clsSection 2 4 2" xfId="5137"/>
    <cellStyle name="clsSection 2 4 2 2" xfId="5138"/>
    <cellStyle name="clsSection 2 4 2 2 2" xfId="5139"/>
    <cellStyle name="clsSection 2 4 2 3" xfId="5140"/>
    <cellStyle name="clsSection 2 4 2 3 2" xfId="5141"/>
    <cellStyle name="clsSection 2 4 2 4" xfId="5142"/>
    <cellStyle name="clsSection 2 4 3" xfId="5143"/>
    <cellStyle name="clsSection 2 4 3 2" xfId="5144"/>
    <cellStyle name="clsSection 2 4 4" xfId="5145"/>
    <cellStyle name="clsSection 2 4 4 2" xfId="5146"/>
    <cellStyle name="clsSection 2 4 5" xfId="5147"/>
    <cellStyle name="clsSection 2 5" xfId="5148"/>
    <cellStyle name="clsSection 2 5 2" xfId="5149"/>
    <cellStyle name="clsSection 2 5 2 2" xfId="5150"/>
    <cellStyle name="clsSection 2 5 2 2 2" xfId="5151"/>
    <cellStyle name="clsSection 2 5 2 3" xfId="5152"/>
    <cellStyle name="clsSection 2 5 2 3 2" xfId="5153"/>
    <cellStyle name="clsSection 2 5 2 4" xfId="5154"/>
    <cellStyle name="clsSection 2 5 3" xfId="5155"/>
    <cellStyle name="clsSection 2 5 3 2" xfId="5156"/>
    <cellStyle name="clsSection 2 5 4" xfId="5157"/>
    <cellStyle name="clsSection 2 5 4 2" xfId="5158"/>
    <cellStyle name="clsSection 2 5 5" xfId="5159"/>
    <cellStyle name="clsSection 2 5 5 2" xfId="5160"/>
    <cellStyle name="clsSection 2 5 6" xfId="5161"/>
    <cellStyle name="clsSection 2 6" xfId="5162"/>
    <cellStyle name="clsSection 2 6 2" xfId="5163"/>
    <cellStyle name="clsSection 2 6 2 2" xfId="5164"/>
    <cellStyle name="clsSection 2 6 3" xfId="5165"/>
    <cellStyle name="clsSection 2 6 3 2" xfId="5166"/>
    <cellStyle name="clsSection 2 6 4" xfId="5167"/>
    <cellStyle name="clsSection 2 7" xfId="5168"/>
    <cellStyle name="clsSection 2 7 2" xfId="5169"/>
    <cellStyle name="clsSection 2 7 2 2" xfId="5170"/>
    <cellStyle name="clsSection 2 7 3" xfId="5171"/>
    <cellStyle name="clsSection 2 7 3 2" xfId="5172"/>
    <cellStyle name="clsSection 2 7 4" xfId="5173"/>
    <cellStyle name="clsSection 2 8" xfId="5174"/>
    <cellStyle name="clsSection 2 8 2" xfId="5175"/>
    <cellStyle name="clsSection 2 9" xfId="5176"/>
    <cellStyle name="clsSection 2 9 2" xfId="5177"/>
    <cellStyle name="clsSection 3" xfId="5178"/>
    <cellStyle name="clsSection 3 2" xfId="5179"/>
    <cellStyle name="clsSection 3 2 2" xfId="5180"/>
    <cellStyle name="clsSection 3 2 2 2" xfId="5181"/>
    <cellStyle name="clsSection 3 2 2 2 2" xfId="5182"/>
    <cellStyle name="clsSection 3 2 2 3" xfId="5183"/>
    <cellStyle name="clsSection 3 2 2 3 2" xfId="5184"/>
    <cellStyle name="clsSection 3 2 2 4" xfId="5185"/>
    <cellStyle name="clsSection 3 2 3" xfId="5186"/>
    <cellStyle name="clsSection 3 2 3 2" xfId="5187"/>
    <cellStyle name="clsSection 3 2 4" xfId="5188"/>
    <cellStyle name="clsSection 3 2 4 2" xfId="5189"/>
    <cellStyle name="clsSection 3 2 5" xfId="5190"/>
    <cellStyle name="clsSection 3 2 5 2" xfId="5191"/>
    <cellStyle name="clsSection 3 2 6" xfId="5192"/>
    <cellStyle name="clsSection 3 3" xfId="5193"/>
    <cellStyle name="clsSection 3 3 2" xfId="5194"/>
    <cellStyle name="clsSection 3 3 2 2" xfId="5195"/>
    <cellStyle name="clsSection 3 3 3" xfId="5196"/>
    <cellStyle name="clsSection 3 3 3 2" xfId="5197"/>
    <cellStyle name="clsSection 3 3 4" xfId="5198"/>
    <cellStyle name="clsSection 3 4" xfId="5199"/>
    <cellStyle name="clsSection 3 4 2" xfId="5200"/>
    <cellStyle name="clsSection 3 4 2 2" xfId="5201"/>
    <cellStyle name="clsSection 3 4 3" xfId="5202"/>
    <cellStyle name="clsSection 3 4 3 2" xfId="5203"/>
    <cellStyle name="clsSection 3 4 4" xfId="5204"/>
    <cellStyle name="clsSection 3 5" xfId="5205"/>
    <cellStyle name="clsSection 3 5 2" xfId="5206"/>
    <cellStyle name="clsSection 3 6" xfId="5207"/>
    <cellStyle name="clsSection 3 6 2" xfId="5208"/>
    <cellStyle name="clsSection 3 7" xfId="5209"/>
    <cellStyle name="clsSection 3 7 2" xfId="5210"/>
    <cellStyle name="clsSection 3 8" xfId="5211"/>
    <cellStyle name="clsSection 4" xfId="5212"/>
    <cellStyle name="clsSection 4 2" xfId="5213"/>
    <cellStyle name="clsSection 4 2 2" xfId="5214"/>
    <cellStyle name="clsSection 4 2 2 2" xfId="5215"/>
    <cellStyle name="clsSection 4 2 3" xfId="5216"/>
    <cellStyle name="clsSection 4 2 3 2" xfId="5217"/>
    <cellStyle name="clsSection 4 2 4" xfId="5218"/>
    <cellStyle name="clsSection 4 3" xfId="5219"/>
    <cellStyle name="clsSection 4 3 2" xfId="5220"/>
    <cellStyle name="clsSection 4 4" xfId="5221"/>
    <cellStyle name="clsSection 4 4 2" xfId="5222"/>
    <cellStyle name="clsSection 4 5" xfId="5223"/>
    <cellStyle name="clsSection 5" xfId="5224"/>
    <cellStyle name="clsSection 5 2" xfId="5225"/>
    <cellStyle name="clsSection 5 2 2" xfId="5226"/>
    <cellStyle name="clsSection 5 2 2 2" xfId="5227"/>
    <cellStyle name="clsSection 5 2 3" xfId="5228"/>
    <cellStyle name="clsSection 5 2 3 2" xfId="5229"/>
    <cellStyle name="clsSection 5 2 4" xfId="5230"/>
    <cellStyle name="clsSection 5 3" xfId="5231"/>
    <cellStyle name="clsSection 5 3 2" xfId="5232"/>
    <cellStyle name="clsSection 5 4" xfId="5233"/>
    <cellStyle name="clsSection 5 4 2" xfId="5234"/>
    <cellStyle name="clsSection 5 5" xfId="5235"/>
    <cellStyle name="clsSection 6" xfId="5236"/>
    <cellStyle name="clsSection 6 2" xfId="5237"/>
    <cellStyle name="clsSection 6 2 2" xfId="5238"/>
    <cellStyle name="clsSection 6 2 2 2" xfId="5239"/>
    <cellStyle name="clsSection 6 2 3" xfId="5240"/>
    <cellStyle name="clsSection 6 2 3 2" xfId="5241"/>
    <cellStyle name="clsSection 6 2 4" xfId="5242"/>
    <cellStyle name="clsSection 6 3" xfId="5243"/>
    <cellStyle name="clsSection 6 3 2" xfId="5244"/>
    <cellStyle name="clsSection 6 4" xfId="5245"/>
    <cellStyle name="clsSection 6 4 2" xfId="5246"/>
    <cellStyle name="clsSection 6 5" xfId="5247"/>
    <cellStyle name="clsSection 6 5 2" xfId="5248"/>
    <cellStyle name="clsSection 6 6" xfId="5249"/>
    <cellStyle name="clsSection 7" xfId="5250"/>
    <cellStyle name="clsSection 7 2" xfId="5251"/>
    <cellStyle name="clsSection 7 2 2" xfId="5252"/>
    <cellStyle name="clsSection 7 3" xfId="5253"/>
    <cellStyle name="clsSection 7 3 2" xfId="5254"/>
    <cellStyle name="clsSection 7 4" xfId="5255"/>
    <cellStyle name="clsSection 8" xfId="5256"/>
    <cellStyle name="clsSection 8 2" xfId="5257"/>
    <cellStyle name="clsSection 8 2 2" xfId="5258"/>
    <cellStyle name="clsSection 8 3" xfId="5259"/>
    <cellStyle name="clsSection 8 3 2" xfId="5260"/>
    <cellStyle name="clsSection 8 4" xfId="5261"/>
    <cellStyle name="clsSection 9" xfId="5262"/>
    <cellStyle name="clsSection 9 2" xfId="5263"/>
    <cellStyle name="Comma  - Style1" xfId="5264"/>
    <cellStyle name="Comma  - Style2" xfId="5265"/>
    <cellStyle name="Comma  - Style3" xfId="5266"/>
    <cellStyle name="Comma  - Style4" xfId="5267"/>
    <cellStyle name="Comma  - Style5" xfId="5268"/>
    <cellStyle name="Comma  - Style6" xfId="5269"/>
    <cellStyle name="Comma  - Style7" xfId="5270"/>
    <cellStyle name="Comma  - Style8" xfId="5271"/>
    <cellStyle name="Comma 10" xfId="5272"/>
    <cellStyle name="Comma 10 2" xfId="5273"/>
    <cellStyle name="Comma 10 2 2" xfId="5274"/>
    <cellStyle name="Comma 10 2 3" xfId="5275"/>
    <cellStyle name="Comma 10 2 4" xfId="5276"/>
    <cellStyle name="Comma 10 3" xfId="5277"/>
    <cellStyle name="Comma 10 4" xfId="5278"/>
    <cellStyle name="Comma 10_GGB DomLaw Results" xfId="5279"/>
    <cellStyle name="Comma 11" xfId="5280"/>
    <cellStyle name="Comma 11 2" xfId="5281"/>
    <cellStyle name="Comma 11 3" xfId="5282"/>
    <cellStyle name="Comma 12" xfId="5283"/>
    <cellStyle name="Comma 13" xfId="5284"/>
    <cellStyle name="Comma 14" xfId="5285"/>
    <cellStyle name="Comma 15" xfId="5286"/>
    <cellStyle name="Comma 16" xfId="5287"/>
    <cellStyle name="Comma 17" xfId="5288"/>
    <cellStyle name="Comma 18" xfId="5289"/>
    <cellStyle name="Comma 19" xfId="5290"/>
    <cellStyle name="Comma 2" xfId="5291"/>
    <cellStyle name="Comma 2 10" xfId="5292"/>
    <cellStyle name="Comma 2 2" xfId="5293"/>
    <cellStyle name="Comma 2 2 2" xfId="5294"/>
    <cellStyle name="Comma 2 2 3" xfId="5295"/>
    <cellStyle name="Comma 2 3" xfId="5296"/>
    <cellStyle name="Comma 2 3 2" xfId="5297"/>
    <cellStyle name="Comma 2 3 3" xfId="5298"/>
    <cellStyle name="Comma 2 4" xfId="5299"/>
    <cellStyle name="Comma 2 5" xfId="5300"/>
    <cellStyle name="Comma 2 5 2" xfId="5301"/>
    <cellStyle name="Comma 2 5 2 2" xfId="5302"/>
    <cellStyle name="Comma 2 5 3" xfId="5303"/>
    <cellStyle name="Comma 2 5 3 2" xfId="5304"/>
    <cellStyle name="Comma 2 5 4" xfId="5305"/>
    <cellStyle name="Comma 2 6" xfId="5306"/>
    <cellStyle name="Comma 2 6 2" xfId="5307"/>
    <cellStyle name="Comma 2 7" xfId="5308"/>
    <cellStyle name="Comma 2 7 2" xfId="5309"/>
    <cellStyle name="Comma 2 8" xfId="5310"/>
    <cellStyle name="Comma 2 9" xfId="5311"/>
    <cellStyle name="Comma 2_16 may_Interest bill 2011-2015" xfId="5312"/>
    <cellStyle name="Comma 20" xfId="5313"/>
    <cellStyle name="Comma 21" xfId="5314"/>
    <cellStyle name="Comma 22" xfId="5315"/>
    <cellStyle name="Comma 23" xfId="5316"/>
    <cellStyle name="Comma 24" xfId="5317"/>
    <cellStyle name="Comma 25" xfId="5318"/>
    <cellStyle name="Comma 26" xfId="5319"/>
    <cellStyle name="Comma 27" xfId="5320"/>
    <cellStyle name="Comma 28" xfId="5321"/>
    <cellStyle name="Comma 29" xfId="5322"/>
    <cellStyle name="Comma 3" xfId="5323"/>
    <cellStyle name="Comma 3 10" xfId="5324"/>
    <cellStyle name="Comma 3 10 2" xfId="5325"/>
    <cellStyle name="Comma 3 10 2 2" xfId="5326"/>
    <cellStyle name="Comma 3 10 3" xfId="5327"/>
    <cellStyle name="Comma 3 11" xfId="5328"/>
    <cellStyle name="Comma 3 11 2" xfId="5329"/>
    <cellStyle name="Comma 3 12" xfId="5330"/>
    <cellStyle name="Comma 3 13" xfId="5331"/>
    <cellStyle name="Comma 3 14" xfId="5332"/>
    <cellStyle name="Comma 3 15" xfId="5333"/>
    <cellStyle name="Comma 3 16" xfId="5334"/>
    <cellStyle name="Comma 3 2" xfId="5335"/>
    <cellStyle name="Comma 3 2 10" xfId="5336"/>
    <cellStyle name="Comma 3 2 11" xfId="5337"/>
    <cellStyle name="Comma 3 2 12" xfId="5338"/>
    <cellStyle name="Comma 3 2 13" xfId="5339"/>
    <cellStyle name="Comma 3 2 14" xfId="5340"/>
    <cellStyle name="Comma 3 2 15" xfId="5341"/>
    <cellStyle name="Comma 3 2 2" xfId="5342"/>
    <cellStyle name="Comma 3 2 3" xfId="5343"/>
    <cellStyle name="Comma 3 2 4" xfId="5344"/>
    <cellStyle name="Comma 3 2 4 2" xfId="5345"/>
    <cellStyle name="Comma 3 2 5" xfId="5346"/>
    <cellStyle name="Comma 3 2 5 2" xfId="5347"/>
    <cellStyle name="Comma 3 2 5 2 2" xfId="5348"/>
    <cellStyle name="Comma 3 2 5 2 2 2" xfId="5349"/>
    <cellStyle name="Comma 3 2 5 2 2 2 2" xfId="5350"/>
    <cellStyle name="Comma 3 2 5 2 2 3" xfId="5351"/>
    <cellStyle name="Comma 3 2 5 2 2 3 2" xfId="5352"/>
    <cellStyle name="Comma 3 2 5 2 2 4" xfId="5353"/>
    <cellStyle name="Comma 3 2 5 2 3" xfId="5354"/>
    <cellStyle name="Comma 3 2 5 2 3 2" xfId="5355"/>
    <cellStyle name="Comma 3 2 5 2 4" xfId="5356"/>
    <cellStyle name="Comma 3 2 5 2 4 2" xfId="5357"/>
    <cellStyle name="Comma 3 2 5 2 5" xfId="5358"/>
    <cellStyle name="Comma 3 2 5 2 6" xfId="5359"/>
    <cellStyle name="Comma 3 2 5 3" xfId="5360"/>
    <cellStyle name="Comma 3 2 5 3 2" xfId="5361"/>
    <cellStyle name="Comma 3 2 5 3 2 2" xfId="5362"/>
    <cellStyle name="Comma 3 2 5 3 3" xfId="5363"/>
    <cellStyle name="Comma 3 2 5 3 3 2" xfId="5364"/>
    <cellStyle name="Comma 3 2 5 3 4" xfId="5365"/>
    <cellStyle name="Comma 3 2 5 4" xfId="5366"/>
    <cellStyle name="Comma 3 2 5 4 2" xfId="5367"/>
    <cellStyle name="Comma 3 2 5 5" xfId="5368"/>
    <cellStyle name="Comma 3 2 5 5 2" xfId="5369"/>
    <cellStyle name="Comma 3 2 5 6" xfId="5370"/>
    <cellStyle name="Comma 3 2 5 7" xfId="5371"/>
    <cellStyle name="Comma 3 2 6" xfId="5372"/>
    <cellStyle name="Comma 3 2 6 2" xfId="5373"/>
    <cellStyle name="Comma 3 2 6 2 2" xfId="5374"/>
    <cellStyle name="Comma 3 2 6 2 2 2" xfId="5375"/>
    <cellStyle name="Comma 3 2 6 2 3" xfId="5376"/>
    <cellStyle name="Comma 3 2 6 2 3 2" xfId="5377"/>
    <cellStyle name="Comma 3 2 6 2 4" xfId="5378"/>
    <cellStyle name="Comma 3 2 6 2 5" xfId="5379"/>
    <cellStyle name="Comma 3 2 6 3" xfId="5380"/>
    <cellStyle name="Comma 3 2 6 3 2" xfId="5381"/>
    <cellStyle name="Comma 3 2 6 4" xfId="5382"/>
    <cellStyle name="Comma 3 2 6 4 2" xfId="5383"/>
    <cellStyle name="Comma 3 2 6 5" xfId="5384"/>
    <cellStyle name="Comma 3 2 6 6" xfId="5385"/>
    <cellStyle name="Comma 3 2 7" xfId="5386"/>
    <cellStyle name="Comma 3 2 7 2" xfId="5387"/>
    <cellStyle name="Comma 3 2 7 2 2" xfId="5388"/>
    <cellStyle name="Comma 3 2 7 3" xfId="5389"/>
    <cellStyle name="Comma 3 2 7 3 2" xfId="5390"/>
    <cellStyle name="Comma 3 2 7 4" xfId="5391"/>
    <cellStyle name="Comma 3 2 7 5" xfId="5392"/>
    <cellStyle name="Comma 3 2 8" xfId="5393"/>
    <cellStyle name="Comma 3 2 8 2" xfId="5394"/>
    <cellStyle name="Comma 3 2 8 2 2" xfId="5395"/>
    <cellStyle name="Comma 3 2 8 3" xfId="5396"/>
    <cellStyle name="Comma 3 2 9" xfId="5397"/>
    <cellStyle name="Comma 3 2 9 2" xfId="5398"/>
    <cellStyle name="Comma 3 2_GGB DomLaw Results" xfId="5399"/>
    <cellStyle name="Comma 3 3" xfId="5400"/>
    <cellStyle name="Comma 3 4" xfId="5401"/>
    <cellStyle name="Comma 3 5" xfId="5402"/>
    <cellStyle name="Comma 3 5 2" xfId="5403"/>
    <cellStyle name="Comma 3 6" xfId="5404"/>
    <cellStyle name="Comma 3 6 2" xfId="5405"/>
    <cellStyle name="Comma 3 6 2 2" xfId="5406"/>
    <cellStyle name="Comma 3 6 3" xfId="5407"/>
    <cellStyle name="Comma 3 7" xfId="5408"/>
    <cellStyle name="Comma 3 7 2" xfId="5409"/>
    <cellStyle name="Comma 3 7 2 2" xfId="5410"/>
    <cellStyle name="Comma 3 7 2 2 2" xfId="5411"/>
    <cellStyle name="Comma 3 7 2 2 2 2" xfId="5412"/>
    <cellStyle name="Comma 3 7 2 2 3" xfId="5413"/>
    <cellStyle name="Comma 3 7 2 2 3 2" xfId="5414"/>
    <cellStyle name="Comma 3 7 2 2 4" xfId="5415"/>
    <cellStyle name="Comma 3 7 2 3" xfId="5416"/>
    <cellStyle name="Comma 3 7 2 3 2" xfId="5417"/>
    <cellStyle name="Comma 3 7 2 4" xfId="5418"/>
    <cellStyle name="Comma 3 7 2 4 2" xfId="5419"/>
    <cellStyle name="Comma 3 7 2 5" xfId="5420"/>
    <cellStyle name="Comma 3 7 2 6" xfId="5421"/>
    <cellStyle name="Comma 3 7 3" xfId="5422"/>
    <cellStyle name="Comma 3 7 3 2" xfId="5423"/>
    <cellStyle name="Comma 3 7 3 2 2" xfId="5424"/>
    <cellStyle name="Comma 3 7 3 3" xfId="5425"/>
    <cellStyle name="Comma 3 7 3 3 2" xfId="5426"/>
    <cellStyle name="Comma 3 7 3 4" xfId="5427"/>
    <cellStyle name="Comma 3 7 4" xfId="5428"/>
    <cellStyle name="Comma 3 7 4 2" xfId="5429"/>
    <cellStyle name="Comma 3 7 5" xfId="5430"/>
    <cellStyle name="Comma 3 7 5 2" xfId="5431"/>
    <cellStyle name="Comma 3 7 6" xfId="5432"/>
    <cellStyle name="Comma 3 7 7" xfId="5433"/>
    <cellStyle name="Comma 3 8" xfId="5434"/>
    <cellStyle name="Comma 3 8 2" xfId="5435"/>
    <cellStyle name="Comma 3 8 2 2" xfId="5436"/>
    <cellStyle name="Comma 3 8 2 2 2" xfId="5437"/>
    <cellStyle name="Comma 3 8 2 3" xfId="5438"/>
    <cellStyle name="Comma 3 8 2 3 2" xfId="5439"/>
    <cellStyle name="Comma 3 8 2 4" xfId="5440"/>
    <cellStyle name="Comma 3 8 3" xfId="5441"/>
    <cellStyle name="Comma 3 8 3 2" xfId="5442"/>
    <cellStyle name="Comma 3 8 4" xfId="5443"/>
    <cellStyle name="Comma 3 8 4 2" xfId="5444"/>
    <cellStyle name="Comma 3 8 5" xfId="5445"/>
    <cellStyle name="Comma 3 8 6" xfId="5446"/>
    <cellStyle name="Comma 3 9" xfId="5447"/>
    <cellStyle name="Comma 3 9 2" xfId="5448"/>
    <cellStyle name="Comma 3 9 2 2" xfId="5449"/>
    <cellStyle name="Comma 3 9 3" xfId="5450"/>
    <cellStyle name="Comma 3 9 3 2" xfId="5451"/>
    <cellStyle name="Comma 3 9 4" xfId="5452"/>
    <cellStyle name="Comma 30" xfId="5453"/>
    <cellStyle name="Comma 31" xfId="5454"/>
    <cellStyle name="Comma 32" xfId="5455"/>
    <cellStyle name="Comma 32 2" xfId="5456"/>
    <cellStyle name="Comma 32 3" xfId="5457"/>
    <cellStyle name="Comma 33" xfId="28"/>
    <cellStyle name="Comma 33 2" xfId="5458"/>
    <cellStyle name="Comma 33 2 2" xfId="5459"/>
    <cellStyle name="Comma 33 2 2 2" xfId="5460"/>
    <cellStyle name="Comma 33 2 2 2 2" xfId="5461"/>
    <cellStyle name="Comma 33 2 2 2 2 2" xfId="5462"/>
    <cellStyle name="Comma 33 2 2 2 2 2 2" xfId="5463"/>
    <cellStyle name="Comma 33 2 2 2 2 2 2 2" xfId="5464"/>
    <cellStyle name="Comma 33 2 2 2 2 2 2 2 2" xfId="5465"/>
    <cellStyle name="Comma 33 2 2 2 2 2 2 2 2 2" xfId="5466"/>
    <cellStyle name="Comma 33 2 2 2 2 2 2 2 2 2 2" xfId="5467"/>
    <cellStyle name="Comma 33 2 2 2 2 2 2 2 2 2 3" xfId="5468"/>
    <cellStyle name="Comma 33 2 2 2 2 2 2 2 3" xfId="5469"/>
    <cellStyle name="Comma 33 2 2 2 2 2 2 2 3 2" xfId="5470"/>
    <cellStyle name="Comma 33 2 2 2 2 2 2 2 3 2 2" xfId="5471"/>
    <cellStyle name="Comma 33 2 2 2 2 2 2 2 3 2 2 2" xfId="5472"/>
    <cellStyle name="Comma 33 2 2 2 2 2 2 2 3 2 3" xfId="5473"/>
    <cellStyle name="Comma 33 2 2 2 2 2 2 2 3 3" xfId="5474"/>
    <cellStyle name="Comma 33 2 2 2 2 2 2 2 4" xfId="5475"/>
    <cellStyle name="Comma 33 2 2 2 2 2 2 2 4 2" xfId="5476"/>
    <cellStyle name="Comma 33 2 2 2 2 2 2 2 4 3" xfId="5477"/>
    <cellStyle name="Comma 33 2 2 2 2 2 3" xfId="5478"/>
    <cellStyle name="Comma 33 2 2 2 2 2 3 2" xfId="5479"/>
    <cellStyle name="Comma 33 2 2 2 2 2 3 2 2" xfId="5480"/>
    <cellStyle name="Comma 33 2 2 2 2 2 3 2 2 2" xfId="5481"/>
    <cellStyle name="Comma 33 2 2 2 2 2 3 2 2 2 2" xfId="5482"/>
    <cellStyle name="Comma 33 2 2 2 2 2 3 2 2 2 2 2" xfId="5483"/>
    <cellStyle name="Comma 33 2 3" xfId="5484"/>
    <cellStyle name="Comma 33 2 4" xfId="5485"/>
    <cellStyle name="Comma 33 3" xfId="5486"/>
    <cellStyle name="Comma 33 3 2" xfId="5487"/>
    <cellStyle name="Comma 33 3 2 2" xfId="5488"/>
    <cellStyle name="Comma 33 3 2 2 2" xfId="5489"/>
    <cellStyle name="Comma 33 3 2 3" xfId="5490"/>
    <cellStyle name="Comma 33 3 2 3 2" xfId="5491"/>
    <cellStyle name="Comma 33 3 2 4" xfId="5492"/>
    <cellStyle name="Comma 33 3 3" xfId="5493"/>
    <cellStyle name="Comma 33 3 3 2" xfId="5494"/>
    <cellStyle name="Comma 33 3 4" xfId="5495"/>
    <cellStyle name="Comma 33 3 4 2" xfId="5496"/>
    <cellStyle name="Comma 33 3 5" xfId="5497"/>
    <cellStyle name="Comma 33 4" xfId="5498"/>
    <cellStyle name="Comma 33 4 2" xfId="5499"/>
    <cellStyle name="Comma 33 4 2 2" xfId="5500"/>
    <cellStyle name="Comma 33 4 3" xfId="5501"/>
    <cellStyle name="Comma 33 4 3 2" xfId="5502"/>
    <cellStyle name="Comma 33 4 4" xfId="5503"/>
    <cellStyle name="Comma 33 5" xfId="5504"/>
    <cellStyle name="Comma 33 5 2" xfId="5505"/>
    <cellStyle name="Comma 33 6" xfId="5506"/>
    <cellStyle name="Comma 33 6 2" xfId="5507"/>
    <cellStyle name="Comma 33 7" xfId="5508"/>
    <cellStyle name="Comma 33 8" xfId="5509"/>
    <cellStyle name="Comma 34" xfId="5510"/>
    <cellStyle name="Comma 34 2" xfId="5511"/>
    <cellStyle name="Comma 34 2 2" xfId="5512"/>
    <cellStyle name="Comma 34 2 2 2" xfId="5513"/>
    <cellStyle name="Comma 34 2 3" xfId="5514"/>
    <cellStyle name="Comma 34 2 3 2" xfId="5515"/>
    <cellStyle name="Comma 34 2 4" xfId="5516"/>
    <cellStyle name="Comma 34 3" xfId="5517"/>
    <cellStyle name="Comma 34 3 2" xfId="5518"/>
    <cellStyle name="Comma 34 4" xfId="5519"/>
    <cellStyle name="Comma 34 4 2" xfId="5520"/>
    <cellStyle name="Comma 34 5" xfId="5521"/>
    <cellStyle name="Comma 35" xfId="5522"/>
    <cellStyle name="Comma 35 2" xfId="5523"/>
    <cellStyle name="Comma 35 2 2" xfId="5524"/>
    <cellStyle name="Comma 35 2 2 2" xfId="5525"/>
    <cellStyle name="Comma 35 2 3" xfId="5526"/>
    <cellStyle name="Comma 35 2 3 2" xfId="5527"/>
    <cellStyle name="Comma 35 2 4" xfId="5528"/>
    <cellStyle name="Comma 35 3" xfId="5529"/>
    <cellStyle name="Comma 35 3 2" xfId="5530"/>
    <cellStyle name="Comma 35 4" xfId="5531"/>
    <cellStyle name="Comma 35 4 2" xfId="5532"/>
    <cellStyle name="Comma 35 5" xfId="5533"/>
    <cellStyle name="Comma 36" xfId="5534"/>
    <cellStyle name="Comma 36 2" xfId="5535"/>
    <cellStyle name="Comma 36 2 2" xfId="5536"/>
    <cellStyle name="Comma 36 2 2 2" xfId="5537"/>
    <cellStyle name="Comma 36 2 3" xfId="5538"/>
    <cellStyle name="Comma 36 2 3 2" xfId="5539"/>
    <cellStyle name="Comma 36 2 4" xfId="5540"/>
    <cellStyle name="Comma 36 3" xfId="5541"/>
    <cellStyle name="Comma 36 3 2" xfId="5542"/>
    <cellStyle name="Comma 36 4" xfId="5543"/>
    <cellStyle name="Comma 36 4 2" xfId="5544"/>
    <cellStyle name="Comma 36 5" xfId="5545"/>
    <cellStyle name="Comma 36 6" xfId="5546"/>
    <cellStyle name="Comma 37" xfId="5547"/>
    <cellStyle name="Comma 37 2" xfId="5548"/>
    <cellStyle name="Comma 37 2 2" xfId="5549"/>
    <cellStyle name="Comma 37 2 2 2" xfId="5550"/>
    <cellStyle name="Comma 37 2 3" xfId="5551"/>
    <cellStyle name="Comma 37 2 3 2" xfId="5552"/>
    <cellStyle name="Comma 37 2 4" xfId="5553"/>
    <cellStyle name="Comma 37 3" xfId="5554"/>
    <cellStyle name="Comma 37 3 2" xfId="5555"/>
    <cellStyle name="Comma 37 4" xfId="5556"/>
    <cellStyle name="Comma 37 4 2" xfId="5557"/>
    <cellStyle name="Comma 37 5" xfId="5558"/>
    <cellStyle name="Comma 38" xfId="5559"/>
    <cellStyle name="Comma 38 2" xfId="5560"/>
    <cellStyle name="Comma 38 2 2" xfId="5561"/>
    <cellStyle name="Comma 38 2 2 2" xfId="5562"/>
    <cellStyle name="Comma 38 2 3" xfId="5563"/>
    <cellStyle name="Comma 38 2 3 2" xfId="5564"/>
    <cellStyle name="Comma 38 2 4" xfId="5565"/>
    <cellStyle name="Comma 38 3" xfId="5566"/>
    <cellStyle name="Comma 38 3 2" xfId="5567"/>
    <cellStyle name="Comma 38 4" xfId="5568"/>
    <cellStyle name="Comma 38 4 2" xfId="5569"/>
    <cellStyle name="Comma 38 5" xfId="5570"/>
    <cellStyle name="Comma 39" xfId="5571"/>
    <cellStyle name="Comma 39 2" xfId="5572"/>
    <cellStyle name="Comma 39 2 2" xfId="5573"/>
    <cellStyle name="Comma 39 2 2 2" xfId="5574"/>
    <cellStyle name="Comma 39 2 3" xfId="5575"/>
    <cellStyle name="Comma 39 2 3 2" xfId="5576"/>
    <cellStyle name="Comma 39 2 4" xfId="5577"/>
    <cellStyle name="Comma 39 3" xfId="5578"/>
    <cellStyle name="Comma 39 3 2" xfId="5579"/>
    <cellStyle name="Comma 39 4" xfId="5580"/>
    <cellStyle name="Comma 39 4 2" xfId="5581"/>
    <cellStyle name="Comma 39 5" xfId="5582"/>
    <cellStyle name="Comma 4" xfId="5583"/>
    <cellStyle name="Comma 4 2" xfId="5584"/>
    <cellStyle name="Comma 4 2 2" xfId="5585"/>
    <cellStyle name="Comma 4 3" xfId="5586"/>
    <cellStyle name="Comma 4 3 2" xfId="5587"/>
    <cellStyle name="Comma 4 3 3" xfId="5588"/>
    <cellStyle name="Comma 4 3 4" xfId="5589"/>
    <cellStyle name="Comma 4 4" xfId="5590"/>
    <cellStyle name="Comma 4_GGB DomLaw Results" xfId="5591"/>
    <cellStyle name="Comma 40" xfId="5592"/>
    <cellStyle name="Comma 40 2" xfId="5593"/>
    <cellStyle name="Comma 40 2 2" xfId="5594"/>
    <cellStyle name="Comma 40 2 2 2" xfId="5595"/>
    <cellStyle name="Comma 40 2 3" xfId="5596"/>
    <cellStyle name="Comma 40 2 3 2" xfId="5597"/>
    <cellStyle name="Comma 40 2 4" xfId="5598"/>
    <cellStyle name="Comma 40 3" xfId="5599"/>
    <cellStyle name="Comma 40 3 2" xfId="5600"/>
    <cellStyle name="Comma 40 4" xfId="5601"/>
    <cellStyle name="Comma 40 4 2" xfId="5602"/>
    <cellStyle name="Comma 40 5" xfId="5603"/>
    <cellStyle name="Comma 41" xfId="5604"/>
    <cellStyle name="Comma 41 2" xfId="5605"/>
    <cellStyle name="Comma 41 2 2" xfId="5606"/>
    <cellStyle name="Comma 41 2 2 2" xfId="5607"/>
    <cellStyle name="Comma 41 2 3" xfId="5608"/>
    <cellStyle name="Comma 41 2 3 2" xfId="5609"/>
    <cellStyle name="Comma 41 2 4" xfId="5610"/>
    <cellStyle name="Comma 41 3" xfId="5611"/>
    <cellStyle name="Comma 41 3 2" xfId="5612"/>
    <cellStyle name="Comma 41 4" xfId="5613"/>
    <cellStyle name="Comma 41 4 2" xfId="5614"/>
    <cellStyle name="Comma 41 5" xfId="5615"/>
    <cellStyle name="Comma 42" xfId="5616"/>
    <cellStyle name="Comma 42 2" xfId="5617"/>
    <cellStyle name="Comma 42 2 2" xfId="5618"/>
    <cellStyle name="Comma 42 2 2 2" xfId="5619"/>
    <cellStyle name="Comma 42 2 3" xfId="5620"/>
    <cellStyle name="Comma 42 2 3 2" xfId="5621"/>
    <cellStyle name="Comma 42 2 4" xfId="5622"/>
    <cellStyle name="Comma 42 3" xfId="5623"/>
    <cellStyle name="Comma 42 3 2" xfId="5624"/>
    <cellStyle name="Comma 42 4" xfId="5625"/>
    <cellStyle name="Comma 42 4 2" xfId="5626"/>
    <cellStyle name="Comma 42 5" xfId="5627"/>
    <cellStyle name="Comma 43" xfId="5628"/>
    <cellStyle name="Comma 43 2" xfId="5629"/>
    <cellStyle name="Comma 43 2 2" xfId="5630"/>
    <cellStyle name="Comma 43 3" xfId="5631"/>
    <cellStyle name="Comma 43 3 2" xfId="5632"/>
    <cellStyle name="Comma 43 4" xfId="5633"/>
    <cellStyle name="Comma 44" xfId="5634"/>
    <cellStyle name="Comma 44 2" xfId="5635"/>
    <cellStyle name="Comma 44 2 2" xfId="5636"/>
    <cellStyle name="Comma 44 3" xfId="5637"/>
    <cellStyle name="Comma 45" xfId="5638"/>
    <cellStyle name="Comma 45 2" xfId="5639"/>
    <cellStyle name="Comma 46" xfId="5640"/>
    <cellStyle name="Comma 46 2" xfId="5641"/>
    <cellStyle name="Comma 47" xfId="5642"/>
    <cellStyle name="Comma 47 2" xfId="5643"/>
    <cellStyle name="Comma 48" xfId="5644"/>
    <cellStyle name="Comma 48 2" xfId="5645"/>
    <cellStyle name="Comma 49" xfId="5646"/>
    <cellStyle name="Comma 49 2" xfId="5647"/>
    <cellStyle name="Comma 5" xfId="5648"/>
    <cellStyle name="Comma 5 2" xfId="5649"/>
    <cellStyle name="Comma 5 3" xfId="5650"/>
    <cellStyle name="Comma 5 3 10" xfId="5651"/>
    <cellStyle name="Comma 5 3 2" xfId="5652"/>
    <cellStyle name="Comma 5 3 2 2" xfId="5653"/>
    <cellStyle name="Comma 5 3 2 2 2" xfId="5654"/>
    <cellStyle name="Comma 5 3 2 2 2 2" xfId="5655"/>
    <cellStyle name="Comma 5 3 2 2 2 2 2" xfId="5656"/>
    <cellStyle name="Comma 5 3 2 2 2 3" xfId="5657"/>
    <cellStyle name="Comma 5 3 2 2 2 3 2" xfId="5658"/>
    <cellStyle name="Comma 5 3 2 2 2 4" xfId="5659"/>
    <cellStyle name="Comma 5 3 2 2 3" xfId="5660"/>
    <cellStyle name="Comma 5 3 2 2 3 2" xfId="5661"/>
    <cellStyle name="Comma 5 3 2 2 4" xfId="5662"/>
    <cellStyle name="Comma 5 3 2 2 4 2" xfId="5663"/>
    <cellStyle name="Comma 5 3 2 2 5" xfId="5664"/>
    <cellStyle name="Comma 5 3 2 3" xfId="5665"/>
    <cellStyle name="Comma 5 3 2 3 2" xfId="5666"/>
    <cellStyle name="Comma 5 3 2 3 2 2" xfId="5667"/>
    <cellStyle name="Comma 5 3 2 3 3" xfId="5668"/>
    <cellStyle name="Comma 5 3 2 3 3 2" xfId="5669"/>
    <cellStyle name="Comma 5 3 2 3 4" xfId="5670"/>
    <cellStyle name="Comma 5 3 2 4" xfId="5671"/>
    <cellStyle name="Comma 5 3 2 4 2" xfId="5672"/>
    <cellStyle name="Comma 5 3 2 5" xfId="5673"/>
    <cellStyle name="Comma 5 3 2 5 2" xfId="5674"/>
    <cellStyle name="Comma 5 3 2 6" xfId="5675"/>
    <cellStyle name="Comma 5 3 3" xfId="5676"/>
    <cellStyle name="Comma 5 3 4" xfId="5677"/>
    <cellStyle name="Comma 5 3 4 2" xfId="5678"/>
    <cellStyle name="Comma 5 3 4 2 2" xfId="5679"/>
    <cellStyle name="Comma 5 3 4 2 2 2" xfId="5680"/>
    <cellStyle name="Comma 5 3 4 2 3" xfId="5681"/>
    <cellStyle name="Comma 5 3 4 2 3 2" xfId="5682"/>
    <cellStyle name="Comma 5 3 4 2 4" xfId="5683"/>
    <cellStyle name="Comma 5 3 4 3" xfId="5684"/>
    <cellStyle name="Comma 5 3 4 3 2" xfId="5685"/>
    <cellStyle name="Comma 5 3 4 4" xfId="5686"/>
    <cellStyle name="Comma 5 3 4 4 2" xfId="5687"/>
    <cellStyle name="Comma 5 3 4 5" xfId="5688"/>
    <cellStyle name="Comma 5 3 5" xfId="5689"/>
    <cellStyle name="Comma 5 3 5 2" xfId="5690"/>
    <cellStyle name="Comma 5 3 5 2 2" xfId="5691"/>
    <cellStyle name="Comma 5 3 5 3" xfId="5692"/>
    <cellStyle name="Comma 5 3 5 3 2" xfId="5693"/>
    <cellStyle name="Comma 5 3 5 4" xfId="5694"/>
    <cellStyle name="Comma 5 3 6" xfId="5695"/>
    <cellStyle name="Comma 5 3 6 2" xfId="5696"/>
    <cellStyle name="Comma 5 3 6 2 2" xfId="5697"/>
    <cellStyle name="Comma 5 3 6 3" xfId="5698"/>
    <cellStyle name="Comma 5 3 7" xfId="5699"/>
    <cellStyle name="Comma 5 3 7 2" xfId="5700"/>
    <cellStyle name="Comma 5 3 8" xfId="5701"/>
    <cellStyle name="Comma 5 3 9" xfId="5702"/>
    <cellStyle name="Comma 50" xfId="5703"/>
    <cellStyle name="Comma 50 2" xfId="5704"/>
    <cellStyle name="Comma 51" xfId="5705"/>
    <cellStyle name="Comma 51 2" xfId="5706"/>
    <cellStyle name="Comma 52" xfId="5707"/>
    <cellStyle name="Comma 53" xfId="5708"/>
    <cellStyle name="Comma 54" xfId="5709"/>
    <cellStyle name="Comma 55" xfId="5710"/>
    <cellStyle name="Comma 56" xfId="5711"/>
    <cellStyle name="Comma 57" xfId="5712"/>
    <cellStyle name="Comma 58" xfId="5713"/>
    <cellStyle name="Comma 59" xfId="5714"/>
    <cellStyle name="Comma 6" xfId="5715"/>
    <cellStyle name="Comma 6 2" xfId="5716"/>
    <cellStyle name="Comma 6 3" xfId="5717"/>
    <cellStyle name="Comma 6 4" xfId="5718"/>
    <cellStyle name="Comma 6 5" xfId="5719"/>
    <cellStyle name="Comma 60" xfId="5720"/>
    <cellStyle name="Comma 61" xfId="5721"/>
    <cellStyle name="Comma 62" xfId="5722"/>
    <cellStyle name="Comma 63" xfId="5723"/>
    <cellStyle name="Comma 64" xfId="5724"/>
    <cellStyle name="Comma 65" xfId="5725"/>
    <cellStyle name="Comma 66" xfId="5726"/>
    <cellStyle name="Comma 7" xfId="5727"/>
    <cellStyle name="Comma 7 2" xfId="5728"/>
    <cellStyle name="Comma 7 3" xfId="5729"/>
    <cellStyle name="Comma 7 4" xfId="5730"/>
    <cellStyle name="Comma 7 5" xfId="5731"/>
    <cellStyle name="Comma 8" xfId="5732"/>
    <cellStyle name="Comma 8 2" xfId="5733"/>
    <cellStyle name="Comma 8 3" xfId="5734"/>
    <cellStyle name="Comma 9" xfId="5735"/>
    <cellStyle name="Comma 9 2" xfId="5736"/>
    <cellStyle name="Comma 9 3" xfId="5737"/>
    <cellStyle name="Comma(3)" xfId="5738"/>
    <cellStyle name="Comma[mine]" xfId="5739"/>
    <cellStyle name="Comma[mine] 2" xfId="5740"/>
    <cellStyle name="Comma0" xfId="5741"/>
    <cellStyle name="Comma0 - Style3" xfId="5742"/>
    <cellStyle name="Comma0 - Style3 2" xfId="5743"/>
    <cellStyle name="Comma0 - Style3 2 2" xfId="5744"/>
    <cellStyle name="Comma0 - Style3 2 3" xfId="5745"/>
    <cellStyle name="Comma0 - Style3 2 4" xfId="5746"/>
    <cellStyle name="Comma0 - Style3 2 5" xfId="5747"/>
    <cellStyle name="Comma0 - Style3 3" xfId="5748"/>
    <cellStyle name="Comma0 - Style3 4" xfId="5749"/>
    <cellStyle name="Comma0 - Style3 5" xfId="5750"/>
    <cellStyle name="Comma0 - Style3 6" xfId="5751"/>
    <cellStyle name="Comma0 - Style3 7" xfId="5752"/>
    <cellStyle name="Comma0 10" xfId="5753"/>
    <cellStyle name="Comma0 11" xfId="5754"/>
    <cellStyle name="Comma0 12" xfId="5755"/>
    <cellStyle name="Comma0 13" xfId="5756"/>
    <cellStyle name="Comma0 14" xfId="5757"/>
    <cellStyle name="Comma0 15" xfId="5758"/>
    <cellStyle name="Comma0 16" xfId="5759"/>
    <cellStyle name="Comma0 17" xfId="5760"/>
    <cellStyle name="Comma0 18" xfId="5761"/>
    <cellStyle name="Comma0 2" xfId="5762"/>
    <cellStyle name="Comma0 2 2" xfId="5763"/>
    <cellStyle name="Comma0 3" xfId="5764"/>
    <cellStyle name="Comma0 3 2" xfId="5765"/>
    <cellStyle name="Comma0 4" xfId="5766"/>
    <cellStyle name="Comma0 5" xfId="5767"/>
    <cellStyle name="Comma0 6" xfId="5768"/>
    <cellStyle name="Comma0 7" xfId="5769"/>
    <cellStyle name="Comma0 8" xfId="5770"/>
    <cellStyle name="Comma0 9" xfId="5771"/>
    <cellStyle name="Comma0_040902bgr_bop_active" xfId="5772"/>
    <cellStyle name="controle variabele" xfId="5773"/>
    <cellStyle name="Curren - Style3" xfId="5774"/>
    <cellStyle name="Curren - Style3 2" xfId="5775"/>
    <cellStyle name="Curren - Style3 2 2" xfId="5776"/>
    <cellStyle name="Curren - Style3 2 2 2" xfId="5777"/>
    <cellStyle name="Curren - Style3 2 2 3" xfId="5778"/>
    <cellStyle name="Curren - Style3 2 2 4" xfId="5779"/>
    <cellStyle name="Curren - Style3 2 2 5" xfId="5780"/>
    <cellStyle name="Curren - Style3 2 3" xfId="5781"/>
    <cellStyle name="Curren - Style3 2 4" xfId="5782"/>
    <cellStyle name="Curren - Style3 3" xfId="5783"/>
    <cellStyle name="Curren - Style3 3 2" xfId="5784"/>
    <cellStyle name="Curren - Style3 3 2 2" xfId="5785"/>
    <cellStyle name="Curren - Style3 3 2 3" xfId="5786"/>
    <cellStyle name="Curren - Style3 3 2 4" xfId="5787"/>
    <cellStyle name="Curren - Style3 3 2 5" xfId="5788"/>
    <cellStyle name="Curren - Style3 3 3" xfId="5789"/>
    <cellStyle name="Curren - Style3 3 4" xfId="5790"/>
    <cellStyle name="Curren - Style3 3 5" xfId="5791"/>
    <cellStyle name="Curren - Style3 3 6" xfId="5792"/>
    <cellStyle name="Curren - Style3 3 7" xfId="5793"/>
    <cellStyle name="Curren - Style3 4" xfId="5794"/>
    <cellStyle name="Curren - Style3 4 2" xfId="5795"/>
    <cellStyle name="Curren - Style3 4 3" xfId="5796"/>
    <cellStyle name="Curren - Style3 4 4" xfId="5797"/>
    <cellStyle name="Curren - Style3 4 5" xfId="5798"/>
    <cellStyle name="Curren - Style3 5" xfId="5799"/>
    <cellStyle name="Curren - Style3 6" xfId="5800"/>
    <cellStyle name="Curren - Style3 7" xfId="5801"/>
    <cellStyle name="Curren - Style3_2011-10-03 DSA EL with PSI Oct" xfId="5802"/>
    <cellStyle name="Curren - Style4" xfId="5803"/>
    <cellStyle name="Curren - Style4 2" xfId="5804"/>
    <cellStyle name="Curren - Style4 2 2" xfId="5805"/>
    <cellStyle name="Curren - Style4 2 2 2" xfId="5806"/>
    <cellStyle name="Curren - Style4 2 2 3" xfId="5807"/>
    <cellStyle name="Curren - Style4 2 2 4" xfId="5808"/>
    <cellStyle name="Curren - Style4 2 2 5" xfId="5809"/>
    <cellStyle name="Curren - Style4 2 3" xfId="5810"/>
    <cellStyle name="Curren - Style4 2 4" xfId="5811"/>
    <cellStyle name="Curren - Style4 3" xfId="5812"/>
    <cellStyle name="Curren - Style4 3 2" xfId="5813"/>
    <cellStyle name="Curren - Style4 3 2 2" xfId="5814"/>
    <cellStyle name="Curren - Style4 3 2 3" xfId="5815"/>
    <cellStyle name="Curren - Style4 3 2 4" xfId="5816"/>
    <cellStyle name="Curren - Style4 3 2 5" xfId="5817"/>
    <cellStyle name="Curren - Style4 3 3" xfId="5818"/>
    <cellStyle name="Curren - Style4 3 4" xfId="5819"/>
    <cellStyle name="Curren - Style4 3 5" xfId="5820"/>
    <cellStyle name="Curren - Style4 3 6" xfId="5821"/>
    <cellStyle name="Curren - Style4 3 7" xfId="5822"/>
    <cellStyle name="Curren - Style4 4" xfId="5823"/>
    <cellStyle name="Curren - Style4 4 2" xfId="5824"/>
    <cellStyle name="Curren - Style4 4 3" xfId="5825"/>
    <cellStyle name="Curren - Style4 4 4" xfId="5826"/>
    <cellStyle name="Curren - Style4 4 5" xfId="5827"/>
    <cellStyle name="Curren - Style4 5" xfId="5828"/>
    <cellStyle name="Curren - Style4 6" xfId="5829"/>
    <cellStyle name="Curren - Style4 7" xfId="5830"/>
    <cellStyle name="Curren - Style4_2011-10-03 DSA EL with PSI Oct" xfId="5831"/>
    <cellStyle name="Currency0" xfId="5832"/>
    <cellStyle name="Currency0 2" xfId="5833"/>
    <cellStyle name="Currency0 2 2" xfId="5834"/>
    <cellStyle name="Currency0 3" xfId="5835"/>
    <cellStyle name="Currency0_2011-10-03 DSA EL with PSI Oct" xfId="5836"/>
    <cellStyle name="Custom" xfId="5837"/>
    <cellStyle name="Custom 2" xfId="5838"/>
    <cellStyle name="Dane wejściowe" xfId="5839"/>
    <cellStyle name="Dane wejściowe 10" xfId="5840"/>
    <cellStyle name="Dane wejściowe 10 10" xfId="5841"/>
    <cellStyle name="Dane wejściowe 10 11" xfId="5842"/>
    <cellStyle name="Dane wejściowe 10 2" xfId="5843"/>
    <cellStyle name="Dane wejściowe 10 2 2" xfId="5844"/>
    <cellStyle name="Dane wejściowe 10 2 2 2" xfId="5845"/>
    <cellStyle name="Dane wejściowe 10 2 2 2 2" xfId="5846"/>
    <cellStyle name="Dane wejściowe 10 2 2 3" xfId="5847"/>
    <cellStyle name="Dane wejściowe 10 2 2 3 2" xfId="5848"/>
    <cellStyle name="Dane wejściowe 10 2 2 4" xfId="5849"/>
    <cellStyle name="Dane wejściowe 10 2 3" xfId="5850"/>
    <cellStyle name="Dane wejściowe 10 2 3 2" xfId="5851"/>
    <cellStyle name="Dane wejściowe 10 2 4" xfId="5852"/>
    <cellStyle name="Dane wejściowe 10 2 4 2" xfId="5853"/>
    <cellStyle name="Dane wejściowe 10 2 5" xfId="5854"/>
    <cellStyle name="Dane wejściowe 10 2 5 2" xfId="5855"/>
    <cellStyle name="Dane wejściowe 10 2 6" xfId="5856"/>
    <cellStyle name="Dane wejściowe 10 3" xfId="5857"/>
    <cellStyle name="Dane wejściowe 10 3 2" xfId="5858"/>
    <cellStyle name="Dane wejściowe 10 3 2 2" xfId="5859"/>
    <cellStyle name="Dane wejściowe 10 3 2 2 2" xfId="5860"/>
    <cellStyle name="Dane wejściowe 10 3 2 3" xfId="5861"/>
    <cellStyle name="Dane wejściowe 10 3 2 3 2" xfId="5862"/>
    <cellStyle name="Dane wejściowe 10 3 2 4" xfId="5863"/>
    <cellStyle name="Dane wejściowe 10 3 3" xfId="5864"/>
    <cellStyle name="Dane wejściowe 10 3 3 2" xfId="5865"/>
    <cellStyle name="Dane wejściowe 10 3 4" xfId="5866"/>
    <cellStyle name="Dane wejściowe 10 3 4 2" xfId="5867"/>
    <cellStyle name="Dane wejściowe 10 3 5" xfId="5868"/>
    <cellStyle name="Dane wejściowe 10 3 5 2" xfId="5869"/>
    <cellStyle name="Dane wejściowe 10 3 6" xfId="5870"/>
    <cellStyle name="Dane wejściowe 10 3 7" xfId="5871"/>
    <cellStyle name="Dane wejściowe 10 3 8" xfId="5872"/>
    <cellStyle name="Dane wejściowe 10 4" xfId="5873"/>
    <cellStyle name="Dane wejściowe 10 4 2" xfId="5874"/>
    <cellStyle name="Dane wejściowe 10 4 2 2" xfId="5875"/>
    <cellStyle name="Dane wejściowe 10 4 3" xfId="5876"/>
    <cellStyle name="Dane wejściowe 10 4 3 2" xfId="5877"/>
    <cellStyle name="Dane wejściowe 10 4 4" xfId="5878"/>
    <cellStyle name="Dane wejściowe 10 4 5" xfId="5879"/>
    <cellStyle name="Dane wejściowe 10 4 6" xfId="5880"/>
    <cellStyle name="Dane wejściowe 10 5" xfId="5881"/>
    <cellStyle name="Dane wejściowe 10 5 2" xfId="5882"/>
    <cellStyle name="Dane wejściowe 10 5 2 2" xfId="5883"/>
    <cellStyle name="Dane wejściowe 10 5 3" xfId="5884"/>
    <cellStyle name="Dane wejściowe 10 5 3 2" xfId="5885"/>
    <cellStyle name="Dane wejściowe 10 5 4" xfId="5886"/>
    <cellStyle name="Dane wejściowe 10 5 5" xfId="5887"/>
    <cellStyle name="Dane wejściowe 10 5 6" xfId="5888"/>
    <cellStyle name="Dane wejściowe 10 6" xfId="5889"/>
    <cellStyle name="Dane wejściowe 10 6 2" xfId="5890"/>
    <cellStyle name="Dane wejściowe 10 6 2 2" xfId="5891"/>
    <cellStyle name="Dane wejściowe 10 6 3" xfId="5892"/>
    <cellStyle name="Dane wejściowe 10 6 3 2" xfId="5893"/>
    <cellStyle name="Dane wejściowe 10 6 4" xfId="5894"/>
    <cellStyle name="Dane wejściowe 10 6 5" xfId="5895"/>
    <cellStyle name="Dane wejściowe 10 6 6" xfId="5896"/>
    <cellStyle name="Dane wejściowe 10 7" xfId="5897"/>
    <cellStyle name="Dane wejściowe 10 7 2" xfId="5898"/>
    <cellStyle name="Dane wejściowe 10 7 3" xfId="5899"/>
    <cellStyle name="Dane wejściowe 10 7 4" xfId="5900"/>
    <cellStyle name="Dane wejściowe 10 8" xfId="5901"/>
    <cellStyle name="Dane wejściowe 10 8 2" xfId="5902"/>
    <cellStyle name="Dane wejściowe 10 9" xfId="5903"/>
    <cellStyle name="Dane wejściowe 10 9 2" xfId="5904"/>
    <cellStyle name="Dane wejściowe 11" xfId="5905"/>
    <cellStyle name="Dane wejściowe 11 10" xfId="5906"/>
    <cellStyle name="Dane wejściowe 11 11" xfId="5907"/>
    <cellStyle name="Dane wejściowe 11 2" xfId="5908"/>
    <cellStyle name="Dane wejściowe 11 2 2" xfId="5909"/>
    <cellStyle name="Dane wejściowe 11 2 2 2" xfId="5910"/>
    <cellStyle name="Dane wejściowe 11 2 2 2 2" xfId="5911"/>
    <cellStyle name="Dane wejściowe 11 2 2 3" xfId="5912"/>
    <cellStyle name="Dane wejściowe 11 2 2 3 2" xfId="5913"/>
    <cellStyle name="Dane wejściowe 11 2 2 4" xfId="5914"/>
    <cellStyle name="Dane wejściowe 11 2 3" xfId="5915"/>
    <cellStyle name="Dane wejściowe 11 2 3 2" xfId="5916"/>
    <cellStyle name="Dane wejściowe 11 2 4" xfId="5917"/>
    <cellStyle name="Dane wejściowe 11 2 4 2" xfId="5918"/>
    <cellStyle name="Dane wejściowe 11 2 5" xfId="5919"/>
    <cellStyle name="Dane wejściowe 11 2 5 2" xfId="5920"/>
    <cellStyle name="Dane wejściowe 11 2 6" xfId="5921"/>
    <cellStyle name="Dane wejściowe 11 3" xfId="5922"/>
    <cellStyle name="Dane wejściowe 11 3 2" xfId="5923"/>
    <cellStyle name="Dane wejściowe 11 3 2 2" xfId="5924"/>
    <cellStyle name="Dane wejściowe 11 3 2 2 2" xfId="5925"/>
    <cellStyle name="Dane wejściowe 11 3 2 3" xfId="5926"/>
    <cellStyle name="Dane wejściowe 11 3 2 3 2" xfId="5927"/>
    <cellStyle name="Dane wejściowe 11 3 2 4" xfId="5928"/>
    <cellStyle name="Dane wejściowe 11 3 3" xfId="5929"/>
    <cellStyle name="Dane wejściowe 11 3 3 2" xfId="5930"/>
    <cellStyle name="Dane wejściowe 11 3 4" xfId="5931"/>
    <cellStyle name="Dane wejściowe 11 3 4 2" xfId="5932"/>
    <cellStyle name="Dane wejściowe 11 3 5" xfId="5933"/>
    <cellStyle name="Dane wejściowe 11 3 5 2" xfId="5934"/>
    <cellStyle name="Dane wejściowe 11 3 6" xfId="5935"/>
    <cellStyle name="Dane wejściowe 11 3 7" xfId="5936"/>
    <cellStyle name="Dane wejściowe 11 3 8" xfId="5937"/>
    <cellStyle name="Dane wejściowe 11 4" xfId="5938"/>
    <cellStyle name="Dane wejściowe 11 4 2" xfId="5939"/>
    <cellStyle name="Dane wejściowe 11 4 2 2" xfId="5940"/>
    <cellStyle name="Dane wejściowe 11 4 3" xfId="5941"/>
    <cellStyle name="Dane wejściowe 11 4 3 2" xfId="5942"/>
    <cellStyle name="Dane wejściowe 11 4 4" xfId="5943"/>
    <cellStyle name="Dane wejściowe 11 4 5" xfId="5944"/>
    <cellStyle name="Dane wejściowe 11 4 6" xfId="5945"/>
    <cellStyle name="Dane wejściowe 11 5" xfId="5946"/>
    <cellStyle name="Dane wejściowe 11 5 2" xfId="5947"/>
    <cellStyle name="Dane wejściowe 11 5 2 2" xfId="5948"/>
    <cellStyle name="Dane wejściowe 11 5 3" xfId="5949"/>
    <cellStyle name="Dane wejściowe 11 5 3 2" xfId="5950"/>
    <cellStyle name="Dane wejściowe 11 5 4" xfId="5951"/>
    <cellStyle name="Dane wejściowe 11 5 5" xfId="5952"/>
    <cellStyle name="Dane wejściowe 11 5 6" xfId="5953"/>
    <cellStyle name="Dane wejściowe 11 6" xfId="5954"/>
    <cellStyle name="Dane wejściowe 11 6 2" xfId="5955"/>
    <cellStyle name="Dane wejściowe 11 6 2 2" xfId="5956"/>
    <cellStyle name="Dane wejściowe 11 6 3" xfId="5957"/>
    <cellStyle name="Dane wejściowe 11 6 3 2" xfId="5958"/>
    <cellStyle name="Dane wejściowe 11 6 4" xfId="5959"/>
    <cellStyle name="Dane wejściowe 11 6 5" xfId="5960"/>
    <cellStyle name="Dane wejściowe 11 6 6" xfId="5961"/>
    <cellStyle name="Dane wejściowe 11 7" xfId="5962"/>
    <cellStyle name="Dane wejściowe 11 7 2" xfId="5963"/>
    <cellStyle name="Dane wejściowe 11 7 3" xfId="5964"/>
    <cellStyle name="Dane wejściowe 11 7 4" xfId="5965"/>
    <cellStyle name="Dane wejściowe 11 8" xfId="5966"/>
    <cellStyle name="Dane wejściowe 11 8 2" xfId="5967"/>
    <cellStyle name="Dane wejściowe 11 9" xfId="5968"/>
    <cellStyle name="Dane wejściowe 11 9 2" xfId="5969"/>
    <cellStyle name="Dane wejściowe 12" xfId="5970"/>
    <cellStyle name="Dane wejściowe 12 10" xfId="5971"/>
    <cellStyle name="Dane wejściowe 12 11" xfId="5972"/>
    <cellStyle name="Dane wejściowe 12 2" xfId="5973"/>
    <cellStyle name="Dane wejściowe 12 2 2" xfId="5974"/>
    <cellStyle name="Dane wejściowe 12 2 2 2" xfId="5975"/>
    <cellStyle name="Dane wejściowe 12 2 2 2 2" xfId="5976"/>
    <cellStyle name="Dane wejściowe 12 2 2 3" xfId="5977"/>
    <cellStyle name="Dane wejściowe 12 2 2 3 2" xfId="5978"/>
    <cellStyle name="Dane wejściowe 12 2 2 4" xfId="5979"/>
    <cellStyle name="Dane wejściowe 12 2 3" xfId="5980"/>
    <cellStyle name="Dane wejściowe 12 2 3 2" xfId="5981"/>
    <cellStyle name="Dane wejściowe 12 2 4" xfId="5982"/>
    <cellStyle name="Dane wejściowe 12 2 4 2" xfId="5983"/>
    <cellStyle name="Dane wejściowe 12 2 5" xfId="5984"/>
    <cellStyle name="Dane wejściowe 12 2 5 2" xfId="5985"/>
    <cellStyle name="Dane wejściowe 12 2 6" xfId="5986"/>
    <cellStyle name="Dane wejściowe 12 3" xfId="5987"/>
    <cellStyle name="Dane wejściowe 12 3 2" xfId="5988"/>
    <cellStyle name="Dane wejściowe 12 3 2 2" xfId="5989"/>
    <cellStyle name="Dane wejściowe 12 3 2 2 2" xfId="5990"/>
    <cellStyle name="Dane wejściowe 12 3 2 3" xfId="5991"/>
    <cellStyle name="Dane wejściowe 12 3 2 3 2" xfId="5992"/>
    <cellStyle name="Dane wejściowe 12 3 2 4" xfId="5993"/>
    <cellStyle name="Dane wejściowe 12 3 3" xfId="5994"/>
    <cellStyle name="Dane wejściowe 12 3 3 2" xfId="5995"/>
    <cellStyle name="Dane wejściowe 12 3 4" xfId="5996"/>
    <cellStyle name="Dane wejściowe 12 3 4 2" xfId="5997"/>
    <cellStyle name="Dane wejściowe 12 3 5" xfId="5998"/>
    <cellStyle name="Dane wejściowe 12 3 5 2" xfId="5999"/>
    <cellStyle name="Dane wejściowe 12 3 6" xfId="6000"/>
    <cellStyle name="Dane wejściowe 12 3 7" xfId="6001"/>
    <cellStyle name="Dane wejściowe 12 3 8" xfId="6002"/>
    <cellStyle name="Dane wejściowe 12 4" xfId="6003"/>
    <cellStyle name="Dane wejściowe 12 4 2" xfId="6004"/>
    <cellStyle name="Dane wejściowe 12 4 2 2" xfId="6005"/>
    <cellStyle name="Dane wejściowe 12 4 3" xfId="6006"/>
    <cellStyle name="Dane wejściowe 12 4 3 2" xfId="6007"/>
    <cellStyle name="Dane wejściowe 12 4 4" xfId="6008"/>
    <cellStyle name="Dane wejściowe 12 4 5" xfId="6009"/>
    <cellStyle name="Dane wejściowe 12 4 6" xfId="6010"/>
    <cellStyle name="Dane wejściowe 12 5" xfId="6011"/>
    <cellStyle name="Dane wejściowe 12 5 2" xfId="6012"/>
    <cellStyle name="Dane wejściowe 12 5 2 2" xfId="6013"/>
    <cellStyle name="Dane wejściowe 12 5 3" xfId="6014"/>
    <cellStyle name="Dane wejściowe 12 5 3 2" xfId="6015"/>
    <cellStyle name="Dane wejściowe 12 5 4" xfId="6016"/>
    <cellStyle name="Dane wejściowe 12 5 5" xfId="6017"/>
    <cellStyle name="Dane wejściowe 12 5 6" xfId="6018"/>
    <cellStyle name="Dane wejściowe 12 6" xfId="6019"/>
    <cellStyle name="Dane wejściowe 12 6 2" xfId="6020"/>
    <cellStyle name="Dane wejściowe 12 6 2 2" xfId="6021"/>
    <cellStyle name="Dane wejściowe 12 6 3" xfId="6022"/>
    <cellStyle name="Dane wejściowe 12 6 3 2" xfId="6023"/>
    <cellStyle name="Dane wejściowe 12 6 4" xfId="6024"/>
    <cellStyle name="Dane wejściowe 12 6 5" xfId="6025"/>
    <cellStyle name="Dane wejściowe 12 6 6" xfId="6026"/>
    <cellStyle name="Dane wejściowe 12 7" xfId="6027"/>
    <cellStyle name="Dane wejściowe 12 7 2" xfId="6028"/>
    <cellStyle name="Dane wejściowe 12 7 3" xfId="6029"/>
    <cellStyle name="Dane wejściowe 12 7 4" xfId="6030"/>
    <cellStyle name="Dane wejściowe 12 8" xfId="6031"/>
    <cellStyle name="Dane wejściowe 12 8 2" xfId="6032"/>
    <cellStyle name="Dane wejściowe 12 9" xfId="6033"/>
    <cellStyle name="Dane wejściowe 12 9 2" xfId="6034"/>
    <cellStyle name="Dane wejściowe 13" xfId="6035"/>
    <cellStyle name="Dane wejściowe 13 10" xfId="6036"/>
    <cellStyle name="Dane wejściowe 13 11" xfId="6037"/>
    <cellStyle name="Dane wejściowe 13 2" xfId="6038"/>
    <cellStyle name="Dane wejściowe 13 2 2" xfId="6039"/>
    <cellStyle name="Dane wejściowe 13 2 2 2" xfId="6040"/>
    <cellStyle name="Dane wejściowe 13 2 2 2 2" xfId="6041"/>
    <cellStyle name="Dane wejściowe 13 2 2 3" xfId="6042"/>
    <cellStyle name="Dane wejściowe 13 2 2 3 2" xfId="6043"/>
    <cellStyle name="Dane wejściowe 13 2 2 4" xfId="6044"/>
    <cellStyle name="Dane wejściowe 13 2 3" xfId="6045"/>
    <cellStyle name="Dane wejściowe 13 2 3 2" xfId="6046"/>
    <cellStyle name="Dane wejściowe 13 2 4" xfId="6047"/>
    <cellStyle name="Dane wejściowe 13 2 4 2" xfId="6048"/>
    <cellStyle name="Dane wejściowe 13 2 5" xfId="6049"/>
    <cellStyle name="Dane wejściowe 13 2 5 2" xfId="6050"/>
    <cellStyle name="Dane wejściowe 13 2 6" xfId="6051"/>
    <cellStyle name="Dane wejściowe 13 3" xfId="6052"/>
    <cellStyle name="Dane wejściowe 13 3 2" xfId="6053"/>
    <cellStyle name="Dane wejściowe 13 3 2 2" xfId="6054"/>
    <cellStyle name="Dane wejściowe 13 3 2 2 2" xfId="6055"/>
    <cellStyle name="Dane wejściowe 13 3 2 3" xfId="6056"/>
    <cellStyle name="Dane wejściowe 13 3 2 3 2" xfId="6057"/>
    <cellStyle name="Dane wejściowe 13 3 2 4" xfId="6058"/>
    <cellStyle name="Dane wejściowe 13 3 3" xfId="6059"/>
    <cellStyle name="Dane wejściowe 13 3 3 2" xfId="6060"/>
    <cellStyle name="Dane wejściowe 13 3 4" xfId="6061"/>
    <cellStyle name="Dane wejściowe 13 3 4 2" xfId="6062"/>
    <cellStyle name="Dane wejściowe 13 3 5" xfId="6063"/>
    <cellStyle name="Dane wejściowe 13 3 5 2" xfId="6064"/>
    <cellStyle name="Dane wejściowe 13 3 6" xfId="6065"/>
    <cellStyle name="Dane wejściowe 13 3 7" xfId="6066"/>
    <cellStyle name="Dane wejściowe 13 3 8" xfId="6067"/>
    <cellStyle name="Dane wejściowe 13 4" xfId="6068"/>
    <cellStyle name="Dane wejściowe 13 4 2" xfId="6069"/>
    <cellStyle name="Dane wejściowe 13 4 2 2" xfId="6070"/>
    <cellStyle name="Dane wejściowe 13 4 3" xfId="6071"/>
    <cellStyle name="Dane wejściowe 13 4 3 2" xfId="6072"/>
    <cellStyle name="Dane wejściowe 13 4 4" xfId="6073"/>
    <cellStyle name="Dane wejściowe 13 4 5" xfId="6074"/>
    <cellStyle name="Dane wejściowe 13 4 6" xfId="6075"/>
    <cellStyle name="Dane wejściowe 13 5" xfId="6076"/>
    <cellStyle name="Dane wejściowe 13 5 2" xfId="6077"/>
    <cellStyle name="Dane wejściowe 13 5 2 2" xfId="6078"/>
    <cellStyle name="Dane wejściowe 13 5 3" xfId="6079"/>
    <cellStyle name="Dane wejściowe 13 5 3 2" xfId="6080"/>
    <cellStyle name="Dane wejściowe 13 5 4" xfId="6081"/>
    <cellStyle name="Dane wejściowe 13 5 5" xfId="6082"/>
    <cellStyle name="Dane wejściowe 13 5 6" xfId="6083"/>
    <cellStyle name="Dane wejściowe 13 6" xfId="6084"/>
    <cellStyle name="Dane wejściowe 13 6 2" xfId="6085"/>
    <cellStyle name="Dane wejściowe 13 6 2 2" xfId="6086"/>
    <cellStyle name="Dane wejściowe 13 6 3" xfId="6087"/>
    <cellStyle name="Dane wejściowe 13 6 3 2" xfId="6088"/>
    <cellStyle name="Dane wejściowe 13 6 4" xfId="6089"/>
    <cellStyle name="Dane wejściowe 13 6 5" xfId="6090"/>
    <cellStyle name="Dane wejściowe 13 6 6" xfId="6091"/>
    <cellStyle name="Dane wejściowe 13 7" xfId="6092"/>
    <cellStyle name="Dane wejściowe 13 7 2" xfId="6093"/>
    <cellStyle name="Dane wejściowe 13 7 3" xfId="6094"/>
    <cellStyle name="Dane wejściowe 13 7 4" xfId="6095"/>
    <cellStyle name="Dane wejściowe 13 8" xfId="6096"/>
    <cellStyle name="Dane wejściowe 13 8 2" xfId="6097"/>
    <cellStyle name="Dane wejściowe 13 9" xfId="6098"/>
    <cellStyle name="Dane wejściowe 13 9 2" xfId="6099"/>
    <cellStyle name="Dane wejściowe 14" xfId="6100"/>
    <cellStyle name="Dane wejściowe 14 10" xfId="6101"/>
    <cellStyle name="Dane wejściowe 14 11" xfId="6102"/>
    <cellStyle name="Dane wejściowe 14 2" xfId="6103"/>
    <cellStyle name="Dane wejściowe 14 2 2" xfId="6104"/>
    <cellStyle name="Dane wejściowe 14 2 2 2" xfId="6105"/>
    <cellStyle name="Dane wejściowe 14 2 2 2 2" xfId="6106"/>
    <cellStyle name="Dane wejściowe 14 2 2 3" xfId="6107"/>
    <cellStyle name="Dane wejściowe 14 2 2 3 2" xfId="6108"/>
    <cellStyle name="Dane wejściowe 14 2 2 4" xfId="6109"/>
    <cellStyle name="Dane wejściowe 14 2 3" xfId="6110"/>
    <cellStyle name="Dane wejściowe 14 2 3 2" xfId="6111"/>
    <cellStyle name="Dane wejściowe 14 2 4" xfId="6112"/>
    <cellStyle name="Dane wejściowe 14 2 4 2" xfId="6113"/>
    <cellStyle name="Dane wejściowe 14 2 5" xfId="6114"/>
    <cellStyle name="Dane wejściowe 14 2 5 2" xfId="6115"/>
    <cellStyle name="Dane wejściowe 14 2 6" xfId="6116"/>
    <cellStyle name="Dane wejściowe 14 3" xfId="6117"/>
    <cellStyle name="Dane wejściowe 14 3 2" xfId="6118"/>
    <cellStyle name="Dane wejściowe 14 3 2 2" xfId="6119"/>
    <cellStyle name="Dane wejściowe 14 3 2 2 2" xfId="6120"/>
    <cellStyle name="Dane wejściowe 14 3 2 3" xfId="6121"/>
    <cellStyle name="Dane wejściowe 14 3 2 3 2" xfId="6122"/>
    <cellStyle name="Dane wejściowe 14 3 2 4" xfId="6123"/>
    <cellStyle name="Dane wejściowe 14 3 3" xfId="6124"/>
    <cellStyle name="Dane wejściowe 14 3 3 2" xfId="6125"/>
    <cellStyle name="Dane wejściowe 14 3 4" xfId="6126"/>
    <cellStyle name="Dane wejściowe 14 3 4 2" xfId="6127"/>
    <cellStyle name="Dane wejściowe 14 3 5" xfId="6128"/>
    <cellStyle name="Dane wejściowe 14 3 5 2" xfId="6129"/>
    <cellStyle name="Dane wejściowe 14 3 6" xfId="6130"/>
    <cellStyle name="Dane wejściowe 14 3 7" xfId="6131"/>
    <cellStyle name="Dane wejściowe 14 3 8" xfId="6132"/>
    <cellStyle name="Dane wejściowe 14 4" xfId="6133"/>
    <cellStyle name="Dane wejściowe 14 4 2" xfId="6134"/>
    <cellStyle name="Dane wejściowe 14 4 2 2" xfId="6135"/>
    <cellStyle name="Dane wejściowe 14 4 3" xfId="6136"/>
    <cellStyle name="Dane wejściowe 14 4 3 2" xfId="6137"/>
    <cellStyle name="Dane wejściowe 14 4 4" xfId="6138"/>
    <cellStyle name="Dane wejściowe 14 4 5" xfId="6139"/>
    <cellStyle name="Dane wejściowe 14 4 6" xfId="6140"/>
    <cellStyle name="Dane wejściowe 14 5" xfId="6141"/>
    <cellStyle name="Dane wejściowe 14 5 2" xfId="6142"/>
    <cellStyle name="Dane wejściowe 14 5 2 2" xfId="6143"/>
    <cellStyle name="Dane wejściowe 14 5 3" xfId="6144"/>
    <cellStyle name="Dane wejściowe 14 5 3 2" xfId="6145"/>
    <cellStyle name="Dane wejściowe 14 5 4" xfId="6146"/>
    <cellStyle name="Dane wejściowe 14 5 5" xfId="6147"/>
    <cellStyle name="Dane wejściowe 14 5 6" xfId="6148"/>
    <cellStyle name="Dane wejściowe 14 6" xfId="6149"/>
    <cellStyle name="Dane wejściowe 14 6 2" xfId="6150"/>
    <cellStyle name="Dane wejściowe 14 6 2 2" xfId="6151"/>
    <cellStyle name="Dane wejściowe 14 6 3" xfId="6152"/>
    <cellStyle name="Dane wejściowe 14 6 3 2" xfId="6153"/>
    <cellStyle name="Dane wejściowe 14 6 4" xfId="6154"/>
    <cellStyle name="Dane wejściowe 14 6 5" xfId="6155"/>
    <cellStyle name="Dane wejściowe 14 6 6" xfId="6156"/>
    <cellStyle name="Dane wejściowe 14 7" xfId="6157"/>
    <cellStyle name="Dane wejściowe 14 7 2" xfId="6158"/>
    <cellStyle name="Dane wejściowe 14 7 3" xfId="6159"/>
    <cellStyle name="Dane wejściowe 14 7 4" xfId="6160"/>
    <cellStyle name="Dane wejściowe 14 8" xfId="6161"/>
    <cellStyle name="Dane wejściowe 14 8 2" xfId="6162"/>
    <cellStyle name="Dane wejściowe 14 9" xfId="6163"/>
    <cellStyle name="Dane wejściowe 14 9 2" xfId="6164"/>
    <cellStyle name="Dane wejściowe 15" xfId="6165"/>
    <cellStyle name="Dane wejściowe 15 10" xfId="6166"/>
    <cellStyle name="Dane wejściowe 15 11" xfId="6167"/>
    <cellStyle name="Dane wejściowe 15 2" xfId="6168"/>
    <cellStyle name="Dane wejściowe 15 2 2" xfId="6169"/>
    <cellStyle name="Dane wejściowe 15 2 2 2" xfId="6170"/>
    <cellStyle name="Dane wejściowe 15 2 2 2 2" xfId="6171"/>
    <cellStyle name="Dane wejściowe 15 2 2 3" xfId="6172"/>
    <cellStyle name="Dane wejściowe 15 2 2 3 2" xfId="6173"/>
    <cellStyle name="Dane wejściowe 15 2 2 4" xfId="6174"/>
    <cellStyle name="Dane wejściowe 15 2 3" xfId="6175"/>
    <cellStyle name="Dane wejściowe 15 2 3 2" xfId="6176"/>
    <cellStyle name="Dane wejściowe 15 2 4" xfId="6177"/>
    <cellStyle name="Dane wejściowe 15 2 4 2" xfId="6178"/>
    <cellStyle name="Dane wejściowe 15 2 5" xfId="6179"/>
    <cellStyle name="Dane wejściowe 15 2 5 2" xfId="6180"/>
    <cellStyle name="Dane wejściowe 15 2 6" xfId="6181"/>
    <cellStyle name="Dane wejściowe 15 3" xfId="6182"/>
    <cellStyle name="Dane wejściowe 15 3 2" xfId="6183"/>
    <cellStyle name="Dane wejściowe 15 3 2 2" xfId="6184"/>
    <cellStyle name="Dane wejściowe 15 3 2 2 2" xfId="6185"/>
    <cellStyle name="Dane wejściowe 15 3 2 3" xfId="6186"/>
    <cellStyle name="Dane wejściowe 15 3 2 3 2" xfId="6187"/>
    <cellStyle name="Dane wejściowe 15 3 2 4" xfId="6188"/>
    <cellStyle name="Dane wejściowe 15 3 3" xfId="6189"/>
    <cellStyle name="Dane wejściowe 15 3 3 2" xfId="6190"/>
    <cellStyle name="Dane wejściowe 15 3 4" xfId="6191"/>
    <cellStyle name="Dane wejściowe 15 3 4 2" xfId="6192"/>
    <cellStyle name="Dane wejściowe 15 3 5" xfId="6193"/>
    <cellStyle name="Dane wejściowe 15 3 5 2" xfId="6194"/>
    <cellStyle name="Dane wejściowe 15 3 6" xfId="6195"/>
    <cellStyle name="Dane wejściowe 15 3 7" xfId="6196"/>
    <cellStyle name="Dane wejściowe 15 3 8" xfId="6197"/>
    <cellStyle name="Dane wejściowe 15 4" xfId="6198"/>
    <cellStyle name="Dane wejściowe 15 4 2" xfId="6199"/>
    <cellStyle name="Dane wejściowe 15 4 2 2" xfId="6200"/>
    <cellStyle name="Dane wejściowe 15 4 3" xfId="6201"/>
    <cellStyle name="Dane wejściowe 15 4 3 2" xfId="6202"/>
    <cellStyle name="Dane wejściowe 15 4 4" xfId="6203"/>
    <cellStyle name="Dane wejściowe 15 4 5" xfId="6204"/>
    <cellStyle name="Dane wejściowe 15 4 6" xfId="6205"/>
    <cellStyle name="Dane wejściowe 15 5" xfId="6206"/>
    <cellStyle name="Dane wejściowe 15 5 2" xfId="6207"/>
    <cellStyle name="Dane wejściowe 15 5 2 2" xfId="6208"/>
    <cellStyle name="Dane wejściowe 15 5 3" xfId="6209"/>
    <cellStyle name="Dane wejściowe 15 5 3 2" xfId="6210"/>
    <cellStyle name="Dane wejściowe 15 5 4" xfId="6211"/>
    <cellStyle name="Dane wejściowe 15 5 5" xfId="6212"/>
    <cellStyle name="Dane wejściowe 15 5 6" xfId="6213"/>
    <cellStyle name="Dane wejściowe 15 6" xfId="6214"/>
    <cellStyle name="Dane wejściowe 15 6 2" xfId="6215"/>
    <cellStyle name="Dane wejściowe 15 6 2 2" xfId="6216"/>
    <cellStyle name="Dane wejściowe 15 6 3" xfId="6217"/>
    <cellStyle name="Dane wejściowe 15 6 3 2" xfId="6218"/>
    <cellStyle name="Dane wejściowe 15 6 4" xfId="6219"/>
    <cellStyle name="Dane wejściowe 15 6 5" xfId="6220"/>
    <cellStyle name="Dane wejściowe 15 6 6" xfId="6221"/>
    <cellStyle name="Dane wejściowe 15 7" xfId="6222"/>
    <cellStyle name="Dane wejściowe 15 7 2" xfId="6223"/>
    <cellStyle name="Dane wejściowe 15 7 3" xfId="6224"/>
    <cellStyle name="Dane wejściowe 15 7 4" xfId="6225"/>
    <cellStyle name="Dane wejściowe 15 8" xfId="6226"/>
    <cellStyle name="Dane wejściowe 15 8 2" xfId="6227"/>
    <cellStyle name="Dane wejściowe 15 9" xfId="6228"/>
    <cellStyle name="Dane wejściowe 15 9 2" xfId="6229"/>
    <cellStyle name="Dane wejściowe 16" xfId="6230"/>
    <cellStyle name="Dane wejściowe 16 10" xfId="6231"/>
    <cellStyle name="Dane wejściowe 16 11" xfId="6232"/>
    <cellStyle name="Dane wejściowe 16 2" xfId="6233"/>
    <cellStyle name="Dane wejściowe 16 2 2" xfId="6234"/>
    <cellStyle name="Dane wejściowe 16 2 2 2" xfId="6235"/>
    <cellStyle name="Dane wejściowe 16 2 2 2 2" xfId="6236"/>
    <cellStyle name="Dane wejściowe 16 2 2 3" xfId="6237"/>
    <cellStyle name="Dane wejściowe 16 2 2 3 2" xfId="6238"/>
    <cellStyle name="Dane wejściowe 16 2 2 4" xfId="6239"/>
    <cellStyle name="Dane wejściowe 16 2 3" xfId="6240"/>
    <cellStyle name="Dane wejściowe 16 2 3 2" xfId="6241"/>
    <cellStyle name="Dane wejściowe 16 2 4" xfId="6242"/>
    <cellStyle name="Dane wejściowe 16 2 4 2" xfId="6243"/>
    <cellStyle name="Dane wejściowe 16 2 5" xfId="6244"/>
    <cellStyle name="Dane wejściowe 16 2 5 2" xfId="6245"/>
    <cellStyle name="Dane wejściowe 16 2 6" xfId="6246"/>
    <cellStyle name="Dane wejściowe 16 3" xfId="6247"/>
    <cellStyle name="Dane wejściowe 16 3 2" xfId="6248"/>
    <cellStyle name="Dane wejściowe 16 3 2 2" xfId="6249"/>
    <cellStyle name="Dane wejściowe 16 3 2 2 2" xfId="6250"/>
    <cellStyle name="Dane wejściowe 16 3 2 3" xfId="6251"/>
    <cellStyle name="Dane wejściowe 16 3 2 3 2" xfId="6252"/>
    <cellStyle name="Dane wejściowe 16 3 2 4" xfId="6253"/>
    <cellStyle name="Dane wejściowe 16 3 3" xfId="6254"/>
    <cellStyle name="Dane wejściowe 16 3 3 2" xfId="6255"/>
    <cellStyle name="Dane wejściowe 16 3 4" xfId="6256"/>
    <cellStyle name="Dane wejściowe 16 3 4 2" xfId="6257"/>
    <cellStyle name="Dane wejściowe 16 3 5" xfId="6258"/>
    <cellStyle name="Dane wejściowe 16 3 5 2" xfId="6259"/>
    <cellStyle name="Dane wejściowe 16 3 6" xfId="6260"/>
    <cellStyle name="Dane wejściowe 16 3 7" xfId="6261"/>
    <cellStyle name="Dane wejściowe 16 3 8" xfId="6262"/>
    <cellStyle name="Dane wejściowe 16 4" xfId="6263"/>
    <cellStyle name="Dane wejściowe 16 4 2" xfId="6264"/>
    <cellStyle name="Dane wejściowe 16 4 2 2" xfId="6265"/>
    <cellStyle name="Dane wejściowe 16 4 3" xfId="6266"/>
    <cellStyle name="Dane wejściowe 16 4 3 2" xfId="6267"/>
    <cellStyle name="Dane wejściowe 16 4 4" xfId="6268"/>
    <cellStyle name="Dane wejściowe 16 4 5" xfId="6269"/>
    <cellStyle name="Dane wejściowe 16 4 6" xfId="6270"/>
    <cellStyle name="Dane wejściowe 16 5" xfId="6271"/>
    <cellStyle name="Dane wejściowe 16 5 2" xfId="6272"/>
    <cellStyle name="Dane wejściowe 16 5 2 2" xfId="6273"/>
    <cellStyle name="Dane wejściowe 16 5 3" xfId="6274"/>
    <cellStyle name="Dane wejściowe 16 5 3 2" xfId="6275"/>
    <cellStyle name="Dane wejściowe 16 5 4" xfId="6276"/>
    <cellStyle name="Dane wejściowe 16 5 5" xfId="6277"/>
    <cellStyle name="Dane wejściowe 16 5 6" xfId="6278"/>
    <cellStyle name="Dane wejściowe 16 6" xfId="6279"/>
    <cellStyle name="Dane wejściowe 16 6 2" xfId="6280"/>
    <cellStyle name="Dane wejściowe 16 6 2 2" xfId="6281"/>
    <cellStyle name="Dane wejściowe 16 6 3" xfId="6282"/>
    <cellStyle name="Dane wejściowe 16 6 3 2" xfId="6283"/>
    <cellStyle name="Dane wejściowe 16 6 4" xfId="6284"/>
    <cellStyle name="Dane wejściowe 16 6 5" xfId="6285"/>
    <cellStyle name="Dane wejściowe 16 6 6" xfId="6286"/>
    <cellStyle name="Dane wejściowe 16 7" xfId="6287"/>
    <cellStyle name="Dane wejściowe 16 7 2" xfId="6288"/>
    <cellStyle name="Dane wejściowe 16 7 3" xfId="6289"/>
    <cellStyle name="Dane wejściowe 16 7 4" xfId="6290"/>
    <cellStyle name="Dane wejściowe 16 8" xfId="6291"/>
    <cellStyle name="Dane wejściowe 16 8 2" xfId="6292"/>
    <cellStyle name="Dane wejściowe 16 9" xfId="6293"/>
    <cellStyle name="Dane wejściowe 16 9 2" xfId="6294"/>
    <cellStyle name="Dane wejściowe 17" xfId="6295"/>
    <cellStyle name="Dane wejściowe 17 10" xfId="6296"/>
    <cellStyle name="Dane wejściowe 17 11" xfId="6297"/>
    <cellStyle name="Dane wejściowe 17 2" xfId="6298"/>
    <cellStyle name="Dane wejściowe 17 2 2" xfId="6299"/>
    <cellStyle name="Dane wejściowe 17 2 2 2" xfId="6300"/>
    <cellStyle name="Dane wejściowe 17 2 2 2 2" xfId="6301"/>
    <cellStyle name="Dane wejściowe 17 2 2 3" xfId="6302"/>
    <cellStyle name="Dane wejściowe 17 2 2 3 2" xfId="6303"/>
    <cellStyle name="Dane wejściowe 17 2 2 4" xfId="6304"/>
    <cellStyle name="Dane wejściowe 17 2 3" xfId="6305"/>
    <cellStyle name="Dane wejściowe 17 2 3 2" xfId="6306"/>
    <cellStyle name="Dane wejściowe 17 2 4" xfId="6307"/>
    <cellStyle name="Dane wejściowe 17 2 4 2" xfId="6308"/>
    <cellStyle name="Dane wejściowe 17 2 5" xfId="6309"/>
    <cellStyle name="Dane wejściowe 17 2 5 2" xfId="6310"/>
    <cellStyle name="Dane wejściowe 17 2 6" xfId="6311"/>
    <cellStyle name="Dane wejściowe 17 3" xfId="6312"/>
    <cellStyle name="Dane wejściowe 17 3 2" xfId="6313"/>
    <cellStyle name="Dane wejściowe 17 3 2 2" xfId="6314"/>
    <cellStyle name="Dane wejściowe 17 3 2 2 2" xfId="6315"/>
    <cellStyle name="Dane wejściowe 17 3 2 3" xfId="6316"/>
    <cellStyle name="Dane wejściowe 17 3 2 3 2" xfId="6317"/>
    <cellStyle name="Dane wejściowe 17 3 2 4" xfId="6318"/>
    <cellStyle name="Dane wejściowe 17 3 3" xfId="6319"/>
    <cellStyle name="Dane wejściowe 17 3 3 2" xfId="6320"/>
    <cellStyle name="Dane wejściowe 17 3 4" xfId="6321"/>
    <cellStyle name="Dane wejściowe 17 3 4 2" xfId="6322"/>
    <cellStyle name="Dane wejściowe 17 3 5" xfId="6323"/>
    <cellStyle name="Dane wejściowe 17 3 5 2" xfId="6324"/>
    <cellStyle name="Dane wejściowe 17 3 6" xfId="6325"/>
    <cellStyle name="Dane wejściowe 17 3 7" xfId="6326"/>
    <cellStyle name="Dane wejściowe 17 3 8" xfId="6327"/>
    <cellStyle name="Dane wejściowe 17 4" xfId="6328"/>
    <cellStyle name="Dane wejściowe 17 4 2" xfId="6329"/>
    <cellStyle name="Dane wejściowe 17 4 2 2" xfId="6330"/>
    <cellStyle name="Dane wejściowe 17 4 3" xfId="6331"/>
    <cellStyle name="Dane wejściowe 17 4 3 2" xfId="6332"/>
    <cellStyle name="Dane wejściowe 17 4 4" xfId="6333"/>
    <cellStyle name="Dane wejściowe 17 4 5" xfId="6334"/>
    <cellStyle name="Dane wejściowe 17 4 6" xfId="6335"/>
    <cellStyle name="Dane wejściowe 17 5" xfId="6336"/>
    <cellStyle name="Dane wejściowe 17 5 2" xfId="6337"/>
    <cellStyle name="Dane wejściowe 17 5 2 2" xfId="6338"/>
    <cellStyle name="Dane wejściowe 17 5 3" xfId="6339"/>
    <cellStyle name="Dane wejściowe 17 5 3 2" xfId="6340"/>
    <cellStyle name="Dane wejściowe 17 5 4" xfId="6341"/>
    <cellStyle name="Dane wejściowe 17 5 5" xfId="6342"/>
    <cellStyle name="Dane wejściowe 17 5 6" xfId="6343"/>
    <cellStyle name="Dane wejściowe 17 6" xfId="6344"/>
    <cellStyle name="Dane wejściowe 17 6 2" xfId="6345"/>
    <cellStyle name="Dane wejściowe 17 6 2 2" xfId="6346"/>
    <cellStyle name="Dane wejściowe 17 6 3" xfId="6347"/>
    <cellStyle name="Dane wejściowe 17 6 3 2" xfId="6348"/>
    <cellStyle name="Dane wejściowe 17 6 4" xfId="6349"/>
    <cellStyle name="Dane wejściowe 17 6 5" xfId="6350"/>
    <cellStyle name="Dane wejściowe 17 6 6" xfId="6351"/>
    <cellStyle name="Dane wejściowe 17 7" xfId="6352"/>
    <cellStyle name="Dane wejściowe 17 7 2" xfId="6353"/>
    <cellStyle name="Dane wejściowe 17 7 3" xfId="6354"/>
    <cellStyle name="Dane wejściowe 17 7 4" xfId="6355"/>
    <cellStyle name="Dane wejściowe 17 8" xfId="6356"/>
    <cellStyle name="Dane wejściowe 17 8 2" xfId="6357"/>
    <cellStyle name="Dane wejściowe 17 9" xfId="6358"/>
    <cellStyle name="Dane wejściowe 17 9 2" xfId="6359"/>
    <cellStyle name="Dane wejściowe 18" xfId="6360"/>
    <cellStyle name="Dane wejściowe 18 10" xfId="6361"/>
    <cellStyle name="Dane wejściowe 18 11" xfId="6362"/>
    <cellStyle name="Dane wejściowe 18 2" xfId="6363"/>
    <cellStyle name="Dane wejściowe 18 2 2" xfId="6364"/>
    <cellStyle name="Dane wejściowe 18 2 2 2" xfId="6365"/>
    <cellStyle name="Dane wejściowe 18 2 2 2 2" xfId="6366"/>
    <cellStyle name="Dane wejściowe 18 2 2 3" xfId="6367"/>
    <cellStyle name="Dane wejściowe 18 2 2 3 2" xfId="6368"/>
    <cellStyle name="Dane wejściowe 18 2 2 4" xfId="6369"/>
    <cellStyle name="Dane wejściowe 18 2 3" xfId="6370"/>
    <cellStyle name="Dane wejściowe 18 2 3 2" xfId="6371"/>
    <cellStyle name="Dane wejściowe 18 2 4" xfId="6372"/>
    <cellStyle name="Dane wejściowe 18 2 4 2" xfId="6373"/>
    <cellStyle name="Dane wejściowe 18 2 5" xfId="6374"/>
    <cellStyle name="Dane wejściowe 18 2 5 2" xfId="6375"/>
    <cellStyle name="Dane wejściowe 18 2 6" xfId="6376"/>
    <cellStyle name="Dane wejściowe 18 3" xfId="6377"/>
    <cellStyle name="Dane wejściowe 18 3 2" xfId="6378"/>
    <cellStyle name="Dane wejściowe 18 3 2 2" xfId="6379"/>
    <cellStyle name="Dane wejściowe 18 3 2 2 2" xfId="6380"/>
    <cellStyle name="Dane wejściowe 18 3 2 3" xfId="6381"/>
    <cellStyle name="Dane wejściowe 18 3 2 3 2" xfId="6382"/>
    <cellStyle name="Dane wejściowe 18 3 2 4" xfId="6383"/>
    <cellStyle name="Dane wejściowe 18 3 3" xfId="6384"/>
    <cellStyle name="Dane wejściowe 18 3 3 2" xfId="6385"/>
    <cellStyle name="Dane wejściowe 18 3 4" xfId="6386"/>
    <cellStyle name="Dane wejściowe 18 3 4 2" xfId="6387"/>
    <cellStyle name="Dane wejściowe 18 3 5" xfId="6388"/>
    <cellStyle name="Dane wejściowe 18 3 5 2" xfId="6389"/>
    <cellStyle name="Dane wejściowe 18 3 6" xfId="6390"/>
    <cellStyle name="Dane wejściowe 18 3 7" xfId="6391"/>
    <cellStyle name="Dane wejściowe 18 3 8" xfId="6392"/>
    <cellStyle name="Dane wejściowe 18 4" xfId="6393"/>
    <cellStyle name="Dane wejściowe 18 4 2" xfId="6394"/>
    <cellStyle name="Dane wejściowe 18 4 2 2" xfId="6395"/>
    <cellStyle name="Dane wejściowe 18 4 3" xfId="6396"/>
    <cellStyle name="Dane wejściowe 18 4 3 2" xfId="6397"/>
    <cellStyle name="Dane wejściowe 18 4 4" xfId="6398"/>
    <cellStyle name="Dane wejściowe 18 4 5" xfId="6399"/>
    <cellStyle name="Dane wejściowe 18 4 6" xfId="6400"/>
    <cellStyle name="Dane wejściowe 18 5" xfId="6401"/>
    <cellStyle name="Dane wejściowe 18 5 2" xfId="6402"/>
    <cellStyle name="Dane wejściowe 18 5 2 2" xfId="6403"/>
    <cellStyle name="Dane wejściowe 18 5 3" xfId="6404"/>
    <cellStyle name="Dane wejściowe 18 5 3 2" xfId="6405"/>
    <cellStyle name="Dane wejściowe 18 5 4" xfId="6406"/>
    <cellStyle name="Dane wejściowe 18 5 5" xfId="6407"/>
    <cellStyle name="Dane wejściowe 18 5 6" xfId="6408"/>
    <cellStyle name="Dane wejściowe 18 6" xfId="6409"/>
    <cellStyle name="Dane wejściowe 18 6 2" xfId="6410"/>
    <cellStyle name="Dane wejściowe 18 6 2 2" xfId="6411"/>
    <cellStyle name="Dane wejściowe 18 6 3" xfId="6412"/>
    <cellStyle name="Dane wejściowe 18 6 3 2" xfId="6413"/>
    <cellStyle name="Dane wejściowe 18 6 4" xfId="6414"/>
    <cellStyle name="Dane wejściowe 18 6 5" xfId="6415"/>
    <cellStyle name="Dane wejściowe 18 6 6" xfId="6416"/>
    <cellStyle name="Dane wejściowe 18 7" xfId="6417"/>
    <cellStyle name="Dane wejściowe 18 7 2" xfId="6418"/>
    <cellStyle name="Dane wejściowe 18 7 3" xfId="6419"/>
    <cellStyle name="Dane wejściowe 18 7 4" xfId="6420"/>
    <cellStyle name="Dane wejściowe 18 8" xfId="6421"/>
    <cellStyle name="Dane wejściowe 18 8 2" xfId="6422"/>
    <cellStyle name="Dane wejściowe 18 9" xfId="6423"/>
    <cellStyle name="Dane wejściowe 18 9 2" xfId="6424"/>
    <cellStyle name="Dane wejściowe 19" xfId="6425"/>
    <cellStyle name="Dane wejściowe 19 10" xfId="6426"/>
    <cellStyle name="Dane wejściowe 19 11" xfId="6427"/>
    <cellStyle name="Dane wejściowe 19 2" xfId="6428"/>
    <cellStyle name="Dane wejściowe 19 2 2" xfId="6429"/>
    <cellStyle name="Dane wejściowe 19 2 2 2" xfId="6430"/>
    <cellStyle name="Dane wejściowe 19 2 2 2 2" xfId="6431"/>
    <cellStyle name="Dane wejściowe 19 2 2 3" xfId="6432"/>
    <cellStyle name="Dane wejściowe 19 2 2 3 2" xfId="6433"/>
    <cellStyle name="Dane wejściowe 19 2 2 4" xfId="6434"/>
    <cellStyle name="Dane wejściowe 19 2 3" xfId="6435"/>
    <cellStyle name="Dane wejściowe 19 2 3 2" xfId="6436"/>
    <cellStyle name="Dane wejściowe 19 2 4" xfId="6437"/>
    <cellStyle name="Dane wejściowe 19 2 4 2" xfId="6438"/>
    <cellStyle name="Dane wejściowe 19 2 5" xfId="6439"/>
    <cellStyle name="Dane wejściowe 19 2 5 2" xfId="6440"/>
    <cellStyle name="Dane wejściowe 19 2 6" xfId="6441"/>
    <cellStyle name="Dane wejściowe 19 3" xfId="6442"/>
    <cellStyle name="Dane wejściowe 19 3 2" xfId="6443"/>
    <cellStyle name="Dane wejściowe 19 3 2 2" xfId="6444"/>
    <cellStyle name="Dane wejściowe 19 3 2 2 2" xfId="6445"/>
    <cellStyle name="Dane wejściowe 19 3 2 3" xfId="6446"/>
    <cellStyle name="Dane wejściowe 19 3 2 3 2" xfId="6447"/>
    <cellStyle name="Dane wejściowe 19 3 2 4" xfId="6448"/>
    <cellStyle name="Dane wejściowe 19 3 3" xfId="6449"/>
    <cellStyle name="Dane wejściowe 19 3 3 2" xfId="6450"/>
    <cellStyle name="Dane wejściowe 19 3 4" xfId="6451"/>
    <cellStyle name="Dane wejściowe 19 3 4 2" xfId="6452"/>
    <cellStyle name="Dane wejściowe 19 3 5" xfId="6453"/>
    <cellStyle name="Dane wejściowe 19 3 5 2" xfId="6454"/>
    <cellStyle name="Dane wejściowe 19 3 6" xfId="6455"/>
    <cellStyle name="Dane wejściowe 19 3 7" xfId="6456"/>
    <cellStyle name="Dane wejściowe 19 3 8" xfId="6457"/>
    <cellStyle name="Dane wejściowe 19 4" xfId="6458"/>
    <cellStyle name="Dane wejściowe 19 4 2" xfId="6459"/>
    <cellStyle name="Dane wejściowe 19 4 2 2" xfId="6460"/>
    <cellStyle name="Dane wejściowe 19 4 3" xfId="6461"/>
    <cellStyle name="Dane wejściowe 19 4 3 2" xfId="6462"/>
    <cellStyle name="Dane wejściowe 19 4 4" xfId="6463"/>
    <cellStyle name="Dane wejściowe 19 4 5" xfId="6464"/>
    <cellStyle name="Dane wejściowe 19 4 6" xfId="6465"/>
    <cellStyle name="Dane wejściowe 19 5" xfId="6466"/>
    <cellStyle name="Dane wejściowe 19 5 2" xfId="6467"/>
    <cellStyle name="Dane wejściowe 19 5 2 2" xfId="6468"/>
    <cellStyle name="Dane wejściowe 19 5 3" xfId="6469"/>
    <cellStyle name="Dane wejściowe 19 5 3 2" xfId="6470"/>
    <cellStyle name="Dane wejściowe 19 5 4" xfId="6471"/>
    <cellStyle name="Dane wejściowe 19 5 5" xfId="6472"/>
    <cellStyle name="Dane wejściowe 19 5 6" xfId="6473"/>
    <cellStyle name="Dane wejściowe 19 6" xfId="6474"/>
    <cellStyle name="Dane wejściowe 19 6 2" xfId="6475"/>
    <cellStyle name="Dane wejściowe 19 6 2 2" xfId="6476"/>
    <cellStyle name="Dane wejściowe 19 6 3" xfId="6477"/>
    <cellStyle name="Dane wejściowe 19 6 3 2" xfId="6478"/>
    <cellStyle name="Dane wejściowe 19 6 4" xfId="6479"/>
    <cellStyle name="Dane wejściowe 19 6 5" xfId="6480"/>
    <cellStyle name="Dane wejściowe 19 6 6" xfId="6481"/>
    <cellStyle name="Dane wejściowe 19 7" xfId="6482"/>
    <cellStyle name="Dane wejściowe 19 7 2" xfId="6483"/>
    <cellStyle name="Dane wejściowe 19 7 3" xfId="6484"/>
    <cellStyle name="Dane wejściowe 19 7 4" xfId="6485"/>
    <cellStyle name="Dane wejściowe 19 8" xfId="6486"/>
    <cellStyle name="Dane wejściowe 19 8 2" xfId="6487"/>
    <cellStyle name="Dane wejściowe 19 9" xfId="6488"/>
    <cellStyle name="Dane wejściowe 19 9 2" xfId="6489"/>
    <cellStyle name="Dane wejściowe 2" xfId="6490"/>
    <cellStyle name="Dane wejściowe 2 10" xfId="6491"/>
    <cellStyle name="Dane wejściowe 2 11" xfId="6492"/>
    <cellStyle name="Dane wejściowe 2 2" xfId="6493"/>
    <cellStyle name="Dane wejściowe 2 2 2" xfId="6494"/>
    <cellStyle name="Dane wejściowe 2 2 2 2" xfId="6495"/>
    <cellStyle name="Dane wejściowe 2 2 2 2 2" xfId="6496"/>
    <cellStyle name="Dane wejściowe 2 2 2 3" xfId="6497"/>
    <cellStyle name="Dane wejściowe 2 2 2 3 2" xfId="6498"/>
    <cellStyle name="Dane wejściowe 2 2 2 4" xfId="6499"/>
    <cellStyle name="Dane wejściowe 2 2 3" xfId="6500"/>
    <cellStyle name="Dane wejściowe 2 2 3 2" xfId="6501"/>
    <cellStyle name="Dane wejściowe 2 2 4" xfId="6502"/>
    <cellStyle name="Dane wejściowe 2 2 4 2" xfId="6503"/>
    <cellStyle name="Dane wejściowe 2 2 5" xfId="6504"/>
    <cellStyle name="Dane wejściowe 2 2 5 2" xfId="6505"/>
    <cellStyle name="Dane wejściowe 2 2 6" xfId="6506"/>
    <cellStyle name="Dane wejściowe 2 3" xfId="6507"/>
    <cellStyle name="Dane wejściowe 2 3 2" xfId="6508"/>
    <cellStyle name="Dane wejściowe 2 3 2 2" xfId="6509"/>
    <cellStyle name="Dane wejściowe 2 3 2 2 2" xfId="6510"/>
    <cellStyle name="Dane wejściowe 2 3 2 3" xfId="6511"/>
    <cellStyle name="Dane wejściowe 2 3 2 3 2" xfId="6512"/>
    <cellStyle name="Dane wejściowe 2 3 2 4" xfId="6513"/>
    <cellStyle name="Dane wejściowe 2 3 3" xfId="6514"/>
    <cellStyle name="Dane wejściowe 2 3 3 2" xfId="6515"/>
    <cellStyle name="Dane wejściowe 2 3 4" xfId="6516"/>
    <cellStyle name="Dane wejściowe 2 3 4 2" xfId="6517"/>
    <cellStyle name="Dane wejściowe 2 3 5" xfId="6518"/>
    <cellStyle name="Dane wejściowe 2 3 5 2" xfId="6519"/>
    <cellStyle name="Dane wejściowe 2 3 6" xfId="6520"/>
    <cellStyle name="Dane wejściowe 2 3 7" xfId="6521"/>
    <cellStyle name="Dane wejściowe 2 3 8" xfId="6522"/>
    <cellStyle name="Dane wejściowe 2 4" xfId="6523"/>
    <cellStyle name="Dane wejściowe 2 4 2" xfId="6524"/>
    <cellStyle name="Dane wejściowe 2 4 2 2" xfId="6525"/>
    <cellStyle name="Dane wejściowe 2 4 3" xfId="6526"/>
    <cellStyle name="Dane wejściowe 2 4 3 2" xfId="6527"/>
    <cellStyle name="Dane wejściowe 2 4 4" xfId="6528"/>
    <cellStyle name="Dane wejściowe 2 4 5" xfId="6529"/>
    <cellStyle name="Dane wejściowe 2 4 6" xfId="6530"/>
    <cellStyle name="Dane wejściowe 2 5" xfId="6531"/>
    <cellStyle name="Dane wejściowe 2 5 2" xfId="6532"/>
    <cellStyle name="Dane wejściowe 2 5 2 2" xfId="6533"/>
    <cellStyle name="Dane wejściowe 2 5 3" xfId="6534"/>
    <cellStyle name="Dane wejściowe 2 5 3 2" xfId="6535"/>
    <cellStyle name="Dane wejściowe 2 5 4" xfId="6536"/>
    <cellStyle name="Dane wejściowe 2 5 5" xfId="6537"/>
    <cellStyle name="Dane wejściowe 2 5 6" xfId="6538"/>
    <cellStyle name="Dane wejściowe 2 6" xfId="6539"/>
    <cellStyle name="Dane wejściowe 2 6 2" xfId="6540"/>
    <cellStyle name="Dane wejściowe 2 6 2 2" xfId="6541"/>
    <cellStyle name="Dane wejściowe 2 6 3" xfId="6542"/>
    <cellStyle name="Dane wejściowe 2 6 3 2" xfId="6543"/>
    <cellStyle name="Dane wejściowe 2 6 4" xfId="6544"/>
    <cellStyle name="Dane wejściowe 2 6 5" xfId="6545"/>
    <cellStyle name="Dane wejściowe 2 6 6" xfId="6546"/>
    <cellStyle name="Dane wejściowe 2 7" xfId="6547"/>
    <cellStyle name="Dane wejściowe 2 7 2" xfId="6548"/>
    <cellStyle name="Dane wejściowe 2 7 3" xfId="6549"/>
    <cellStyle name="Dane wejściowe 2 7 4" xfId="6550"/>
    <cellStyle name="Dane wejściowe 2 8" xfId="6551"/>
    <cellStyle name="Dane wejściowe 2 8 2" xfId="6552"/>
    <cellStyle name="Dane wejściowe 2 9" xfId="6553"/>
    <cellStyle name="Dane wejściowe 2 9 2" xfId="6554"/>
    <cellStyle name="Dane wejściowe 20" xfId="6555"/>
    <cellStyle name="Dane wejściowe 20 10" xfId="6556"/>
    <cellStyle name="Dane wejściowe 20 11" xfId="6557"/>
    <cellStyle name="Dane wejściowe 20 2" xfId="6558"/>
    <cellStyle name="Dane wejściowe 20 2 2" xfId="6559"/>
    <cellStyle name="Dane wejściowe 20 2 2 2" xfId="6560"/>
    <cellStyle name="Dane wejściowe 20 2 2 2 2" xfId="6561"/>
    <cellStyle name="Dane wejściowe 20 2 2 3" xfId="6562"/>
    <cellStyle name="Dane wejściowe 20 2 2 3 2" xfId="6563"/>
    <cellStyle name="Dane wejściowe 20 2 2 4" xfId="6564"/>
    <cellStyle name="Dane wejściowe 20 2 3" xfId="6565"/>
    <cellStyle name="Dane wejściowe 20 2 3 2" xfId="6566"/>
    <cellStyle name="Dane wejściowe 20 2 4" xfId="6567"/>
    <cellStyle name="Dane wejściowe 20 2 4 2" xfId="6568"/>
    <cellStyle name="Dane wejściowe 20 2 5" xfId="6569"/>
    <cellStyle name="Dane wejściowe 20 2 5 2" xfId="6570"/>
    <cellStyle name="Dane wejściowe 20 2 6" xfId="6571"/>
    <cellStyle name="Dane wejściowe 20 3" xfId="6572"/>
    <cellStyle name="Dane wejściowe 20 3 2" xfId="6573"/>
    <cellStyle name="Dane wejściowe 20 3 2 2" xfId="6574"/>
    <cellStyle name="Dane wejściowe 20 3 2 2 2" xfId="6575"/>
    <cellStyle name="Dane wejściowe 20 3 2 3" xfId="6576"/>
    <cellStyle name="Dane wejściowe 20 3 2 3 2" xfId="6577"/>
    <cellStyle name="Dane wejściowe 20 3 2 4" xfId="6578"/>
    <cellStyle name="Dane wejściowe 20 3 3" xfId="6579"/>
    <cellStyle name="Dane wejściowe 20 3 3 2" xfId="6580"/>
    <cellStyle name="Dane wejściowe 20 3 4" xfId="6581"/>
    <cellStyle name="Dane wejściowe 20 3 4 2" xfId="6582"/>
    <cellStyle name="Dane wejściowe 20 3 5" xfId="6583"/>
    <cellStyle name="Dane wejściowe 20 3 5 2" xfId="6584"/>
    <cellStyle name="Dane wejściowe 20 3 6" xfId="6585"/>
    <cellStyle name="Dane wejściowe 20 3 7" xfId="6586"/>
    <cellStyle name="Dane wejściowe 20 3 8" xfId="6587"/>
    <cellStyle name="Dane wejściowe 20 4" xfId="6588"/>
    <cellStyle name="Dane wejściowe 20 4 2" xfId="6589"/>
    <cellStyle name="Dane wejściowe 20 4 2 2" xfId="6590"/>
    <cellStyle name="Dane wejściowe 20 4 3" xfId="6591"/>
    <cellStyle name="Dane wejściowe 20 4 3 2" xfId="6592"/>
    <cellStyle name="Dane wejściowe 20 4 4" xfId="6593"/>
    <cellStyle name="Dane wejściowe 20 4 5" xfId="6594"/>
    <cellStyle name="Dane wejściowe 20 4 6" xfId="6595"/>
    <cellStyle name="Dane wejściowe 20 5" xfId="6596"/>
    <cellStyle name="Dane wejściowe 20 5 2" xfId="6597"/>
    <cellStyle name="Dane wejściowe 20 5 2 2" xfId="6598"/>
    <cellStyle name="Dane wejściowe 20 5 3" xfId="6599"/>
    <cellStyle name="Dane wejściowe 20 5 3 2" xfId="6600"/>
    <cellStyle name="Dane wejściowe 20 5 4" xfId="6601"/>
    <cellStyle name="Dane wejściowe 20 5 5" xfId="6602"/>
    <cellStyle name="Dane wejściowe 20 5 6" xfId="6603"/>
    <cellStyle name="Dane wejściowe 20 6" xfId="6604"/>
    <cellStyle name="Dane wejściowe 20 6 2" xfId="6605"/>
    <cellStyle name="Dane wejściowe 20 6 2 2" xfId="6606"/>
    <cellStyle name="Dane wejściowe 20 6 3" xfId="6607"/>
    <cellStyle name="Dane wejściowe 20 6 3 2" xfId="6608"/>
    <cellStyle name="Dane wejściowe 20 6 4" xfId="6609"/>
    <cellStyle name="Dane wejściowe 20 6 5" xfId="6610"/>
    <cellStyle name="Dane wejściowe 20 6 6" xfId="6611"/>
    <cellStyle name="Dane wejściowe 20 7" xfId="6612"/>
    <cellStyle name="Dane wejściowe 20 7 2" xfId="6613"/>
    <cellStyle name="Dane wejściowe 20 7 3" xfId="6614"/>
    <cellStyle name="Dane wejściowe 20 7 4" xfId="6615"/>
    <cellStyle name="Dane wejściowe 20 8" xfId="6616"/>
    <cellStyle name="Dane wejściowe 20 8 2" xfId="6617"/>
    <cellStyle name="Dane wejściowe 20 9" xfId="6618"/>
    <cellStyle name="Dane wejściowe 20 9 2" xfId="6619"/>
    <cellStyle name="Dane wejściowe 21" xfId="6620"/>
    <cellStyle name="Dane wejściowe 21 10" xfId="6621"/>
    <cellStyle name="Dane wejściowe 21 11" xfId="6622"/>
    <cellStyle name="Dane wejściowe 21 2" xfId="6623"/>
    <cellStyle name="Dane wejściowe 21 2 2" xfId="6624"/>
    <cellStyle name="Dane wejściowe 21 2 2 2" xfId="6625"/>
    <cellStyle name="Dane wejściowe 21 2 2 2 2" xfId="6626"/>
    <cellStyle name="Dane wejściowe 21 2 2 3" xfId="6627"/>
    <cellStyle name="Dane wejściowe 21 2 2 3 2" xfId="6628"/>
    <cellStyle name="Dane wejściowe 21 2 2 4" xfId="6629"/>
    <cellStyle name="Dane wejściowe 21 2 3" xfId="6630"/>
    <cellStyle name="Dane wejściowe 21 2 3 2" xfId="6631"/>
    <cellStyle name="Dane wejściowe 21 2 4" xfId="6632"/>
    <cellStyle name="Dane wejściowe 21 2 4 2" xfId="6633"/>
    <cellStyle name="Dane wejściowe 21 2 5" xfId="6634"/>
    <cellStyle name="Dane wejściowe 21 2 5 2" xfId="6635"/>
    <cellStyle name="Dane wejściowe 21 2 6" xfId="6636"/>
    <cellStyle name="Dane wejściowe 21 3" xfId="6637"/>
    <cellStyle name="Dane wejściowe 21 3 2" xfId="6638"/>
    <cellStyle name="Dane wejściowe 21 3 2 2" xfId="6639"/>
    <cellStyle name="Dane wejściowe 21 3 2 2 2" xfId="6640"/>
    <cellStyle name="Dane wejściowe 21 3 2 3" xfId="6641"/>
    <cellStyle name="Dane wejściowe 21 3 2 3 2" xfId="6642"/>
    <cellStyle name="Dane wejściowe 21 3 2 4" xfId="6643"/>
    <cellStyle name="Dane wejściowe 21 3 3" xfId="6644"/>
    <cellStyle name="Dane wejściowe 21 3 3 2" xfId="6645"/>
    <cellStyle name="Dane wejściowe 21 3 4" xfId="6646"/>
    <cellStyle name="Dane wejściowe 21 3 4 2" xfId="6647"/>
    <cellStyle name="Dane wejściowe 21 3 5" xfId="6648"/>
    <cellStyle name="Dane wejściowe 21 3 5 2" xfId="6649"/>
    <cellStyle name="Dane wejściowe 21 3 6" xfId="6650"/>
    <cellStyle name="Dane wejściowe 21 3 7" xfId="6651"/>
    <cellStyle name="Dane wejściowe 21 3 8" xfId="6652"/>
    <cellStyle name="Dane wejściowe 21 4" xfId="6653"/>
    <cellStyle name="Dane wejściowe 21 4 2" xfId="6654"/>
    <cellStyle name="Dane wejściowe 21 4 2 2" xfId="6655"/>
    <cellStyle name="Dane wejściowe 21 4 3" xfId="6656"/>
    <cellStyle name="Dane wejściowe 21 4 3 2" xfId="6657"/>
    <cellStyle name="Dane wejściowe 21 4 4" xfId="6658"/>
    <cellStyle name="Dane wejściowe 21 4 5" xfId="6659"/>
    <cellStyle name="Dane wejściowe 21 4 6" xfId="6660"/>
    <cellStyle name="Dane wejściowe 21 5" xfId="6661"/>
    <cellStyle name="Dane wejściowe 21 5 2" xfId="6662"/>
    <cellStyle name="Dane wejściowe 21 5 2 2" xfId="6663"/>
    <cellStyle name="Dane wejściowe 21 5 3" xfId="6664"/>
    <cellStyle name="Dane wejściowe 21 5 3 2" xfId="6665"/>
    <cellStyle name="Dane wejściowe 21 5 4" xfId="6666"/>
    <cellStyle name="Dane wejściowe 21 5 5" xfId="6667"/>
    <cellStyle name="Dane wejściowe 21 5 6" xfId="6668"/>
    <cellStyle name="Dane wejściowe 21 6" xfId="6669"/>
    <cellStyle name="Dane wejściowe 21 6 2" xfId="6670"/>
    <cellStyle name="Dane wejściowe 21 6 2 2" xfId="6671"/>
    <cellStyle name="Dane wejściowe 21 6 3" xfId="6672"/>
    <cellStyle name="Dane wejściowe 21 6 3 2" xfId="6673"/>
    <cellStyle name="Dane wejściowe 21 6 4" xfId="6674"/>
    <cellStyle name="Dane wejściowe 21 6 5" xfId="6675"/>
    <cellStyle name="Dane wejściowe 21 6 6" xfId="6676"/>
    <cellStyle name="Dane wejściowe 21 7" xfId="6677"/>
    <cellStyle name="Dane wejściowe 21 7 2" xfId="6678"/>
    <cellStyle name="Dane wejściowe 21 7 3" xfId="6679"/>
    <cellStyle name="Dane wejściowe 21 7 4" xfId="6680"/>
    <cellStyle name="Dane wejściowe 21 8" xfId="6681"/>
    <cellStyle name="Dane wejściowe 21 8 2" xfId="6682"/>
    <cellStyle name="Dane wejściowe 21 9" xfId="6683"/>
    <cellStyle name="Dane wejściowe 21 9 2" xfId="6684"/>
    <cellStyle name="Dane wejściowe 22" xfId="6685"/>
    <cellStyle name="Dane wejściowe 22 10" xfId="6686"/>
    <cellStyle name="Dane wejściowe 22 11" xfId="6687"/>
    <cellStyle name="Dane wejściowe 22 2" xfId="6688"/>
    <cellStyle name="Dane wejściowe 22 2 2" xfId="6689"/>
    <cellStyle name="Dane wejściowe 22 2 2 2" xfId="6690"/>
    <cellStyle name="Dane wejściowe 22 2 2 2 2" xfId="6691"/>
    <cellStyle name="Dane wejściowe 22 2 2 3" xfId="6692"/>
    <cellStyle name="Dane wejściowe 22 2 2 3 2" xfId="6693"/>
    <cellStyle name="Dane wejściowe 22 2 2 4" xfId="6694"/>
    <cellStyle name="Dane wejściowe 22 2 3" xfId="6695"/>
    <cellStyle name="Dane wejściowe 22 2 3 2" xfId="6696"/>
    <cellStyle name="Dane wejściowe 22 2 4" xfId="6697"/>
    <cellStyle name="Dane wejściowe 22 2 4 2" xfId="6698"/>
    <cellStyle name="Dane wejściowe 22 2 5" xfId="6699"/>
    <cellStyle name="Dane wejściowe 22 2 5 2" xfId="6700"/>
    <cellStyle name="Dane wejściowe 22 2 6" xfId="6701"/>
    <cellStyle name="Dane wejściowe 22 3" xfId="6702"/>
    <cellStyle name="Dane wejściowe 22 3 2" xfId="6703"/>
    <cellStyle name="Dane wejściowe 22 3 2 2" xfId="6704"/>
    <cellStyle name="Dane wejściowe 22 3 2 2 2" xfId="6705"/>
    <cellStyle name="Dane wejściowe 22 3 2 3" xfId="6706"/>
    <cellStyle name="Dane wejściowe 22 3 2 3 2" xfId="6707"/>
    <cellStyle name="Dane wejściowe 22 3 2 4" xfId="6708"/>
    <cellStyle name="Dane wejściowe 22 3 3" xfId="6709"/>
    <cellStyle name="Dane wejściowe 22 3 3 2" xfId="6710"/>
    <cellStyle name="Dane wejściowe 22 3 4" xfId="6711"/>
    <cellStyle name="Dane wejściowe 22 3 4 2" xfId="6712"/>
    <cellStyle name="Dane wejściowe 22 3 5" xfId="6713"/>
    <cellStyle name="Dane wejściowe 22 3 5 2" xfId="6714"/>
    <cellStyle name="Dane wejściowe 22 3 6" xfId="6715"/>
    <cellStyle name="Dane wejściowe 22 3 7" xfId="6716"/>
    <cellStyle name="Dane wejściowe 22 3 8" xfId="6717"/>
    <cellStyle name="Dane wejściowe 22 4" xfId="6718"/>
    <cellStyle name="Dane wejściowe 22 4 2" xfId="6719"/>
    <cellStyle name="Dane wejściowe 22 4 2 2" xfId="6720"/>
    <cellStyle name="Dane wejściowe 22 4 3" xfId="6721"/>
    <cellStyle name="Dane wejściowe 22 4 3 2" xfId="6722"/>
    <cellStyle name="Dane wejściowe 22 4 4" xfId="6723"/>
    <cellStyle name="Dane wejściowe 22 4 5" xfId="6724"/>
    <cellStyle name="Dane wejściowe 22 4 6" xfId="6725"/>
    <cellStyle name="Dane wejściowe 22 5" xfId="6726"/>
    <cellStyle name="Dane wejściowe 22 5 2" xfId="6727"/>
    <cellStyle name="Dane wejściowe 22 5 2 2" xfId="6728"/>
    <cellStyle name="Dane wejściowe 22 5 3" xfId="6729"/>
    <cellStyle name="Dane wejściowe 22 5 3 2" xfId="6730"/>
    <cellStyle name="Dane wejściowe 22 5 4" xfId="6731"/>
    <cellStyle name="Dane wejściowe 22 5 5" xfId="6732"/>
    <cellStyle name="Dane wejściowe 22 5 6" xfId="6733"/>
    <cellStyle name="Dane wejściowe 22 6" xfId="6734"/>
    <cellStyle name="Dane wejściowe 22 6 2" xfId="6735"/>
    <cellStyle name="Dane wejściowe 22 6 2 2" xfId="6736"/>
    <cellStyle name="Dane wejściowe 22 6 3" xfId="6737"/>
    <cellStyle name="Dane wejściowe 22 6 3 2" xfId="6738"/>
    <cellStyle name="Dane wejściowe 22 6 4" xfId="6739"/>
    <cellStyle name="Dane wejściowe 22 6 5" xfId="6740"/>
    <cellStyle name="Dane wejściowe 22 6 6" xfId="6741"/>
    <cellStyle name="Dane wejściowe 22 7" xfId="6742"/>
    <cellStyle name="Dane wejściowe 22 7 2" xfId="6743"/>
    <cellStyle name="Dane wejściowe 22 7 3" xfId="6744"/>
    <cellStyle name="Dane wejściowe 22 7 4" xfId="6745"/>
    <cellStyle name="Dane wejściowe 22 8" xfId="6746"/>
    <cellStyle name="Dane wejściowe 22 8 2" xfId="6747"/>
    <cellStyle name="Dane wejściowe 22 9" xfId="6748"/>
    <cellStyle name="Dane wejściowe 22 9 2" xfId="6749"/>
    <cellStyle name="Dane wejściowe 23" xfId="6750"/>
    <cellStyle name="Dane wejściowe 23 10" xfId="6751"/>
    <cellStyle name="Dane wejściowe 23 11" xfId="6752"/>
    <cellStyle name="Dane wejściowe 23 2" xfId="6753"/>
    <cellStyle name="Dane wejściowe 23 2 2" xfId="6754"/>
    <cellStyle name="Dane wejściowe 23 2 2 2" xfId="6755"/>
    <cellStyle name="Dane wejściowe 23 2 2 2 2" xfId="6756"/>
    <cellStyle name="Dane wejściowe 23 2 2 3" xfId="6757"/>
    <cellStyle name="Dane wejściowe 23 2 2 3 2" xfId="6758"/>
    <cellStyle name="Dane wejściowe 23 2 2 4" xfId="6759"/>
    <cellStyle name="Dane wejściowe 23 2 3" xfId="6760"/>
    <cellStyle name="Dane wejściowe 23 2 3 2" xfId="6761"/>
    <cellStyle name="Dane wejściowe 23 2 4" xfId="6762"/>
    <cellStyle name="Dane wejściowe 23 2 4 2" xfId="6763"/>
    <cellStyle name="Dane wejściowe 23 2 5" xfId="6764"/>
    <cellStyle name="Dane wejściowe 23 2 5 2" xfId="6765"/>
    <cellStyle name="Dane wejściowe 23 2 6" xfId="6766"/>
    <cellStyle name="Dane wejściowe 23 3" xfId="6767"/>
    <cellStyle name="Dane wejściowe 23 3 2" xfId="6768"/>
    <cellStyle name="Dane wejściowe 23 3 2 2" xfId="6769"/>
    <cellStyle name="Dane wejściowe 23 3 2 2 2" xfId="6770"/>
    <cellStyle name="Dane wejściowe 23 3 2 3" xfId="6771"/>
    <cellStyle name="Dane wejściowe 23 3 2 3 2" xfId="6772"/>
    <cellStyle name="Dane wejściowe 23 3 2 4" xfId="6773"/>
    <cellStyle name="Dane wejściowe 23 3 3" xfId="6774"/>
    <cellStyle name="Dane wejściowe 23 3 3 2" xfId="6775"/>
    <cellStyle name="Dane wejściowe 23 3 4" xfId="6776"/>
    <cellStyle name="Dane wejściowe 23 3 4 2" xfId="6777"/>
    <cellStyle name="Dane wejściowe 23 3 5" xfId="6778"/>
    <cellStyle name="Dane wejściowe 23 3 5 2" xfId="6779"/>
    <cellStyle name="Dane wejściowe 23 3 6" xfId="6780"/>
    <cellStyle name="Dane wejściowe 23 3 7" xfId="6781"/>
    <cellStyle name="Dane wejściowe 23 3 8" xfId="6782"/>
    <cellStyle name="Dane wejściowe 23 4" xfId="6783"/>
    <cellStyle name="Dane wejściowe 23 4 2" xfId="6784"/>
    <cellStyle name="Dane wejściowe 23 4 2 2" xfId="6785"/>
    <cellStyle name="Dane wejściowe 23 4 3" xfId="6786"/>
    <cellStyle name="Dane wejściowe 23 4 3 2" xfId="6787"/>
    <cellStyle name="Dane wejściowe 23 4 4" xfId="6788"/>
    <cellStyle name="Dane wejściowe 23 4 5" xfId="6789"/>
    <cellStyle name="Dane wejściowe 23 4 6" xfId="6790"/>
    <cellStyle name="Dane wejściowe 23 5" xfId="6791"/>
    <cellStyle name="Dane wejściowe 23 5 2" xfId="6792"/>
    <cellStyle name="Dane wejściowe 23 5 2 2" xfId="6793"/>
    <cellStyle name="Dane wejściowe 23 5 3" xfId="6794"/>
    <cellStyle name="Dane wejściowe 23 5 3 2" xfId="6795"/>
    <cellStyle name="Dane wejściowe 23 5 4" xfId="6796"/>
    <cellStyle name="Dane wejściowe 23 5 5" xfId="6797"/>
    <cellStyle name="Dane wejściowe 23 5 6" xfId="6798"/>
    <cellStyle name="Dane wejściowe 23 6" xfId="6799"/>
    <cellStyle name="Dane wejściowe 23 6 2" xfId="6800"/>
    <cellStyle name="Dane wejściowe 23 6 2 2" xfId="6801"/>
    <cellStyle name="Dane wejściowe 23 6 3" xfId="6802"/>
    <cellStyle name="Dane wejściowe 23 6 3 2" xfId="6803"/>
    <cellStyle name="Dane wejściowe 23 6 4" xfId="6804"/>
    <cellStyle name="Dane wejściowe 23 6 5" xfId="6805"/>
    <cellStyle name="Dane wejściowe 23 6 6" xfId="6806"/>
    <cellStyle name="Dane wejściowe 23 7" xfId="6807"/>
    <cellStyle name="Dane wejściowe 23 7 2" xfId="6808"/>
    <cellStyle name="Dane wejściowe 23 7 3" xfId="6809"/>
    <cellStyle name="Dane wejściowe 23 7 4" xfId="6810"/>
    <cellStyle name="Dane wejściowe 23 8" xfId="6811"/>
    <cellStyle name="Dane wejściowe 23 8 2" xfId="6812"/>
    <cellStyle name="Dane wejściowe 23 9" xfId="6813"/>
    <cellStyle name="Dane wejściowe 23 9 2" xfId="6814"/>
    <cellStyle name="Dane wejściowe 24" xfId="6815"/>
    <cellStyle name="Dane wejściowe 24 10" xfId="6816"/>
    <cellStyle name="Dane wejściowe 24 11" xfId="6817"/>
    <cellStyle name="Dane wejściowe 24 2" xfId="6818"/>
    <cellStyle name="Dane wejściowe 24 2 2" xfId="6819"/>
    <cellStyle name="Dane wejściowe 24 2 2 2" xfId="6820"/>
    <cellStyle name="Dane wejściowe 24 2 2 2 2" xfId="6821"/>
    <cellStyle name="Dane wejściowe 24 2 2 3" xfId="6822"/>
    <cellStyle name="Dane wejściowe 24 2 2 3 2" xfId="6823"/>
    <cellStyle name="Dane wejściowe 24 2 2 4" xfId="6824"/>
    <cellStyle name="Dane wejściowe 24 2 3" xfId="6825"/>
    <cellStyle name="Dane wejściowe 24 2 3 2" xfId="6826"/>
    <cellStyle name="Dane wejściowe 24 2 4" xfId="6827"/>
    <cellStyle name="Dane wejściowe 24 2 4 2" xfId="6828"/>
    <cellStyle name="Dane wejściowe 24 2 5" xfId="6829"/>
    <cellStyle name="Dane wejściowe 24 2 5 2" xfId="6830"/>
    <cellStyle name="Dane wejściowe 24 2 6" xfId="6831"/>
    <cellStyle name="Dane wejściowe 24 3" xfId="6832"/>
    <cellStyle name="Dane wejściowe 24 3 2" xfId="6833"/>
    <cellStyle name="Dane wejściowe 24 3 2 2" xfId="6834"/>
    <cellStyle name="Dane wejściowe 24 3 2 2 2" xfId="6835"/>
    <cellStyle name="Dane wejściowe 24 3 2 3" xfId="6836"/>
    <cellStyle name="Dane wejściowe 24 3 2 3 2" xfId="6837"/>
    <cellStyle name="Dane wejściowe 24 3 2 4" xfId="6838"/>
    <cellStyle name="Dane wejściowe 24 3 3" xfId="6839"/>
    <cellStyle name="Dane wejściowe 24 3 3 2" xfId="6840"/>
    <cellStyle name="Dane wejściowe 24 3 4" xfId="6841"/>
    <cellStyle name="Dane wejściowe 24 3 4 2" xfId="6842"/>
    <cellStyle name="Dane wejściowe 24 3 5" xfId="6843"/>
    <cellStyle name="Dane wejściowe 24 3 5 2" xfId="6844"/>
    <cellStyle name="Dane wejściowe 24 3 6" xfId="6845"/>
    <cellStyle name="Dane wejściowe 24 3 7" xfId="6846"/>
    <cellStyle name="Dane wejściowe 24 3 8" xfId="6847"/>
    <cellStyle name="Dane wejściowe 24 4" xfId="6848"/>
    <cellStyle name="Dane wejściowe 24 4 2" xfId="6849"/>
    <cellStyle name="Dane wejściowe 24 4 2 2" xfId="6850"/>
    <cellStyle name="Dane wejściowe 24 4 3" xfId="6851"/>
    <cellStyle name="Dane wejściowe 24 4 3 2" xfId="6852"/>
    <cellStyle name="Dane wejściowe 24 4 4" xfId="6853"/>
    <cellStyle name="Dane wejściowe 24 4 5" xfId="6854"/>
    <cellStyle name="Dane wejściowe 24 4 6" xfId="6855"/>
    <cellStyle name="Dane wejściowe 24 5" xfId="6856"/>
    <cellStyle name="Dane wejściowe 24 5 2" xfId="6857"/>
    <cellStyle name="Dane wejściowe 24 5 2 2" xfId="6858"/>
    <cellStyle name="Dane wejściowe 24 5 3" xfId="6859"/>
    <cellStyle name="Dane wejściowe 24 5 3 2" xfId="6860"/>
    <cellStyle name="Dane wejściowe 24 5 4" xfId="6861"/>
    <cellStyle name="Dane wejściowe 24 5 5" xfId="6862"/>
    <cellStyle name="Dane wejściowe 24 5 6" xfId="6863"/>
    <cellStyle name="Dane wejściowe 24 6" xfId="6864"/>
    <cellStyle name="Dane wejściowe 24 6 2" xfId="6865"/>
    <cellStyle name="Dane wejściowe 24 6 2 2" xfId="6866"/>
    <cellStyle name="Dane wejściowe 24 6 3" xfId="6867"/>
    <cellStyle name="Dane wejściowe 24 6 3 2" xfId="6868"/>
    <cellStyle name="Dane wejściowe 24 6 4" xfId="6869"/>
    <cellStyle name="Dane wejściowe 24 6 5" xfId="6870"/>
    <cellStyle name="Dane wejściowe 24 6 6" xfId="6871"/>
    <cellStyle name="Dane wejściowe 24 7" xfId="6872"/>
    <cellStyle name="Dane wejściowe 24 7 2" xfId="6873"/>
    <cellStyle name="Dane wejściowe 24 7 3" xfId="6874"/>
    <cellStyle name="Dane wejściowe 24 7 4" xfId="6875"/>
    <cellStyle name="Dane wejściowe 24 8" xfId="6876"/>
    <cellStyle name="Dane wejściowe 24 8 2" xfId="6877"/>
    <cellStyle name="Dane wejściowe 24 9" xfId="6878"/>
    <cellStyle name="Dane wejściowe 24 9 2" xfId="6879"/>
    <cellStyle name="Dane wejściowe 25" xfId="6880"/>
    <cellStyle name="Dane wejściowe 25 2" xfId="6881"/>
    <cellStyle name="Dane wejściowe 25 2 2" xfId="6882"/>
    <cellStyle name="Dane wejściowe 25 2 2 2" xfId="6883"/>
    <cellStyle name="Dane wejściowe 25 2 3" xfId="6884"/>
    <cellStyle name="Dane wejściowe 25 2 3 2" xfId="6885"/>
    <cellStyle name="Dane wejściowe 25 2 4" xfId="6886"/>
    <cellStyle name="Dane wejściowe 25 3" xfId="6887"/>
    <cellStyle name="Dane wejściowe 25 3 2" xfId="6888"/>
    <cellStyle name="Dane wejściowe 25 4" xfId="6889"/>
    <cellStyle name="Dane wejściowe 25 4 2" xfId="6890"/>
    <cellStyle name="Dane wejściowe 25 5" xfId="6891"/>
    <cellStyle name="Dane wejściowe 25 5 2" xfId="6892"/>
    <cellStyle name="Dane wejściowe 25 6" xfId="6893"/>
    <cellStyle name="Dane wejściowe 26" xfId="6894"/>
    <cellStyle name="Dane wejściowe 26 2" xfId="6895"/>
    <cellStyle name="Dane wejściowe 26 2 2" xfId="6896"/>
    <cellStyle name="Dane wejściowe 26 2 2 2" xfId="6897"/>
    <cellStyle name="Dane wejściowe 26 2 3" xfId="6898"/>
    <cellStyle name="Dane wejściowe 26 2 3 2" xfId="6899"/>
    <cellStyle name="Dane wejściowe 26 2 4" xfId="6900"/>
    <cellStyle name="Dane wejściowe 26 3" xfId="6901"/>
    <cellStyle name="Dane wejściowe 26 3 2" xfId="6902"/>
    <cellStyle name="Dane wejściowe 26 4" xfId="6903"/>
    <cellStyle name="Dane wejściowe 26 4 2" xfId="6904"/>
    <cellStyle name="Dane wejściowe 26 5" xfId="6905"/>
    <cellStyle name="Dane wejściowe 26 5 2" xfId="6906"/>
    <cellStyle name="Dane wejściowe 26 6" xfId="6907"/>
    <cellStyle name="Dane wejściowe 26 7" xfId="6908"/>
    <cellStyle name="Dane wejściowe 26 8" xfId="6909"/>
    <cellStyle name="Dane wejściowe 27" xfId="6910"/>
    <cellStyle name="Dane wejściowe 27 2" xfId="6911"/>
    <cellStyle name="Dane wejściowe 27 2 2" xfId="6912"/>
    <cellStyle name="Dane wejściowe 27 3" xfId="6913"/>
    <cellStyle name="Dane wejściowe 27 3 2" xfId="6914"/>
    <cellStyle name="Dane wejściowe 27 4" xfId="6915"/>
    <cellStyle name="Dane wejściowe 27 5" xfId="6916"/>
    <cellStyle name="Dane wejściowe 27 6" xfId="6917"/>
    <cellStyle name="Dane wejściowe 28" xfId="6918"/>
    <cellStyle name="Dane wejściowe 28 2" xfId="6919"/>
    <cellStyle name="Dane wejściowe 28 3" xfId="6920"/>
    <cellStyle name="Dane wejściowe 28 4" xfId="6921"/>
    <cellStyle name="Dane wejściowe 29" xfId="6922"/>
    <cellStyle name="Dane wejściowe 29 2" xfId="6923"/>
    <cellStyle name="Dane wejściowe 29 3" xfId="6924"/>
    <cellStyle name="Dane wejściowe 29 4" xfId="6925"/>
    <cellStyle name="Dane wejściowe 3" xfId="6926"/>
    <cellStyle name="Dane wejściowe 3 10" xfId="6927"/>
    <cellStyle name="Dane wejściowe 3 11" xfId="6928"/>
    <cellStyle name="Dane wejściowe 3 2" xfId="6929"/>
    <cellStyle name="Dane wejściowe 3 2 2" xfId="6930"/>
    <cellStyle name="Dane wejściowe 3 2 2 2" xfId="6931"/>
    <cellStyle name="Dane wejściowe 3 2 2 2 2" xfId="6932"/>
    <cellStyle name="Dane wejściowe 3 2 2 3" xfId="6933"/>
    <cellStyle name="Dane wejściowe 3 2 2 3 2" xfId="6934"/>
    <cellStyle name="Dane wejściowe 3 2 2 4" xfId="6935"/>
    <cellStyle name="Dane wejściowe 3 2 3" xfId="6936"/>
    <cellStyle name="Dane wejściowe 3 2 3 2" xfId="6937"/>
    <cellStyle name="Dane wejściowe 3 2 4" xfId="6938"/>
    <cellStyle name="Dane wejściowe 3 2 4 2" xfId="6939"/>
    <cellStyle name="Dane wejściowe 3 2 5" xfId="6940"/>
    <cellStyle name="Dane wejściowe 3 2 5 2" xfId="6941"/>
    <cellStyle name="Dane wejściowe 3 2 6" xfId="6942"/>
    <cellStyle name="Dane wejściowe 3 3" xfId="6943"/>
    <cellStyle name="Dane wejściowe 3 3 2" xfId="6944"/>
    <cellStyle name="Dane wejściowe 3 3 2 2" xfId="6945"/>
    <cellStyle name="Dane wejściowe 3 3 2 2 2" xfId="6946"/>
    <cellStyle name="Dane wejściowe 3 3 2 3" xfId="6947"/>
    <cellStyle name="Dane wejściowe 3 3 2 3 2" xfId="6948"/>
    <cellStyle name="Dane wejściowe 3 3 2 4" xfId="6949"/>
    <cellStyle name="Dane wejściowe 3 3 3" xfId="6950"/>
    <cellStyle name="Dane wejściowe 3 3 3 2" xfId="6951"/>
    <cellStyle name="Dane wejściowe 3 3 4" xfId="6952"/>
    <cellStyle name="Dane wejściowe 3 3 4 2" xfId="6953"/>
    <cellStyle name="Dane wejściowe 3 3 5" xfId="6954"/>
    <cellStyle name="Dane wejściowe 3 3 5 2" xfId="6955"/>
    <cellStyle name="Dane wejściowe 3 3 6" xfId="6956"/>
    <cellStyle name="Dane wejściowe 3 3 7" xfId="6957"/>
    <cellStyle name="Dane wejściowe 3 3 8" xfId="6958"/>
    <cellStyle name="Dane wejściowe 3 4" xfId="6959"/>
    <cellStyle name="Dane wejściowe 3 4 2" xfId="6960"/>
    <cellStyle name="Dane wejściowe 3 4 2 2" xfId="6961"/>
    <cellStyle name="Dane wejściowe 3 4 3" xfId="6962"/>
    <cellStyle name="Dane wejściowe 3 4 3 2" xfId="6963"/>
    <cellStyle name="Dane wejściowe 3 4 4" xfId="6964"/>
    <cellStyle name="Dane wejściowe 3 4 5" xfId="6965"/>
    <cellStyle name="Dane wejściowe 3 4 6" xfId="6966"/>
    <cellStyle name="Dane wejściowe 3 5" xfId="6967"/>
    <cellStyle name="Dane wejściowe 3 5 2" xfId="6968"/>
    <cellStyle name="Dane wejściowe 3 5 2 2" xfId="6969"/>
    <cellStyle name="Dane wejściowe 3 5 3" xfId="6970"/>
    <cellStyle name="Dane wejściowe 3 5 3 2" xfId="6971"/>
    <cellStyle name="Dane wejściowe 3 5 4" xfId="6972"/>
    <cellStyle name="Dane wejściowe 3 5 5" xfId="6973"/>
    <cellStyle name="Dane wejściowe 3 5 6" xfId="6974"/>
    <cellStyle name="Dane wejściowe 3 6" xfId="6975"/>
    <cellStyle name="Dane wejściowe 3 6 2" xfId="6976"/>
    <cellStyle name="Dane wejściowe 3 6 2 2" xfId="6977"/>
    <cellStyle name="Dane wejściowe 3 6 3" xfId="6978"/>
    <cellStyle name="Dane wejściowe 3 6 3 2" xfId="6979"/>
    <cellStyle name="Dane wejściowe 3 6 4" xfId="6980"/>
    <cellStyle name="Dane wejściowe 3 6 5" xfId="6981"/>
    <cellStyle name="Dane wejściowe 3 6 6" xfId="6982"/>
    <cellStyle name="Dane wejściowe 3 7" xfId="6983"/>
    <cellStyle name="Dane wejściowe 3 7 2" xfId="6984"/>
    <cellStyle name="Dane wejściowe 3 7 3" xfId="6985"/>
    <cellStyle name="Dane wejściowe 3 7 4" xfId="6986"/>
    <cellStyle name="Dane wejściowe 3 8" xfId="6987"/>
    <cellStyle name="Dane wejściowe 3 8 2" xfId="6988"/>
    <cellStyle name="Dane wejściowe 3 9" xfId="6989"/>
    <cellStyle name="Dane wejściowe 3 9 2" xfId="6990"/>
    <cellStyle name="Dane wejściowe 30" xfId="6991"/>
    <cellStyle name="Dane wejściowe 30 2" xfId="6992"/>
    <cellStyle name="Dane wejściowe 30 3" xfId="6993"/>
    <cellStyle name="Dane wejściowe 30 4" xfId="6994"/>
    <cellStyle name="Dane wejściowe 31" xfId="6995"/>
    <cellStyle name="Dane wejściowe 32" xfId="6996"/>
    <cellStyle name="Dane wejściowe 4" xfId="6997"/>
    <cellStyle name="Dane wejściowe 4 10" xfId="6998"/>
    <cellStyle name="Dane wejściowe 4 11" xfId="6999"/>
    <cellStyle name="Dane wejściowe 4 2" xfId="7000"/>
    <cellStyle name="Dane wejściowe 4 2 2" xfId="7001"/>
    <cellStyle name="Dane wejściowe 4 2 2 2" xfId="7002"/>
    <cellStyle name="Dane wejściowe 4 2 2 2 2" xfId="7003"/>
    <cellStyle name="Dane wejściowe 4 2 2 3" xfId="7004"/>
    <cellStyle name="Dane wejściowe 4 2 2 3 2" xfId="7005"/>
    <cellStyle name="Dane wejściowe 4 2 2 4" xfId="7006"/>
    <cellStyle name="Dane wejściowe 4 2 3" xfId="7007"/>
    <cellStyle name="Dane wejściowe 4 2 3 2" xfId="7008"/>
    <cellStyle name="Dane wejściowe 4 2 4" xfId="7009"/>
    <cellStyle name="Dane wejściowe 4 2 4 2" xfId="7010"/>
    <cellStyle name="Dane wejściowe 4 2 5" xfId="7011"/>
    <cellStyle name="Dane wejściowe 4 2 5 2" xfId="7012"/>
    <cellStyle name="Dane wejściowe 4 2 6" xfId="7013"/>
    <cellStyle name="Dane wejściowe 4 3" xfId="7014"/>
    <cellStyle name="Dane wejściowe 4 3 2" xfId="7015"/>
    <cellStyle name="Dane wejściowe 4 3 2 2" xfId="7016"/>
    <cellStyle name="Dane wejściowe 4 3 2 2 2" xfId="7017"/>
    <cellStyle name="Dane wejściowe 4 3 2 3" xfId="7018"/>
    <cellStyle name="Dane wejściowe 4 3 2 3 2" xfId="7019"/>
    <cellStyle name="Dane wejściowe 4 3 2 4" xfId="7020"/>
    <cellStyle name="Dane wejściowe 4 3 3" xfId="7021"/>
    <cellStyle name="Dane wejściowe 4 3 3 2" xfId="7022"/>
    <cellStyle name="Dane wejściowe 4 3 4" xfId="7023"/>
    <cellStyle name="Dane wejściowe 4 3 4 2" xfId="7024"/>
    <cellStyle name="Dane wejściowe 4 3 5" xfId="7025"/>
    <cellStyle name="Dane wejściowe 4 3 5 2" xfId="7026"/>
    <cellStyle name="Dane wejściowe 4 3 6" xfId="7027"/>
    <cellStyle name="Dane wejściowe 4 3 7" xfId="7028"/>
    <cellStyle name="Dane wejściowe 4 3 8" xfId="7029"/>
    <cellStyle name="Dane wejściowe 4 4" xfId="7030"/>
    <cellStyle name="Dane wejściowe 4 4 2" xfId="7031"/>
    <cellStyle name="Dane wejściowe 4 4 2 2" xfId="7032"/>
    <cellStyle name="Dane wejściowe 4 4 3" xfId="7033"/>
    <cellStyle name="Dane wejściowe 4 4 3 2" xfId="7034"/>
    <cellStyle name="Dane wejściowe 4 4 4" xfId="7035"/>
    <cellStyle name="Dane wejściowe 4 4 5" xfId="7036"/>
    <cellStyle name="Dane wejściowe 4 4 6" xfId="7037"/>
    <cellStyle name="Dane wejściowe 4 5" xfId="7038"/>
    <cellStyle name="Dane wejściowe 4 5 2" xfId="7039"/>
    <cellStyle name="Dane wejściowe 4 5 2 2" xfId="7040"/>
    <cellStyle name="Dane wejściowe 4 5 3" xfId="7041"/>
    <cellStyle name="Dane wejściowe 4 5 3 2" xfId="7042"/>
    <cellStyle name="Dane wejściowe 4 5 4" xfId="7043"/>
    <cellStyle name="Dane wejściowe 4 5 5" xfId="7044"/>
    <cellStyle name="Dane wejściowe 4 5 6" xfId="7045"/>
    <cellStyle name="Dane wejściowe 4 6" xfId="7046"/>
    <cellStyle name="Dane wejściowe 4 6 2" xfId="7047"/>
    <cellStyle name="Dane wejściowe 4 6 2 2" xfId="7048"/>
    <cellStyle name="Dane wejściowe 4 6 3" xfId="7049"/>
    <cellStyle name="Dane wejściowe 4 6 3 2" xfId="7050"/>
    <cellStyle name="Dane wejściowe 4 6 4" xfId="7051"/>
    <cellStyle name="Dane wejściowe 4 6 5" xfId="7052"/>
    <cellStyle name="Dane wejściowe 4 6 6" xfId="7053"/>
    <cellStyle name="Dane wejściowe 4 7" xfId="7054"/>
    <cellStyle name="Dane wejściowe 4 7 2" xfId="7055"/>
    <cellStyle name="Dane wejściowe 4 7 3" xfId="7056"/>
    <cellStyle name="Dane wejściowe 4 7 4" xfId="7057"/>
    <cellStyle name="Dane wejściowe 4 8" xfId="7058"/>
    <cellStyle name="Dane wejściowe 4 8 2" xfId="7059"/>
    <cellStyle name="Dane wejściowe 4 9" xfId="7060"/>
    <cellStyle name="Dane wejściowe 4 9 2" xfId="7061"/>
    <cellStyle name="Dane wejściowe 5" xfId="7062"/>
    <cellStyle name="Dane wejściowe 5 10" xfId="7063"/>
    <cellStyle name="Dane wejściowe 5 11" xfId="7064"/>
    <cellStyle name="Dane wejściowe 5 2" xfId="7065"/>
    <cellStyle name="Dane wejściowe 5 2 2" xfId="7066"/>
    <cellStyle name="Dane wejściowe 5 2 2 2" xfId="7067"/>
    <cellStyle name="Dane wejściowe 5 2 2 2 2" xfId="7068"/>
    <cellStyle name="Dane wejściowe 5 2 2 3" xfId="7069"/>
    <cellStyle name="Dane wejściowe 5 2 2 3 2" xfId="7070"/>
    <cellStyle name="Dane wejściowe 5 2 2 4" xfId="7071"/>
    <cellStyle name="Dane wejściowe 5 2 3" xfId="7072"/>
    <cellStyle name="Dane wejściowe 5 2 3 2" xfId="7073"/>
    <cellStyle name="Dane wejściowe 5 2 4" xfId="7074"/>
    <cellStyle name="Dane wejściowe 5 2 4 2" xfId="7075"/>
    <cellStyle name="Dane wejściowe 5 2 5" xfId="7076"/>
    <cellStyle name="Dane wejściowe 5 2 5 2" xfId="7077"/>
    <cellStyle name="Dane wejściowe 5 2 6" xfId="7078"/>
    <cellStyle name="Dane wejściowe 5 3" xfId="7079"/>
    <cellStyle name="Dane wejściowe 5 3 2" xfId="7080"/>
    <cellStyle name="Dane wejściowe 5 3 2 2" xfId="7081"/>
    <cellStyle name="Dane wejściowe 5 3 2 2 2" xfId="7082"/>
    <cellStyle name="Dane wejściowe 5 3 2 3" xfId="7083"/>
    <cellStyle name="Dane wejściowe 5 3 2 3 2" xfId="7084"/>
    <cellStyle name="Dane wejściowe 5 3 2 4" xfId="7085"/>
    <cellStyle name="Dane wejściowe 5 3 3" xfId="7086"/>
    <cellStyle name="Dane wejściowe 5 3 3 2" xfId="7087"/>
    <cellStyle name="Dane wejściowe 5 3 4" xfId="7088"/>
    <cellStyle name="Dane wejściowe 5 3 4 2" xfId="7089"/>
    <cellStyle name="Dane wejściowe 5 3 5" xfId="7090"/>
    <cellStyle name="Dane wejściowe 5 3 5 2" xfId="7091"/>
    <cellStyle name="Dane wejściowe 5 3 6" xfId="7092"/>
    <cellStyle name="Dane wejściowe 5 3 7" xfId="7093"/>
    <cellStyle name="Dane wejściowe 5 3 8" xfId="7094"/>
    <cellStyle name="Dane wejściowe 5 4" xfId="7095"/>
    <cellStyle name="Dane wejściowe 5 4 2" xfId="7096"/>
    <cellStyle name="Dane wejściowe 5 4 2 2" xfId="7097"/>
    <cellStyle name="Dane wejściowe 5 4 3" xfId="7098"/>
    <cellStyle name="Dane wejściowe 5 4 3 2" xfId="7099"/>
    <cellStyle name="Dane wejściowe 5 4 4" xfId="7100"/>
    <cellStyle name="Dane wejściowe 5 4 5" xfId="7101"/>
    <cellStyle name="Dane wejściowe 5 4 6" xfId="7102"/>
    <cellStyle name="Dane wejściowe 5 5" xfId="7103"/>
    <cellStyle name="Dane wejściowe 5 5 2" xfId="7104"/>
    <cellStyle name="Dane wejściowe 5 5 2 2" xfId="7105"/>
    <cellStyle name="Dane wejściowe 5 5 3" xfId="7106"/>
    <cellStyle name="Dane wejściowe 5 5 3 2" xfId="7107"/>
    <cellStyle name="Dane wejściowe 5 5 4" xfId="7108"/>
    <cellStyle name="Dane wejściowe 5 5 5" xfId="7109"/>
    <cellStyle name="Dane wejściowe 5 5 6" xfId="7110"/>
    <cellStyle name="Dane wejściowe 5 6" xfId="7111"/>
    <cellStyle name="Dane wejściowe 5 6 2" xfId="7112"/>
    <cellStyle name="Dane wejściowe 5 6 2 2" xfId="7113"/>
    <cellStyle name="Dane wejściowe 5 6 3" xfId="7114"/>
    <cellStyle name="Dane wejściowe 5 6 3 2" xfId="7115"/>
    <cellStyle name="Dane wejściowe 5 6 4" xfId="7116"/>
    <cellStyle name="Dane wejściowe 5 6 5" xfId="7117"/>
    <cellStyle name="Dane wejściowe 5 6 6" xfId="7118"/>
    <cellStyle name="Dane wejściowe 5 7" xfId="7119"/>
    <cellStyle name="Dane wejściowe 5 7 2" xfId="7120"/>
    <cellStyle name="Dane wejściowe 5 7 3" xfId="7121"/>
    <cellStyle name="Dane wejściowe 5 7 4" xfId="7122"/>
    <cellStyle name="Dane wejściowe 5 8" xfId="7123"/>
    <cellStyle name="Dane wejściowe 5 8 2" xfId="7124"/>
    <cellStyle name="Dane wejściowe 5 9" xfId="7125"/>
    <cellStyle name="Dane wejściowe 5 9 2" xfId="7126"/>
    <cellStyle name="Dane wejściowe 6" xfId="7127"/>
    <cellStyle name="Dane wejściowe 6 10" xfId="7128"/>
    <cellStyle name="Dane wejściowe 6 11" xfId="7129"/>
    <cellStyle name="Dane wejściowe 6 2" xfId="7130"/>
    <cellStyle name="Dane wejściowe 6 2 2" xfId="7131"/>
    <cellStyle name="Dane wejściowe 6 2 2 2" xfId="7132"/>
    <cellStyle name="Dane wejściowe 6 2 2 2 2" xfId="7133"/>
    <cellStyle name="Dane wejściowe 6 2 2 3" xfId="7134"/>
    <cellStyle name="Dane wejściowe 6 2 2 3 2" xfId="7135"/>
    <cellStyle name="Dane wejściowe 6 2 2 4" xfId="7136"/>
    <cellStyle name="Dane wejściowe 6 2 3" xfId="7137"/>
    <cellStyle name="Dane wejściowe 6 2 3 2" xfId="7138"/>
    <cellStyle name="Dane wejściowe 6 2 4" xfId="7139"/>
    <cellStyle name="Dane wejściowe 6 2 4 2" xfId="7140"/>
    <cellStyle name="Dane wejściowe 6 2 5" xfId="7141"/>
    <cellStyle name="Dane wejściowe 6 2 5 2" xfId="7142"/>
    <cellStyle name="Dane wejściowe 6 2 6" xfId="7143"/>
    <cellStyle name="Dane wejściowe 6 3" xfId="7144"/>
    <cellStyle name="Dane wejściowe 6 3 2" xfId="7145"/>
    <cellStyle name="Dane wejściowe 6 3 2 2" xfId="7146"/>
    <cellStyle name="Dane wejściowe 6 3 2 2 2" xfId="7147"/>
    <cellStyle name="Dane wejściowe 6 3 2 3" xfId="7148"/>
    <cellStyle name="Dane wejściowe 6 3 2 3 2" xfId="7149"/>
    <cellStyle name="Dane wejściowe 6 3 2 4" xfId="7150"/>
    <cellStyle name="Dane wejściowe 6 3 3" xfId="7151"/>
    <cellStyle name="Dane wejściowe 6 3 3 2" xfId="7152"/>
    <cellStyle name="Dane wejściowe 6 3 4" xfId="7153"/>
    <cellStyle name="Dane wejściowe 6 3 4 2" xfId="7154"/>
    <cellStyle name="Dane wejściowe 6 3 5" xfId="7155"/>
    <cellStyle name="Dane wejściowe 6 3 5 2" xfId="7156"/>
    <cellStyle name="Dane wejściowe 6 3 6" xfId="7157"/>
    <cellStyle name="Dane wejściowe 6 3 7" xfId="7158"/>
    <cellStyle name="Dane wejściowe 6 3 8" xfId="7159"/>
    <cellStyle name="Dane wejściowe 6 4" xfId="7160"/>
    <cellStyle name="Dane wejściowe 6 4 2" xfId="7161"/>
    <cellStyle name="Dane wejściowe 6 4 2 2" xfId="7162"/>
    <cellStyle name="Dane wejściowe 6 4 3" xfId="7163"/>
    <cellStyle name="Dane wejściowe 6 4 3 2" xfId="7164"/>
    <cellStyle name="Dane wejściowe 6 4 4" xfId="7165"/>
    <cellStyle name="Dane wejściowe 6 4 5" xfId="7166"/>
    <cellStyle name="Dane wejściowe 6 4 6" xfId="7167"/>
    <cellStyle name="Dane wejściowe 6 5" xfId="7168"/>
    <cellStyle name="Dane wejściowe 6 5 2" xfId="7169"/>
    <cellStyle name="Dane wejściowe 6 5 2 2" xfId="7170"/>
    <cellStyle name="Dane wejściowe 6 5 3" xfId="7171"/>
    <cellStyle name="Dane wejściowe 6 5 3 2" xfId="7172"/>
    <cellStyle name="Dane wejściowe 6 5 4" xfId="7173"/>
    <cellStyle name="Dane wejściowe 6 5 5" xfId="7174"/>
    <cellStyle name="Dane wejściowe 6 5 6" xfId="7175"/>
    <cellStyle name="Dane wejściowe 6 6" xfId="7176"/>
    <cellStyle name="Dane wejściowe 6 6 2" xfId="7177"/>
    <cellStyle name="Dane wejściowe 6 6 2 2" xfId="7178"/>
    <cellStyle name="Dane wejściowe 6 6 3" xfId="7179"/>
    <cellStyle name="Dane wejściowe 6 6 3 2" xfId="7180"/>
    <cellStyle name="Dane wejściowe 6 6 4" xfId="7181"/>
    <cellStyle name="Dane wejściowe 6 6 5" xfId="7182"/>
    <cellStyle name="Dane wejściowe 6 6 6" xfId="7183"/>
    <cellStyle name="Dane wejściowe 6 7" xfId="7184"/>
    <cellStyle name="Dane wejściowe 6 7 2" xfId="7185"/>
    <cellStyle name="Dane wejściowe 6 7 3" xfId="7186"/>
    <cellStyle name="Dane wejściowe 6 7 4" xfId="7187"/>
    <cellStyle name="Dane wejściowe 6 8" xfId="7188"/>
    <cellStyle name="Dane wejściowe 6 8 2" xfId="7189"/>
    <cellStyle name="Dane wejściowe 6 9" xfId="7190"/>
    <cellStyle name="Dane wejściowe 6 9 2" xfId="7191"/>
    <cellStyle name="Dane wejściowe 7" xfId="7192"/>
    <cellStyle name="Dane wejściowe 7 10" xfId="7193"/>
    <cellStyle name="Dane wejściowe 7 11" xfId="7194"/>
    <cellStyle name="Dane wejściowe 7 2" xfId="7195"/>
    <cellStyle name="Dane wejściowe 7 2 2" xfId="7196"/>
    <cellStyle name="Dane wejściowe 7 2 2 2" xfId="7197"/>
    <cellStyle name="Dane wejściowe 7 2 2 2 2" xfId="7198"/>
    <cellStyle name="Dane wejściowe 7 2 2 3" xfId="7199"/>
    <cellStyle name="Dane wejściowe 7 2 2 3 2" xfId="7200"/>
    <cellStyle name="Dane wejściowe 7 2 2 4" xfId="7201"/>
    <cellStyle name="Dane wejściowe 7 2 3" xfId="7202"/>
    <cellStyle name="Dane wejściowe 7 2 3 2" xfId="7203"/>
    <cellStyle name="Dane wejściowe 7 2 4" xfId="7204"/>
    <cellStyle name="Dane wejściowe 7 2 4 2" xfId="7205"/>
    <cellStyle name="Dane wejściowe 7 2 5" xfId="7206"/>
    <cellStyle name="Dane wejściowe 7 2 5 2" xfId="7207"/>
    <cellStyle name="Dane wejściowe 7 2 6" xfId="7208"/>
    <cellStyle name="Dane wejściowe 7 3" xfId="7209"/>
    <cellStyle name="Dane wejściowe 7 3 2" xfId="7210"/>
    <cellStyle name="Dane wejściowe 7 3 2 2" xfId="7211"/>
    <cellStyle name="Dane wejściowe 7 3 2 2 2" xfId="7212"/>
    <cellStyle name="Dane wejściowe 7 3 2 3" xfId="7213"/>
    <cellStyle name="Dane wejściowe 7 3 2 3 2" xfId="7214"/>
    <cellStyle name="Dane wejściowe 7 3 2 4" xfId="7215"/>
    <cellStyle name="Dane wejściowe 7 3 3" xfId="7216"/>
    <cellStyle name="Dane wejściowe 7 3 3 2" xfId="7217"/>
    <cellStyle name="Dane wejściowe 7 3 4" xfId="7218"/>
    <cellStyle name="Dane wejściowe 7 3 4 2" xfId="7219"/>
    <cellStyle name="Dane wejściowe 7 3 5" xfId="7220"/>
    <cellStyle name="Dane wejściowe 7 3 5 2" xfId="7221"/>
    <cellStyle name="Dane wejściowe 7 3 6" xfId="7222"/>
    <cellStyle name="Dane wejściowe 7 3 7" xfId="7223"/>
    <cellStyle name="Dane wejściowe 7 3 8" xfId="7224"/>
    <cellStyle name="Dane wejściowe 7 4" xfId="7225"/>
    <cellStyle name="Dane wejściowe 7 4 2" xfId="7226"/>
    <cellStyle name="Dane wejściowe 7 4 2 2" xfId="7227"/>
    <cellStyle name="Dane wejściowe 7 4 3" xfId="7228"/>
    <cellStyle name="Dane wejściowe 7 4 3 2" xfId="7229"/>
    <cellStyle name="Dane wejściowe 7 4 4" xfId="7230"/>
    <cellStyle name="Dane wejściowe 7 4 5" xfId="7231"/>
    <cellStyle name="Dane wejściowe 7 4 6" xfId="7232"/>
    <cellStyle name="Dane wejściowe 7 5" xfId="7233"/>
    <cellStyle name="Dane wejściowe 7 5 2" xfId="7234"/>
    <cellStyle name="Dane wejściowe 7 5 2 2" xfId="7235"/>
    <cellStyle name="Dane wejściowe 7 5 3" xfId="7236"/>
    <cellStyle name="Dane wejściowe 7 5 3 2" xfId="7237"/>
    <cellStyle name="Dane wejściowe 7 5 4" xfId="7238"/>
    <cellStyle name="Dane wejściowe 7 5 5" xfId="7239"/>
    <cellStyle name="Dane wejściowe 7 5 6" xfId="7240"/>
    <cellStyle name="Dane wejściowe 7 6" xfId="7241"/>
    <cellStyle name="Dane wejściowe 7 6 2" xfId="7242"/>
    <cellStyle name="Dane wejściowe 7 6 2 2" xfId="7243"/>
    <cellStyle name="Dane wejściowe 7 6 3" xfId="7244"/>
    <cellStyle name="Dane wejściowe 7 6 3 2" xfId="7245"/>
    <cellStyle name="Dane wejściowe 7 6 4" xfId="7246"/>
    <cellStyle name="Dane wejściowe 7 6 5" xfId="7247"/>
    <cellStyle name="Dane wejściowe 7 6 6" xfId="7248"/>
    <cellStyle name="Dane wejściowe 7 7" xfId="7249"/>
    <cellStyle name="Dane wejściowe 7 7 2" xfId="7250"/>
    <cellStyle name="Dane wejściowe 7 7 3" xfId="7251"/>
    <cellStyle name="Dane wejściowe 7 7 4" xfId="7252"/>
    <cellStyle name="Dane wejściowe 7 8" xfId="7253"/>
    <cellStyle name="Dane wejściowe 7 8 2" xfId="7254"/>
    <cellStyle name="Dane wejściowe 7 9" xfId="7255"/>
    <cellStyle name="Dane wejściowe 7 9 2" xfId="7256"/>
    <cellStyle name="Dane wejściowe 8" xfId="7257"/>
    <cellStyle name="Dane wejściowe 8 10" xfId="7258"/>
    <cellStyle name="Dane wejściowe 8 11" xfId="7259"/>
    <cellStyle name="Dane wejściowe 8 2" xfId="7260"/>
    <cellStyle name="Dane wejściowe 8 2 2" xfId="7261"/>
    <cellStyle name="Dane wejściowe 8 2 2 2" xfId="7262"/>
    <cellStyle name="Dane wejściowe 8 2 2 2 2" xfId="7263"/>
    <cellStyle name="Dane wejściowe 8 2 2 3" xfId="7264"/>
    <cellStyle name="Dane wejściowe 8 2 2 3 2" xfId="7265"/>
    <cellStyle name="Dane wejściowe 8 2 2 4" xfId="7266"/>
    <cellStyle name="Dane wejściowe 8 2 3" xfId="7267"/>
    <cellStyle name="Dane wejściowe 8 2 3 2" xfId="7268"/>
    <cellStyle name="Dane wejściowe 8 2 4" xfId="7269"/>
    <cellStyle name="Dane wejściowe 8 2 4 2" xfId="7270"/>
    <cellStyle name="Dane wejściowe 8 2 5" xfId="7271"/>
    <cellStyle name="Dane wejściowe 8 2 5 2" xfId="7272"/>
    <cellStyle name="Dane wejściowe 8 2 6" xfId="7273"/>
    <cellStyle name="Dane wejściowe 8 3" xfId="7274"/>
    <cellStyle name="Dane wejściowe 8 3 2" xfId="7275"/>
    <cellStyle name="Dane wejściowe 8 3 2 2" xfId="7276"/>
    <cellStyle name="Dane wejściowe 8 3 2 2 2" xfId="7277"/>
    <cellStyle name="Dane wejściowe 8 3 2 3" xfId="7278"/>
    <cellStyle name="Dane wejściowe 8 3 2 3 2" xfId="7279"/>
    <cellStyle name="Dane wejściowe 8 3 2 4" xfId="7280"/>
    <cellStyle name="Dane wejściowe 8 3 3" xfId="7281"/>
    <cellStyle name="Dane wejściowe 8 3 3 2" xfId="7282"/>
    <cellStyle name="Dane wejściowe 8 3 4" xfId="7283"/>
    <cellStyle name="Dane wejściowe 8 3 4 2" xfId="7284"/>
    <cellStyle name="Dane wejściowe 8 3 5" xfId="7285"/>
    <cellStyle name="Dane wejściowe 8 3 5 2" xfId="7286"/>
    <cellStyle name="Dane wejściowe 8 3 6" xfId="7287"/>
    <cellStyle name="Dane wejściowe 8 3 7" xfId="7288"/>
    <cellStyle name="Dane wejściowe 8 3 8" xfId="7289"/>
    <cellStyle name="Dane wejściowe 8 4" xfId="7290"/>
    <cellStyle name="Dane wejściowe 8 4 2" xfId="7291"/>
    <cellStyle name="Dane wejściowe 8 4 2 2" xfId="7292"/>
    <cellStyle name="Dane wejściowe 8 4 3" xfId="7293"/>
    <cellStyle name="Dane wejściowe 8 4 3 2" xfId="7294"/>
    <cellStyle name="Dane wejściowe 8 4 4" xfId="7295"/>
    <cellStyle name="Dane wejściowe 8 4 5" xfId="7296"/>
    <cellStyle name="Dane wejściowe 8 4 6" xfId="7297"/>
    <cellStyle name="Dane wejściowe 8 5" xfId="7298"/>
    <cellStyle name="Dane wejściowe 8 5 2" xfId="7299"/>
    <cellStyle name="Dane wejściowe 8 5 2 2" xfId="7300"/>
    <cellStyle name="Dane wejściowe 8 5 3" xfId="7301"/>
    <cellStyle name="Dane wejściowe 8 5 3 2" xfId="7302"/>
    <cellStyle name="Dane wejściowe 8 5 4" xfId="7303"/>
    <cellStyle name="Dane wejściowe 8 5 5" xfId="7304"/>
    <cellStyle name="Dane wejściowe 8 5 6" xfId="7305"/>
    <cellStyle name="Dane wejściowe 8 6" xfId="7306"/>
    <cellStyle name="Dane wejściowe 8 6 2" xfId="7307"/>
    <cellStyle name="Dane wejściowe 8 6 2 2" xfId="7308"/>
    <cellStyle name="Dane wejściowe 8 6 3" xfId="7309"/>
    <cellStyle name="Dane wejściowe 8 6 3 2" xfId="7310"/>
    <cellStyle name="Dane wejściowe 8 6 4" xfId="7311"/>
    <cellStyle name="Dane wejściowe 8 6 5" xfId="7312"/>
    <cellStyle name="Dane wejściowe 8 6 6" xfId="7313"/>
    <cellStyle name="Dane wejściowe 8 7" xfId="7314"/>
    <cellStyle name="Dane wejściowe 8 7 2" xfId="7315"/>
    <cellStyle name="Dane wejściowe 8 7 3" xfId="7316"/>
    <cellStyle name="Dane wejściowe 8 7 4" xfId="7317"/>
    <cellStyle name="Dane wejściowe 8 8" xfId="7318"/>
    <cellStyle name="Dane wejściowe 8 8 2" xfId="7319"/>
    <cellStyle name="Dane wejściowe 8 9" xfId="7320"/>
    <cellStyle name="Dane wejściowe 8 9 2" xfId="7321"/>
    <cellStyle name="Dane wejściowe 9" xfId="7322"/>
    <cellStyle name="Dane wejściowe 9 10" xfId="7323"/>
    <cellStyle name="Dane wejściowe 9 11" xfId="7324"/>
    <cellStyle name="Dane wejściowe 9 2" xfId="7325"/>
    <cellStyle name="Dane wejściowe 9 2 2" xfId="7326"/>
    <cellStyle name="Dane wejściowe 9 2 2 2" xfId="7327"/>
    <cellStyle name="Dane wejściowe 9 2 2 2 2" xfId="7328"/>
    <cellStyle name="Dane wejściowe 9 2 2 3" xfId="7329"/>
    <cellStyle name="Dane wejściowe 9 2 2 3 2" xfId="7330"/>
    <cellStyle name="Dane wejściowe 9 2 2 4" xfId="7331"/>
    <cellStyle name="Dane wejściowe 9 2 3" xfId="7332"/>
    <cellStyle name="Dane wejściowe 9 2 3 2" xfId="7333"/>
    <cellStyle name="Dane wejściowe 9 2 4" xfId="7334"/>
    <cellStyle name="Dane wejściowe 9 2 4 2" xfId="7335"/>
    <cellStyle name="Dane wejściowe 9 2 5" xfId="7336"/>
    <cellStyle name="Dane wejściowe 9 2 5 2" xfId="7337"/>
    <cellStyle name="Dane wejściowe 9 2 6" xfId="7338"/>
    <cellStyle name="Dane wejściowe 9 3" xfId="7339"/>
    <cellStyle name="Dane wejściowe 9 3 2" xfId="7340"/>
    <cellStyle name="Dane wejściowe 9 3 2 2" xfId="7341"/>
    <cellStyle name="Dane wejściowe 9 3 2 2 2" xfId="7342"/>
    <cellStyle name="Dane wejściowe 9 3 2 3" xfId="7343"/>
    <cellStyle name="Dane wejściowe 9 3 2 3 2" xfId="7344"/>
    <cellStyle name="Dane wejściowe 9 3 2 4" xfId="7345"/>
    <cellStyle name="Dane wejściowe 9 3 3" xfId="7346"/>
    <cellStyle name="Dane wejściowe 9 3 3 2" xfId="7347"/>
    <cellStyle name="Dane wejściowe 9 3 4" xfId="7348"/>
    <cellStyle name="Dane wejściowe 9 3 4 2" xfId="7349"/>
    <cellStyle name="Dane wejściowe 9 3 5" xfId="7350"/>
    <cellStyle name="Dane wejściowe 9 3 5 2" xfId="7351"/>
    <cellStyle name="Dane wejściowe 9 3 6" xfId="7352"/>
    <cellStyle name="Dane wejściowe 9 3 7" xfId="7353"/>
    <cellStyle name="Dane wejściowe 9 3 8" xfId="7354"/>
    <cellStyle name="Dane wejściowe 9 4" xfId="7355"/>
    <cellStyle name="Dane wejściowe 9 4 2" xfId="7356"/>
    <cellStyle name="Dane wejściowe 9 4 2 2" xfId="7357"/>
    <cellStyle name="Dane wejściowe 9 4 3" xfId="7358"/>
    <cellStyle name="Dane wejściowe 9 4 3 2" xfId="7359"/>
    <cellStyle name="Dane wejściowe 9 4 4" xfId="7360"/>
    <cellStyle name="Dane wejściowe 9 4 5" xfId="7361"/>
    <cellStyle name="Dane wejściowe 9 4 6" xfId="7362"/>
    <cellStyle name="Dane wejściowe 9 5" xfId="7363"/>
    <cellStyle name="Dane wejściowe 9 5 2" xfId="7364"/>
    <cellStyle name="Dane wejściowe 9 5 2 2" xfId="7365"/>
    <cellStyle name="Dane wejściowe 9 5 3" xfId="7366"/>
    <cellStyle name="Dane wejściowe 9 5 3 2" xfId="7367"/>
    <cellStyle name="Dane wejściowe 9 5 4" xfId="7368"/>
    <cellStyle name="Dane wejściowe 9 5 5" xfId="7369"/>
    <cellStyle name="Dane wejściowe 9 5 6" xfId="7370"/>
    <cellStyle name="Dane wejściowe 9 6" xfId="7371"/>
    <cellStyle name="Dane wejściowe 9 6 2" xfId="7372"/>
    <cellStyle name="Dane wejściowe 9 6 2 2" xfId="7373"/>
    <cellStyle name="Dane wejściowe 9 6 3" xfId="7374"/>
    <cellStyle name="Dane wejściowe 9 6 3 2" xfId="7375"/>
    <cellStyle name="Dane wejściowe 9 6 4" xfId="7376"/>
    <cellStyle name="Dane wejściowe 9 6 5" xfId="7377"/>
    <cellStyle name="Dane wejściowe 9 6 6" xfId="7378"/>
    <cellStyle name="Dane wejściowe 9 7" xfId="7379"/>
    <cellStyle name="Dane wejściowe 9 7 2" xfId="7380"/>
    <cellStyle name="Dane wejściowe 9 7 3" xfId="7381"/>
    <cellStyle name="Dane wejściowe 9 7 4" xfId="7382"/>
    <cellStyle name="Dane wejściowe 9 8" xfId="7383"/>
    <cellStyle name="Dane wejściowe 9 8 2" xfId="7384"/>
    <cellStyle name="Dane wejściowe 9 9" xfId="7385"/>
    <cellStyle name="Dane wejściowe 9 9 2" xfId="7386"/>
    <cellStyle name="Dane wyjściowe" xfId="7387"/>
    <cellStyle name="Dane wyjściowe 10" xfId="7388"/>
    <cellStyle name="Dane wyjściowe 10 10" xfId="7389"/>
    <cellStyle name="Dane wyjściowe 10 11" xfId="7390"/>
    <cellStyle name="Dane wyjściowe 10 2" xfId="7391"/>
    <cellStyle name="Dane wyjściowe 10 2 2" xfId="7392"/>
    <cellStyle name="Dane wyjściowe 10 2 2 2" xfId="7393"/>
    <cellStyle name="Dane wyjściowe 10 2 2 2 2" xfId="7394"/>
    <cellStyle name="Dane wyjściowe 10 2 2 3" xfId="7395"/>
    <cellStyle name="Dane wyjściowe 10 2 2 3 2" xfId="7396"/>
    <cellStyle name="Dane wyjściowe 10 2 2 4" xfId="7397"/>
    <cellStyle name="Dane wyjściowe 10 2 3" xfId="7398"/>
    <cellStyle name="Dane wyjściowe 10 2 3 2" xfId="7399"/>
    <cellStyle name="Dane wyjściowe 10 2 4" xfId="7400"/>
    <cellStyle name="Dane wyjściowe 10 2 4 2" xfId="7401"/>
    <cellStyle name="Dane wyjściowe 10 2 5" xfId="7402"/>
    <cellStyle name="Dane wyjściowe 10 2 5 2" xfId="7403"/>
    <cellStyle name="Dane wyjściowe 10 2 6" xfId="7404"/>
    <cellStyle name="Dane wyjściowe 10 3" xfId="7405"/>
    <cellStyle name="Dane wyjściowe 10 3 2" xfId="7406"/>
    <cellStyle name="Dane wyjściowe 10 3 2 2" xfId="7407"/>
    <cellStyle name="Dane wyjściowe 10 3 2 2 2" xfId="7408"/>
    <cellStyle name="Dane wyjściowe 10 3 2 3" xfId="7409"/>
    <cellStyle name="Dane wyjściowe 10 3 2 3 2" xfId="7410"/>
    <cellStyle name="Dane wyjściowe 10 3 2 4" xfId="7411"/>
    <cellStyle name="Dane wyjściowe 10 3 3" xfId="7412"/>
    <cellStyle name="Dane wyjściowe 10 3 3 2" xfId="7413"/>
    <cellStyle name="Dane wyjściowe 10 3 4" xfId="7414"/>
    <cellStyle name="Dane wyjściowe 10 3 4 2" xfId="7415"/>
    <cellStyle name="Dane wyjściowe 10 3 5" xfId="7416"/>
    <cellStyle name="Dane wyjściowe 10 3 5 2" xfId="7417"/>
    <cellStyle name="Dane wyjściowe 10 3 6" xfId="7418"/>
    <cellStyle name="Dane wyjściowe 10 3 7" xfId="7419"/>
    <cellStyle name="Dane wyjściowe 10 3 8" xfId="7420"/>
    <cellStyle name="Dane wyjściowe 10 4" xfId="7421"/>
    <cellStyle name="Dane wyjściowe 10 4 2" xfId="7422"/>
    <cellStyle name="Dane wyjściowe 10 4 2 2" xfId="7423"/>
    <cellStyle name="Dane wyjściowe 10 4 3" xfId="7424"/>
    <cellStyle name="Dane wyjściowe 10 4 3 2" xfId="7425"/>
    <cellStyle name="Dane wyjściowe 10 4 4" xfId="7426"/>
    <cellStyle name="Dane wyjściowe 10 4 5" xfId="7427"/>
    <cellStyle name="Dane wyjściowe 10 4 6" xfId="7428"/>
    <cellStyle name="Dane wyjściowe 10 5" xfId="7429"/>
    <cellStyle name="Dane wyjściowe 10 5 2" xfId="7430"/>
    <cellStyle name="Dane wyjściowe 10 5 2 2" xfId="7431"/>
    <cellStyle name="Dane wyjściowe 10 5 3" xfId="7432"/>
    <cellStyle name="Dane wyjściowe 10 5 3 2" xfId="7433"/>
    <cellStyle name="Dane wyjściowe 10 5 4" xfId="7434"/>
    <cellStyle name="Dane wyjściowe 10 5 5" xfId="7435"/>
    <cellStyle name="Dane wyjściowe 10 5 6" xfId="7436"/>
    <cellStyle name="Dane wyjściowe 10 6" xfId="7437"/>
    <cellStyle name="Dane wyjściowe 10 6 2" xfId="7438"/>
    <cellStyle name="Dane wyjściowe 10 6 2 2" xfId="7439"/>
    <cellStyle name="Dane wyjściowe 10 6 3" xfId="7440"/>
    <cellStyle name="Dane wyjściowe 10 6 3 2" xfId="7441"/>
    <cellStyle name="Dane wyjściowe 10 6 4" xfId="7442"/>
    <cellStyle name="Dane wyjściowe 10 6 5" xfId="7443"/>
    <cellStyle name="Dane wyjściowe 10 6 6" xfId="7444"/>
    <cellStyle name="Dane wyjściowe 10 7" xfId="7445"/>
    <cellStyle name="Dane wyjściowe 10 7 2" xfId="7446"/>
    <cellStyle name="Dane wyjściowe 10 7 3" xfId="7447"/>
    <cellStyle name="Dane wyjściowe 10 7 4" xfId="7448"/>
    <cellStyle name="Dane wyjściowe 10 8" xfId="7449"/>
    <cellStyle name="Dane wyjściowe 10 8 2" xfId="7450"/>
    <cellStyle name="Dane wyjściowe 10 9" xfId="7451"/>
    <cellStyle name="Dane wyjściowe 10 9 2" xfId="7452"/>
    <cellStyle name="Dane wyjściowe 11" xfId="7453"/>
    <cellStyle name="Dane wyjściowe 11 10" xfId="7454"/>
    <cellStyle name="Dane wyjściowe 11 11" xfId="7455"/>
    <cellStyle name="Dane wyjściowe 11 2" xfId="7456"/>
    <cellStyle name="Dane wyjściowe 11 2 2" xfId="7457"/>
    <cellStyle name="Dane wyjściowe 11 2 2 2" xfId="7458"/>
    <cellStyle name="Dane wyjściowe 11 2 2 2 2" xfId="7459"/>
    <cellStyle name="Dane wyjściowe 11 2 2 3" xfId="7460"/>
    <cellStyle name="Dane wyjściowe 11 2 2 3 2" xfId="7461"/>
    <cellStyle name="Dane wyjściowe 11 2 2 4" xfId="7462"/>
    <cellStyle name="Dane wyjściowe 11 2 3" xfId="7463"/>
    <cellStyle name="Dane wyjściowe 11 2 3 2" xfId="7464"/>
    <cellStyle name="Dane wyjściowe 11 2 4" xfId="7465"/>
    <cellStyle name="Dane wyjściowe 11 2 4 2" xfId="7466"/>
    <cellStyle name="Dane wyjściowe 11 2 5" xfId="7467"/>
    <cellStyle name="Dane wyjściowe 11 2 5 2" xfId="7468"/>
    <cellStyle name="Dane wyjściowe 11 2 6" xfId="7469"/>
    <cellStyle name="Dane wyjściowe 11 3" xfId="7470"/>
    <cellStyle name="Dane wyjściowe 11 3 2" xfId="7471"/>
    <cellStyle name="Dane wyjściowe 11 3 2 2" xfId="7472"/>
    <cellStyle name="Dane wyjściowe 11 3 2 2 2" xfId="7473"/>
    <cellStyle name="Dane wyjściowe 11 3 2 3" xfId="7474"/>
    <cellStyle name="Dane wyjściowe 11 3 2 3 2" xfId="7475"/>
    <cellStyle name="Dane wyjściowe 11 3 2 4" xfId="7476"/>
    <cellStyle name="Dane wyjściowe 11 3 3" xfId="7477"/>
    <cellStyle name="Dane wyjściowe 11 3 3 2" xfId="7478"/>
    <cellStyle name="Dane wyjściowe 11 3 4" xfId="7479"/>
    <cellStyle name="Dane wyjściowe 11 3 4 2" xfId="7480"/>
    <cellStyle name="Dane wyjściowe 11 3 5" xfId="7481"/>
    <cellStyle name="Dane wyjściowe 11 3 5 2" xfId="7482"/>
    <cellStyle name="Dane wyjściowe 11 3 6" xfId="7483"/>
    <cellStyle name="Dane wyjściowe 11 3 7" xfId="7484"/>
    <cellStyle name="Dane wyjściowe 11 3 8" xfId="7485"/>
    <cellStyle name="Dane wyjściowe 11 4" xfId="7486"/>
    <cellStyle name="Dane wyjściowe 11 4 2" xfId="7487"/>
    <cellStyle name="Dane wyjściowe 11 4 2 2" xfId="7488"/>
    <cellStyle name="Dane wyjściowe 11 4 3" xfId="7489"/>
    <cellStyle name="Dane wyjściowe 11 4 3 2" xfId="7490"/>
    <cellStyle name="Dane wyjściowe 11 4 4" xfId="7491"/>
    <cellStyle name="Dane wyjściowe 11 4 5" xfId="7492"/>
    <cellStyle name="Dane wyjściowe 11 4 6" xfId="7493"/>
    <cellStyle name="Dane wyjściowe 11 5" xfId="7494"/>
    <cellStyle name="Dane wyjściowe 11 5 2" xfId="7495"/>
    <cellStyle name="Dane wyjściowe 11 5 2 2" xfId="7496"/>
    <cellStyle name="Dane wyjściowe 11 5 3" xfId="7497"/>
    <cellStyle name="Dane wyjściowe 11 5 3 2" xfId="7498"/>
    <cellStyle name="Dane wyjściowe 11 5 4" xfId="7499"/>
    <cellStyle name="Dane wyjściowe 11 5 5" xfId="7500"/>
    <cellStyle name="Dane wyjściowe 11 5 6" xfId="7501"/>
    <cellStyle name="Dane wyjściowe 11 6" xfId="7502"/>
    <cellStyle name="Dane wyjściowe 11 6 2" xfId="7503"/>
    <cellStyle name="Dane wyjściowe 11 6 2 2" xfId="7504"/>
    <cellStyle name="Dane wyjściowe 11 6 3" xfId="7505"/>
    <cellStyle name="Dane wyjściowe 11 6 3 2" xfId="7506"/>
    <cellStyle name="Dane wyjściowe 11 6 4" xfId="7507"/>
    <cellStyle name="Dane wyjściowe 11 6 5" xfId="7508"/>
    <cellStyle name="Dane wyjściowe 11 6 6" xfId="7509"/>
    <cellStyle name="Dane wyjściowe 11 7" xfId="7510"/>
    <cellStyle name="Dane wyjściowe 11 7 2" xfId="7511"/>
    <cellStyle name="Dane wyjściowe 11 7 3" xfId="7512"/>
    <cellStyle name="Dane wyjściowe 11 7 4" xfId="7513"/>
    <cellStyle name="Dane wyjściowe 11 8" xfId="7514"/>
    <cellStyle name="Dane wyjściowe 11 8 2" xfId="7515"/>
    <cellStyle name="Dane wyjściowe 11 9" xfId="7516"/>
    <cellStyle name="Dane wyjściowe 11 9 2" xfId="7517"/>
    <cellStyle name="Dane wyjściowe 12" xfId="7518"/>
    <cellStyle name="Dane wyjściowe 12 10" xfId="7519"/>
    <cellStyle name="Dane wyjściowe 12 11" xfId="7520"/>
    <cellStyle name="Dane wyjściowe 12 2" xfId="7521"/>
    <cellStyle name="Dane wyjściowe 12 2 2" xfId="7522"/>
    <cellStyle name="Dane wyjściowe 12 2 2 2" xfId="7523"/>
    <cellStyle name="Dane wyjściowe 12 2 2 2 2" xfId="7524"/>
    <cellStyle name="Dane wyjściowe 12 2 2 3" xfId="7525"/>
    <cellStyle name="Dane wyjściowe 12 2 2 3 2" xfId="7526"/>
    <cellStyle name="Dane wyjściowe 12 2 2 4" xfId="7527"/>
    <cellStyle name="Dane wyjściowe 12 2 3" xfId="7528"/>
    <cellStyle name="Dane wyjściowe 12 2 3 2" xfId="7529"/>
    <cellStyle name="Dane wyjściowe 12 2 4" xfId="7530"/>
    <cellStyle name="Dane wyjściowe 12 2 4 2" xfId="7531"/>
    <cellStyle name="Dane wyjściowe 12 2 5" xfId="7532"/>
    <cellStyle name="Dane wyjściowe 12 2 5 2" xfId="7533"/>
    <cellStyle name="Dane wyjściowe 12 2 6" xfId="7534"/>
    <cellStyle name="Dane wyjściowe 12 3" xfId="7535"/>
    <cellStyle name="Dane wyjściowe 12 3 2" xfId="7536"/>
    <cellStyle name="Dane wyjściowe 12 3 2 2" xfId="7537"/>
    <cellStyle name="Dane wyjściowe 12 3 2 2 2" xfId="7538"/>
    <cellStyle name="Dane wyjściowe 12 3 2 3" xfId="7539"/>
    <cellStyle name="Dane wyjściowe 12 3 2 3 2" xfId="7540"/>
    <cellStyle name="Dane wyjściowe 12 3 2 4" xfId="7541"/>
    <cellStyle name="Dane wyjściowe 12 3 3" xfId="7542"/>
    <cellStyle name="Dane wyjściowe 12 3 3 2" xfId="7543"/>
    <cellStyle name="Dane wyjściowe 12 3 4" xfId="7544"/>
    <cellStyle name="Dane wyjściowe 12 3 4 2" xfId="7545"/>
    <cellStyle name="Dane wyjściowe 12 3 5" xfId="7546"/>
    <cellStyle name="Dane wyjściowe 12 3 5 2" xfId="7547"/>
    <cellStyle name="Dane wyjściowe 12 3 6" xfId="7548"/>
    <cellStyle name="Dane wyjściowe 12 3 7" xfId="7549"/>
    <cellStyle name="Dane wyjściowe 12 3 8" xfId="7550"/>
    <cellStyle name="Dane wyjściowe 12 4" xfId="7551"/>
    <cellStyle name="Dane wyjściowe 12 4 2" xfId="7552"/>
    <cellStyle name="Dane wyjściowe 12 4 2 2" xfId="7553"/>
    <cellStyle name="Dane wyjściowe 12 4 3" xfId="7554"/>
    <cellStyle name="Dane wyjściowe 12 4 3 2" xfId="7555"/>
    <cellStyle name="Dane wyjściowe 12 4 4" xfId="7556"/>
    <cellStyle name="Dane wyjściowe 12 4 5" xfId="7557"/>
    <cellStyle name="Dane wyjściowe 12 4 6" xfId="7558"/>
    <cellStyle name="Dane wyjściowe 12 5" xfId="7559"/>
    <cellStyle name="Dane wyjściowe 12 5 2" xfId="7560"/>
    <cellStyle name="Dane wyjściowe 12 5 2 2" xfId="7561"/>
    <cellStyle name="Dane wyjściowe 12 5 3" xfId="7562"/>
    <cellStyle name="Dane wyjściowe 12 5 3 2" xfId="7563"/>
    <cellStyle name="Dane wyjściowe 12 5 4" xfId="7564"/>
    <cellStyle name="Dane wyjściowe 12 5 5" xfId="7565"/>
    <cellStyle name="Dane wyjściowe 12 5 6" xfId="7566"/>
    <cellStyle name="Dane wyjściowe 12 6" xfId="7567"/>
    <cellStyle name="Dane wyjściowe 12 6 2" xfId="7568"/>
    <cellStyle name="Dane wyjściowe 12 6 2 2" xfId="7569"/>
    <cellStyle name="Dane wyjściowe 12 6 3" xfId="7570"/>
    <cellStyle name="Dane wyjściowe 12 6 3 2" xfId="7571"/>
    <cellStyle name="Dane wyjściowe 12 6 4" xfId="7572"/>
    <cellStyle name="Dane wyjściowe 12 6 5" xfId="7573"/>
    <cellStyle name="Dane wyjściowe 12 6 6" xfId="7574"/>
    <cellStyle name="Dane wyjściowe 12 7" xfId="7575"/>
    <cellStyle name="Dane wyjściowe 12 7 2" xfId="7576"/>
    <cellStyle name="Dane wyjściowe 12 7 3" xfId="7577"/>
    <cellStyle name="Dane wyjściowe 12 7 4" xfId="7578"/>
    <cellStyle name="Dane wyjściowe 12 8" xfId="7579"/>
    <cellStyle name="Dane wyjściowe 12 8 2" xfId="7580"/>
    <cellStyle name="Dane wyjściowe 12 9" xfId="7581"/>
    <cellStyle name="Dane wyjściowe 12 9 2" xfId="7582"/>
    <cellStyle name="Dane wyjściowe 13" xfId="7583"/>
    <cellStyle name="Dane wyjściowe 13 10" xfId="7584"/>
    <cellStyle name="Dane wyjściowe 13 11" xfId="7585"/>
    <cellStyle name="Dane wyjściowe 13 2" xfId="7586"/>
    <cellStyle name="Dane wyjściowe 13 2 2" xfId="7587"/>
    <cellStyle name="Dane wyjściowe 13 2 2 2" xfId="7588"/>
    <cellStyle name="Dane wyjściowe 13 2 2 2 2" xfId="7589"/>
    <cellStyle name="Dane wyjściowe 13 2 2 3" xfId="7590"/>
    <cellStyle name="Dane wyjściowe 13 2 2 3 2" xfId="7591"/>
    <cellStyle name="Dane wyjściowe 13 2 2 4" xfId="7592"/>
    <cellStyle name="Dane wyjściowe 13 2 3" xfId="7593"/>
    <cellStyle name="Dane wyjściowe 13 2 3 2" xfId="7594"/>
    <cellStyle name="Dane wyjściowe 13 2 4" xfId="7595"/>
    <cellStyle name="Dane wyjściowe 13 2 4 2" xfId="7596"/>
    <cellStyle name="Dane wyjściowe 13 2 5" xfId="7597"/>
    <cellStyle name="Dane wyjściowe 13 2 5 2" xfId="7598"/>
    <cellStyle name="Dane wyjściowe 13 2 6" xfId="7599"/>
    <cellStyle name="Dane wyjściowe 13 3" xfId="7600"/>
    <cellStyle name="Dane wyjściowe 13 3 2" xfId="7601"/>
    <cellStyle name="Dane wyjściowe 13 3 2 2" xfId="7602"/>
    <cellStyle name="Dane wyjściowe 13 3 2 2 2" xfId="7603"/>
    <cellStyle name="Dane wyjściowe 13 3 2 3" xfId="7604"/>
    <cellStyle name="Dane wyjściowe 13 3 2 3 2" xfId="7605"/>
    <cellStyle name="Dane wyjściowe 13 3 2 4" xfId="7606"/>
    <cellStyle name="Dane wyjściowe 13 3 3" xfId="7607"/>
    <cellStyle name="Dane wyjściowe 13 3 3 2" xfId="7608"/>
    <cellStyle name="Dane wyjściowe 13 3 4" xfId="7609"/>
    <cellStyle name="Dane wyjściowe 13 3 4 2" xfId="7610"/>
    <cellStyle name="Dane wyjściowe 13 3 5" xfId="7611"/>
    <cellStyle name="Dane wyjściowe 13 3 5 2" xfId="7612"/>
    <cellStyle name="Dane wyjściowe 13 3 6" xfId="7613"/>
    <cellStyle name="Dane wyjściowe 13 3 7" xfId="7614"/>
    <cellStyle name="Dane wyjściowe 13 3 8" xfId="7615"/>
    <cellStyle name="Dane wyjściowe 13 4" xfId="7616"/>
    <cellStyle name="Dane wyjściowe 13 4 2" xfId="7617"/>
    <cellStyle name="Dane wyjściowe 13 4 2 2" xfId="7618"/>
    <cellStyle name="Dane wyjściowe 13 4 3" xfId="7619"/>
    <cellStyle name="Dane wyjściowe 13 4 3 2" xfId="7620"/>
    <cellStyle name="Dane wyjściowe 13 4 4" xfId="7621"/>
    <cellStyle name="Dane wyjściowe 13 4 5" xfId="7622"/>
    <cellStyle name="Dane wyjściowe 13 4 6" xfId="7623"/>
    <cellStyle name="Dane wyjściowe 13 5" xfId="7624"/>
    <cellStyle name="Dane wyjściowe 13 5 2" xfId="7625"/>
    <cellStyle name="Dane wyjściowe 13 5 2 2" xfId="7626"/>
    <cellStyle name="Dane wyjściowe 13 5 3" xfId="7627"/>
    <cellStyle name="Dane wyjściowe 13 5 3 2" xfId="7628"/>
    <cellStyle name="Dane wyjściowe 13 5 4" xfId="7629"/>
    <cellStyle name="Dane wyjściowe 13 5 5" xfId="7630"/>
    <cellStyle name="Dane wyjściowe 13 5 6" xfId="7631"/>
    <cellStyle name="Dane wyjściowe 13 6" xfId="7632"/>
    <cellStyle name="Dane wyjściowe 13 6 2" xfId="7633"/>
    <cellStyle name="Dane wyjściowe 13 6 2 2" xfId="7634"/>
    <cellStyle name="Dane wyjściowe 13 6 3" xfId="7635"/>
    <cellStyle name="Dane wyjściowe 13 6 3 2" xfId="7636"/>
    <cellStyle name="Dane wyjściowe 13 6 4" xfId="7637"/>
    <cellStyle name="Dane wyjściowe 13 6 5" xfId="7638"/>
    <cellStyle name="Dane wyjściowe 13 6 6" xfId="7639"/>
    <cellStyle name="Dane wyjściowe 13 7" xfId="7640"/>
    <cellStyle name="Dane wyjściowe 13 7 2" xfId="7641"/>
    <cellStyle name="Dane wyjściowe 13 7 3" xfId="7642"/>
    <cellStyle name="Dane wyjściowe 13 7 4" xfId="7643"/>
    <cellStyle name="Dane wyjściowe 13 8" xfId="7644"/>
    <cellStyle name="Dane wyjściowe 13 8 2" xfId="7645"/>
    <cellStyle name="Dane wyjściowe 13 9" xfId="7646"/>
    <cellStyle name="Dane wyjściowe 13 9 2" xfId="7647"/>
    <cellStyle name="Dane wyjściowe 14" xfId="7648"/>
    <cellStyle name="Dane wyjściowe 14 10" xfId="7649"/>
    <cellStyle name="Dane wyjściowe 14 11" xfId="7650"/>
    <cellStyle name="Dane wyjściowe 14 2" xfId="7651"/>
    <cellStyle name="Dane wyjściowe 14 2 2" xfId="7652"/>
    <cellStyle name="Dane wyjściowe 14 2 2 2" xfId="7653"/>
    <cellStyle name="Dane wyjściowe 14 2 2 2 2" xfId="7654"/>
    <cellStyle name="Dane wyjściowe 14 2 2 3" xfId="7655"/>
    <cellStyle name="Dane wyjściowe 14 2 2 3 2" xfId="7656"/>
    <cellStyle name="Dane wyjściowe 14 2 2 4" xfId="7657"/>
    <cellStyle name="Dane wyjściowe 14 2 3" xfId="7658"/>
    <cellStyle name="Dane wyjściowe 14 2 3 2" xfId="7659"/>
    <cellStyle name="Dane wyjściowe 14 2 4" xfId="7660"/>
    <cellStyle name="Dane wyjściowe 14 2 4 2" xfId="7661"/>
    <cellStyle name="Dane wyjściowe 14 2 5" xfId="7662"/>
    <cellStyle name="Dane wyjściowe 14 2 5 2" xfId="7663"/>
    <cellStyle name="Dane wyjściowe 14 2 6" xfId="7664"/>
    <cellStyle name="Dane wyjściowe 14 3" xfId="7665"/>
    <cellStyle name="Dane wyjściowe 14 3 2" xfId="7666"/>
    <cellStyle name="Dane wyjściowe 14 3 2 2" xfId="7667"/>
    <cellStyle name="Dane wyjściowe 14 3 2 2 2" xfId="7668"/>
    <cellStyle name="Dane wyjściowe 14 3 2 3" xfId="7669"/>
    <cellStyle name="Dane wyjściowe 14 3 2 3 2" xfId="7670"/>
    <cellStyle name="Dane wyjściowe 14 3 2 4" xfId="7671"/>
    <cellStyle name="Dane wyjściowe 14 3 3" xfId="7672"/>
    <cellStyle name="Dane wyjściowe 14 3 3 2" xfId="7673"/>
    <cellStyle name="Dane wyjściowe 14 3 4" xfId="7674"/>
    <cellStyle name="Dane wyjściowe 14 3 4 2" xfId="7675"/>
    <cellStyle name="Dane wyjściowe 14 3 5" xfId="7676"/>
    <cellStyle name="Dane wyjściowe 14 3 5 2" xfId="7677"/>
    <cellStyle name="Dane wyjściowe 14 3 6" xfId="7678"/>
    <cellStyle name="Dane wyjściowe 14 3 7" xfId="7679"/>
    <cellStyle name="Dane wyjściowe 14 3 8" xfId="7680"/>
    <cellStyle name="Dane wyjściowe 14 4" xfId="7681"/>
    <cellStyle name="Dane wyjściowe 14 4 2" xfId="7682"/>
    <cellStyle name="Dane wyjściowe 14 4 2 2" xfId="7683"/>
    <cellStyle name="Dane wyjściowe 14 4 3" xfId="7684"/>
    <cellStyle name="Dane wyjściowe 14 4 3 2" xfId="7685"/>
    <cellStyle name="Dane wyjściowe 14 4 4" xfId="7686"/>
    <cellStyle name="Dane wyjściowe 14 4 5" xfId="7687"/>
    <cellStyle name="Dane wyjściowe 14 4 6" xfId="7688"/>
    <cellStyle name="Dane wyjściowe 14 5" xfId="7689"/>
    <cellStyle name="Dane wyjściowe 14 5 2" xfId="7690"/>
    <cellStyle name="Dane wyjściowe 14 5 2 2" xfId="7691"/>
    <cellStyle name="Dane wyjściowe 14 5 3" xfId="7692"/>
    <cellStyle name="Dane wyjściowe 14 5 3 2" xfId="7693"/>
    <cellStyle name="Dane wyjściowe 14 5 4" xfId="7694"/>
    <cellStyle name="Dane wyjściowe 14 5 5" xfId="7695"/>
    <cellStyle name="Dane wyjściowe 14 5 6" xfId="7696"/>
    <cellStyle name="Dane wyjściowe 14 6" xfId="7697"/>
    <cellStyle name="Dane wyjściowe 14 6 2" xfId="7698"/>
    <cellStyle name="Dane wyjściowe 14 6 2 2" xfId="7699"/>
    <cellStyle name="Dane wyjściowe 14 6 3" xfId="7700"/>
    <cellStyle name="Dane wyjściowe 14 6 3 2" xfId="7701"/>
    <cellStyle name="Dane wyjściowe 14 6 4" xfId="7702"/>
    <cellStyle name="Dane wyjściowe 14 6 5" xfId="7703"/>
    <cellStyle name="Dane wyjściowe 14 6 6" xfId="7704"/>
    <cellStyle name="Dane wyjściowe 14 7" xfId="7705"/>
    <cellStyle name="Dane wyjściowe 14 7 2" xfId="7706"/>
    <cellStyle name="Dane wyjściowe 14 7 3" xfId="7707"/>
    <cellStyle name="Dane wyjściowe 14 7 4" xfId="7708"/>
    <cellStyle name="Dane wyjściowe 14 8" xfId="7709"/>
    <cellStyle name="Dane wyjściowe 14 8 2" xfId="7710"/>
    <cellStyle name="Dane wyjściowe 14 9" xfId="7711"/>
    <cellStyle name="Dane wyjściowe 14 9 2" xfId="7712"/>
    <cellStyle name="Dane wyjściowe 15" xfId="7713"/>
    <cellStyle name="Dane wyjściowe 15 10" xfId="7714"/>
    <cellStyle name="Dane wyjściowe 15 11" xfId="7715"/>
    <cellStyle name="Dane wyjściowe 15 2" xfId="7716"/>
    <cellStyle name="Dane wyjściowe 15 2 2" xfId="7717"/>
    <cellStyle name="Dane wyjściowe 15 2 2 2" xfId="7718"/>
    <cellStyle name="Dane wyjściowe 15 2 2 2 2" xfId="7719"/>
    <cellStyle name="Dane wyjściowe 15 2 2 3" xfId="7720"/>
    <cellStyle name="Dane wyjściowe 15 2 2 3 2" xfId="7721"/>
    <cellStyle name="Dane wyjściowe 15 2 2 4" xfId="7722"/>
    <cellStyle name="Dane wyjściowe 15 2 3" xfId="7723"/>
    <cellStyle name="Dane wyjściowe 15 2 3 2" xfId="7724"/>
    <cellStyle name="Dane wyjściowe 15 2 4" xfId="7725"/>
    <cellStyle name="Dane wyjściowe 15 2 4 2" xfId="7726"/>
    <cellStyle name="Dane wyjściowe 15 2 5" xfId="7727"/>
    <cellStyle name="Dane wyjściowe 15 2 5 2" xfId="7728"/>
    <cellStyle name="Dane wyjściowe 15 2 6" xfId="7729"/>
    <cellStyle name="Dane wyjściowe 15 3" xfId="7730"/>
    <cellStyle name="Dane wyjściowe 15 3 2" xfId="7731"/>
    <cellStyle name="Dane wyjściowe 15 3 2 2" xfId="7732"/>
    <cellStyle name="Dane wyjściowe 15 3 2 2 2" xfId="7733"/>
    <cellStyle name="Dane wyjściowe 15 3 2 3" xfId="7734"/>
    <cellStyle name="Dane wyjściowe 15 3 2 3 2" xfId="7735"/>
    <cellStyle name="Dane wyjściowe 15 3 2 4" xfId="7736"/>
    <cellStyle name="Dane wyjściowe 15 3 3" xfId="7737"/>
    <cellStyle name="Dane wyjściowe 15 3 3 2" xfId="7738"/>
    <cellStyle name="Dane wyjściowe 15 3 4" xfId="7739"/>
    <cellStyle name="Dane wyjściowe 15 3 4 2" xfId="7740"/>
    <cellStyle name="Dane wyjściowe 15 3 5" xfId="7741"/>
    <cellStyle name="Dane wyjściowe 15 3 5 2" xfId="7742"/>
    <cellStyle name="Dane wyjściowe 15 3 6" xfId="7743"/>
    <cellStyle name="Dane wyjściowe 15 3 7" xfId="7744"/>
    <cellStyle name="Dane wyjściowe 15 3 8" xfId="7745"/>
    <cellStyle name="Dane wyjściowe 15 4" xfId="7746"/>
    <cellStyle name="Dane wyjściowe 15 4 2" xfId="7747"/>
    <cellStyle name="Dane wyjściowe 15 4 2 2" xfId="7748"/>
    <cellStyle name="Dane wyjściowe 15 4 3" xfId="7749"/>
    <cellStyle name="Dane wyjściowe 15 4 3 2" xfId="7750"/>
    <cellStyle name="Dane wyjściowe 15 4 4" xfId="7751"/>
    <cellStyle name="Dane wyjściowe 15 4 5" xfId="7752"/>
    <cellStyle name="Dane wyjściowe 15 4 6" xfId="7753"/>
    <cellStyle name="Dane wyjściowe 15 5" xfId="7754"/>
    <cellStyle name="Dane wyjściowe 15 5 2" xfId="7755"/>
    <cellStyle name="Dane wyjściowe 15 5 2 2" xfId="7756"/>
    <cellStyle name="Dane wyjściowe 15 5 3" xfId="7757"/>
    <cellStyle name="Dane wyjściowe 15 5 3 2" xfId="7758"/>
    <cellStyle name="Dane wyjściowe 15 5 4" xfId="7759"/>
    <cellStyle name="Dane wyjściowe 15 5 5" xfId="7760"/>
    <cellStyle name="Dane wyjściowe 15 5 6" xfId="7761"/>
    <cellStyle name="Dane wyjściowe 15 6" xfId="7762"/>
    <cellStyle name="Dane wyjściowe 15 6 2" xfId="7763"/>
    <cellStyle name="Dane wyjściowe 15 6 2 2" xfId="7764"/>
    <cellStyle name="Dane wyjściowe 15 6 3" xfId="7765"/>
    <cellStyle name="Dane wyjściowe 15 6 3 2" xfId="7766"/>
    <cellStyle name="Dane wyjściowe 15 6 4" xfId="7767"/>
    <cellStyle name="Dane wyjściowe 15 6 5" xfId="7768"/>
    <cellStyle name="Dane wyjściowe 15 6 6" xfId="7769"/>
    <cellStyle name="Dane wyjściowe 15 7" xfId="7770"/>
    <cellStyle name="Dane wyjściowe 15 7 2" xfId="7771"/>
    <cellStyle name="Dane wyjściowe 15 7 3" xfId="7772"/>
    <cellStyle name="Dane wyjściowe 15 7 4" xfId="7773"/>
    <cellStyle name="Dane wyjściowe 15 8" xfId="7774"/>
    <cellStyle name="Dane wyjściowe 15 8 2" xfId="7775"/>
    <cellStyle name="Dane wyjściowe 15 9" xfId="7776"/>
    <cellStyle name="Dane wyjściowe 15 9 2" xfId="7777"/>
    <cellStyle name="Dane wyjściowe 16" xfId="7778"/>
    <cellStyle name="Dane wyjściowe 16 2" xfId="7779"/>
    <cellStyle name="Dane wyjściowe 16 2 2" xfId="7780"/>
    <cellStyle name="Dane wyjściowe 16 2 2 2" xfId="7781"/>
    <cellStyle name="Dane wyjściowe 16 2 3" xfId="7782"/>
    <cellStyle name="Dane wyjściowe 16 2 3 2" xfId="7783"/>
    <cellStyle name="Dane wyjściowe 16 2 4" xfId="7784"/>
    <cellStyle name="Dane wyjściowe 16 3" xfId="7785"/>
    <cellStyle name="Dane wyjściowe 16 3 2" xfId="7786"/>
    <cellStyle name="Dane wyjściowe 16 4" xfId="7787"/>
    <cellStyle name="Dane wyjściowe 16 4 2" xfId="7788"/>
    <cellStyle name="Dane wyjściowe 16 5" xfId="7789"/>
    <cellStyle name="Dane wyjściowe 16 5 2" xfId="7790"/>
    <cellStyle name="Dane wyjściowe 16 6" xfId="7791"/>
    <cellStyle name="Dane wyjściowe 17" xfId="7792"/>
    <cellStyle name="Dane wyjściowe 17 2" xfId="7793"/>
    <cellStyle name="Dane wyjściowe 17 2 2" xfId="7794"/>
    <cellStyle name="Dane wyjściowe 17 2 2 2" xfId="7795"/>
    <cellStyle name="Dane wyjściowe 17 2 3" xfId="7796"/>
    <cellStyle name="Dane wyjściowe 17 2 3 2" xfId="7797"/>
    <cellStyle name="Dane wyjściowe 17 2 4" xfId="7798"/>
    <cellStyle name="Dane wyjściowe 17 3" xfId="7799"/>
    <cellStyle name="Dane wyjściowe 17 3 2" xfId="7800"/>
    <cellStyle name="Dane wyjściowe 17 4" xfId="7801"/>
    <cellStyle name="Dane wyjściowe 17 4 2" xfId="7802"/>
    <cellStyle name="Dane wyjściowe 17 5" xfId="7803"/>
    <cellStyle name="Dane wyjściowe 17 5 2" xfId="7804"/>
    <cellStyle name="Dane wyjściowe 17 6" xfId="7805"/>
    <cellStyle name="Dane wyjściowe 17 7" xfId="7806"/>
    <cellStyle name="Dane wyjściowe 17 8" xfId="7807"/>
    <cellStyle name="Dane wyjściowe 18" xfId="7808"/>
    <cellStyle name="Dane wyjściowe 18 2" xfId="7809"/>
    <cellStyle name="Dane wyjściowe 18 2 2" xfId="7810"/>
    <cellStyle name="Dane wyjściowe 18 3" xfId="7811"/>
    <cellStyle name="Dane wyjściowe 18 3 2" xfId="7812"/>
    <cellStyle name="Dane wyjściowe 18 4" xfId="7813"/>
    <cellStyle name="Dane wyjściowe 18 5" xfId="7814"/>
    <cellStyle name="Dane wyjściowe 18 6" xfId="7815"/>
    <cellStyle name="Dane wyjściowe 19" xfId="7816"/>
    <cellStyle name="Dane wyjściowe 19 2" xfId="7817"/>
    <cellStyle name="Dane wyjściowe 19 3" xfId="7818"/>
    <cellStyle name="Dane wyjściowe 19 4" xfId="7819"/>
    <cellStyle name="Dane wyjściowe 2" xfId="7820"/>
    <cellStyle name="Dane wyjściowe 2 10" xfId="7821"/>
    <cellStyle name="Dane wyjściowe 2 11" xfId="7822"/>
    <cellStyle name="Dane wyjściowe 2 2" xfId="7823"/>
    <cellStyle name="Dane wyjściowe 2 2 2" xfId="7824"/>
    <cellStyle name="Dane wyjściowe 2 2 2 2" xfId="7825"/>
    <cellStyle name="Dane wyjściowe 2 2 2 2 2" xfId="7826"/>
    <cellStyle name="Dane wyjściowe 2 2 2 3" xfId="7827"/>
    <cellStyle name="Dane wyjściowe 2 2 2 3 2" xfId="7828"/>
    <cellStyle name="Dane wyjściowe 2 2 2 4" xfId="7829"/>
    <cellStyle name="Dane wyjściowe 2 2 3" xfId="7830"/>
    <cellStyle name="Dane wyjściowe 2 2 3 2" xfId="7831"/>
    <cellStyle name="Dane wyjściowe 2 2 4" xfId="7832"/>
    <cellStyle name="Dane wyjściowe 2 2 4 2" xfId="7833"/>
    <cellStyle name="Dane wyjściowe 2 2 5" xfId="7834"/>
    <cellStyle name="Dane wyjściowe 2 2 5 2" xfId="7835"/>
    <cellStyle name="Dane wyjściowe 2 2 6" xfId="7836"/>
    <cellStyle name="Dane wyjściowe 2 3" xfId="7837"/>
    <cellStyle name="Dane wyjściowe 2 3 2" xfId="7838"/>
    <cellStyle name="Dane wyjściowe 2 3 2 2" xfId="7839"/>
    <cellStyle name="Dane wyjściowe 2 3 2 2 2" xfId="7840"/>
    <cellStyle name="Dane wyjściowe 2 3 2 3" xfId="7841"/>
    <cellStyle name="Dane wyjściowe 2 3 2 3 2" xfId="7842"/>
    <cellStyle name="Dane wyjściowe 2 3 2 4" xfId="7843"/>
    <cellStyle name="Dane wyjściowe 2 3 3" xfId="7844"/>
    <cellStyle name="Dane wyjściowe 2 3 3 2" xfId="7845"/>
    <cellStyle name="Dane wyjściowe 2 3 4" xfId="7846"/>
    <cellStyle name="Dane wyjściowe 2 3 4 2" xfId="7847"/>
    <cellStyle name="Dane wyjściowe 2 3 5" xfId="7848"/>
    <cellStyle name="Dane wyjściowe 2 3 5 2" xfId="7849"/>
    <cellStyle name="Dane wyjściowe 2 3 6" xfId="7850"/>
    <cellStyle name="Dane wyjściowe 2 3 7" xfId="7851"/>
    <cellStyle name="Dane wyjściowe 2 3 8" xfId="7852"/>
    <cellStyle name="Dane wyjściowe 2 4" xfId="7853"/>
    <cellStyle name="Dane wyjściowe 2 4 2" xfId="7854"/>
    <cellStyle name="Dane wyjściowe 2 4 2 2" xfId="7855"/>
    <cellStyle name="Dane wyjściowe 2 4 3" xfId="7856"/>
    <cellStyle name="Dane wyjściowe 2 4 3 2" xfId="7857"/>
    <cellStyle name="Dane wyjściowe 2 4 4" xfId="7858"/>
    <cellStyle name="Dane wyjściowe 2 4 5" xfId="7859"/>
    <cellStyle name="Dane wyjściowe 2 4 6" xfId="7860"/>
    <cellStyle name="Dane wyjściowe 2 5" xfId="7861"/>
    <cellStyle name="Dane wyjściowe 2 5 2" xfId="7862"/>
    <cellStyle name="Dane wyjściowe 2 5 2 2" xfId="7863"/>
    <cellStyle name="Dane wyjściowe 2 5 3" xfId="7864"/>
    <cellStyle name="Dane wyjściowe 2 5 3 2" xfId="7865"/>
    <cellStyle name="Dane wyjściowe 2 5 4" xfId="7866"/>
    <cellStyle name="Dane wyjściowe 2 5 5" xfId="7867"/>
    <cellStyle name="Dane wyjściowe 2 5 6" xfId="7868"/>
    <cellStyle name="Dane wyjściowe 2 6" xfId="7869"/>
    <cellStyle name="Dane wyjściowe 2 6 2" xfId="7870"/>
    <cellStyle name="Dane wyjściowe 2 6 2 2" xfId="7871"/>
    <cellStyle name="Dane wyjściowe 2 6 3" xfId="7872"/>
    <cellStyle name="Dane wyjściowe 2 6 3 2" xfId="7873"/>
    <cellStyle name="Dane wyjściowe 2 6 4" xfId="7874"/>
    <cellStyle name="Dane wyjściowe 2 6 5" xfId="7875"/>
    <cellStyle name="Dane wyjściowe 2 6 6" xfId="7876"/>
    <cellStyle name="Dane wyjściowe 2 7" xfId="7877"/>
    <cellStyle name="Dane wyjściowe 2 7 2" xfId="7878"/>
    <cellStyle name="Dane wyjściowe 2 7 3" xfId="7879"/>
    <cellStyle name="Dane wyjściowe 2 7 4" xfId="7880"/>
    <cellStyle name="Dane wyjściowe 2 8" xfId="7881"/>
    <cellStyle name="Dane wyjściowe 2 8 2" xfId="7882"/>
    <cellStyle name="Dane wyjściowe 2 9" xfId="7883"/>
    <cellStyle name="Dane wyjściowe 2 9 2" xfId="7884"/>
    <cellStyle name="Dane wyjściowe 20" xfId="7885"/>
    <cellStyle name="Dane wyjściowe 20 2" xfId="7886"/>
    <cellStyle name="Dane wyjściowe 20 3" xfId="7887"/>
    <cellStyle name="Dane wyjściowe 20 4" xfId="7888"/>
    <cellStyle name="Dane wyjściowe 21" xfId="7889"/>
    <cellStyle name="Dane wyjściowe 21 2" xfId="7890"/>
    <cellStyle name="Dane wyjściowe 21 3" xfId="7891"/>
    <cellStyle name="Dane wyjściowe 21 4" xfId="7892"/>
    <cellStyle name="Dane wyjściowe 22" xfId="7893"/>
    <cellStyle name="Dane wyjściowe 23" xfId="7894"/>
    <cellStyle name="Dane wyjściowe 3" xfId="7895"/>
    <cellStyle name="Dane wyjściowe 3 10" xfId="7896"/>
    <cellStyle name="Dane wyjściowe 3 11" xfId="7897"/>
    <cellStyle name="Dane wyjściowe 3 2" xfId="7898"/>
    <cellStyle name="Dane wyjściowe 3 2 2" xfId="7899"/>
    <cellStyle name="Dane wyjściowe 3 2 2 2" xfId="7900"/>
    <cellStyle name="Dane wyjściowe 3 2 2 2 2" xfId="7901"/>
    <cellStyle name="Dane wyjściowe 3 2 2 3" xfId="7902"/>
    <cellStyle name="Dane wyjściowe 3 2 2 3 2" xfId="7903"/>
    <cellStyle name="Dane wyjściowe 3 2 2 4" xfId="7904"/>
    <cellStyle name="Dane wyjściowe 3 2 3" xfId="7905"/>
    <cellStyle name="Dane wyjściowe 3 2 3 2" xfId="7906"/>
    <cellStyle name="Dane wyjściowe 3 2 4" xfId="7907"/>
    <cellStyle name="Dane wyjściowe 3 2 4 2" xfId="7908"/>
    <cellStyle name="Dane wyjściowe 3 2 5" xfId="7909"/>
    <cellStyle name="Dane wyjściowe 3 2 5 2" xfId="7910"/>
    <cellStyle name="Dane wyjściowe 3 2 6" xfId="7911"/>
    <cellStyle name="Dane wyjściowe 3 3" xfId="7912"/>
    <cellStyle name="Dane wyjściowe 3 3 2" xfId="7913"/>
    <cellStyle name="Dane wyjściowe 3 3 2 2" xfId="7914"/>
    <cellStyle name="Dane wyjściowe 3 3 2 2 2" xfId="7915"/>
    <cellStyle name="Dane wyjściowe 3 3 2 3" xfId="7916"/>
    <cellStyle name="Dane wyjściowe 3 3 2 3 2" xfId="7917"/>
    <cellStyle name="Dane wyjściowe 3 3 2 4" xfId="7918"/>
    <cellStyle name="Dane wyjściowe 3 3 3" xfId="7919"/>
    <cellStyle name="Dane wyjściowe 3 3 3 2" xfId="7920"/>
    <cellStyle name="Dane wyjściowe 3 3 4" xfId="7921"/>
    <cellStyle name="Dane wyjściowe 3 3 4 2" xfId="7922"/>
    <cellStyle name="Dane wyjściowe 3 3 5" xfId="7923"/>
    <cellStyle name="Dane wyjściowe 3 3 5 2" xfId="7924"/>
    <cellStyle name="Dane wyjściowe 3 3 6" xfId="7925"/>
    <cellStyle name="Dane wyjściowe 3 3 7" xfId="7926"/>
    <cellStyle name="Dane wyjściowe 3 3 8" xfId="7927"/>
    <cellStyle name="Dane wyjściowe 3 4" xfId="7928"/>
    <cellStyle name="Dane wyjściowe 3 4 2" xfId="7929"/>
    <cellStyle name="Dane wyjściowe 3 4 2 2" xfId="7930"/>
    <cellStyle name="Dane wyjściowe 3 4 3" xfId="7931"/>
    <cellStyle name="Dane wyjściowe 3 4 3 2" xfId="7932"/>
    <cellStyle name="Dane wyjściowe 3 4 4" xfId="7933"/>
    <cellStyle name="Dane wyjściowe 3 4 5" xfId="7934"/>
    <cellStyle name="Dane wyjściowe 3 4 6" xfId="7935"/>
    <cellStyle name="Dane wyjściowe 3 5" xfId="7936"/>
    <cellStyle name="Dane wyjściowe 3 5 2" xfId="7937"/>
    <cellStyle name="Dane wyjściowe 3 5 2 2" xfId="7938"/>
    <cellStyle name="Dane wyjściowe 3 5 3" xfId="7939"/>
    <cellStyle name="Dane wyjściowe 3 5 3 2" xfId="7940"/>
    <cellStyle name="Dane wyjściowe 3 5 4" xfId="7941"/>
    <cellStyle name="Dane wyjściowe 3 5 5" xfId="7942"/>
    <cellStyle name="Dane wyjściowe 3 5 6" xfId="7943"/>
    <cellStyle name="Dane wyjściowe 3 6" xfId="7944"/>
    <cellStyle name="Dane wyjściowe 3 6 2" xfId="7945"/>
    <cellStyle name="Dane wyjściowe 3 6 2 2" xfId="7946"/>
    <cellStyle name="Dane wyjściowe 3 6 3" xfId="7947"/>
    <cellStyle name="Dane wyjściowe 3 6 3 2" xfId="7948"/>
    <cellStyle name="Dane wyjściowe 3 6 4" xfId="7949"/>
    <cellStyle name="Dane wyjściowe 3 6 5" xfId="7950"/>
    <cellStyle name="Dane wyjściowe 3 6 6" xfId="7951"/>
    <cellStyle name="Dane wyjściowe 3 7" xfId="7952"/>
    <cellStyle name="Dane wyjściowe 3 7 2" xfId="7953"/>
    <cellStyle name="Dane wyjściowe 3 7 3" xfId="7954"/>
    <cellStyle name="Dane wyjściowe 3 7 4" xfId="7955"/>
    <cellStyle name="Dane wyjściowe 3 8" xfId="7956"/>
    <cellStyle name="Dane wyjściowe 3 8 2" xfId="7957"/>
    <cellStyle name="Dane wyjściowe 3 9" xfId="7958"/>
    <cellStyle name="Dane wyjściowe 3 9 2" xfId="7959"/>
    <cellStyle name="Dane wyjściowe 4" xfId="7960"/>
    <cellStyle name="Dane wyjściowe 4 10" xfId="7961"/>
    <cellStyle name="Dane wyjściowe 4 11" xfId="7962"/>
    <cellStyle name="Dane wyjściowe 4 2" xfId="7963"/>
    <cellStyle name="Dane wyjściowe 4 2 2" xfId="7964"/>
    <cellStyle name="Dane wyjściowe 4 2 2 2" xfId="7965"/>
    <cellStyle name="Dane wyjściowe 4 2 2 2 2" xfId="7966"/>
    <cellStyle name="Dane wyjściowe 4 2 2 3" xfId="7967"/>
    <cellStyle name="Dane wyjściowe 4 2 2 3 2" xfId="7968"/>
    <cellStyle name="Dane wyjściowe 4 2 2 4" xfId="7969"/>
    <cellStyle name="Dane wyjściowe 4 2 3" xfId="7970"/>
    <cellStyle name="Dane wyjściowe 4 2 3 2" xfId="7971"/>
    <cellStyle name="Dane wyjściowe 4 2 4" xfId="7972"/>
    <cellStyle name="Dane wyjściowe 4 2 4 2" xfId="7973"/>
    <cellStyle name="Dane wyjściowe 4 2 5" xfId="7974"/>
    <cellStyle name="Dane wyjściowe 4 2 5 2" xfId="7975"/>
    <cellStyle name="Dane wyjściowe 4 2 6" xfId="7976"/>
    <cellStyle name="Dane wyjściowe 4 3" xfId="7977"/>
    <cellStyle name="Dane wyjściowe 4 3 2" xfId="7978"/>
    <cellStyle name="Dane wyjściowe 4 3 2 2" xfId="7979"/>
    <cellStyle name="Dane wyjściowe 4 3 2 2 2" xfId="7980"/>
    <cellStyle name="Dane wyjściowe 4 3 2 3" xfId="7981"/>
    <cellStyle name="Dane wyjściowe 4 3 2 3 2" xfId="7982"/>
    <cellStyle name="Dane wyjściowe 4 3 2 4" xfId="7983"/>
    <cellStyle name="Dane wyjściowe 4 3 3" xfId="7984"/>
    <cellStyle name="Dane wyjściowe 4 3 3 2" xfId="7985"/>
    <cellStyle name="Dane wyjściowe 4 3 4" xfId="7986"/>
    <cellStyle name="Dane wyjściowe 4 3 4 2" xfId="7987"/>
    <cellStyle name="Dane wyjściowe 4 3 5" xfId="7988"/>
    <cellStyle name="Dane wyjściowe 4 3 5 2" xfId="7989"/>
    <cellStyle name="Dane wyjściowe 4 3 6" xfId="7990"/>
    <cellStyle name="Dane wyjściowe 4 3 7" xfId="7991"/>
    <cellStyle name="Dane wyjściowe 4 3 8" xfId="7992"/>
    <cellStyle name="Dane wyjściowe 4 4" xfId="7993"/>
    <cellStyle name="Dane wyjściowe 4 4 2" xfId="7994"/>
    <cellStyle name="Dane wyjściowe 4 4 2 2" xfId="7995"/>
    <cellStyle name="Dane wyjściowe 4 4 3" xfId="7996"/>
    <cellStyle name="Dane wyjściowe 4 4 3 2" xfId="7997"/>
    <cellStyle name="Dane wyjściowe 4 4 4" xfId="7998"/>
    <cellStyle name="Dane wyjściowe 4 4 5" xfId="7999"/>
    <cellStyle name="Dane wyjściowe 4 4 6" xfId="8000"/>
    <cellStyle name="Dane wyjściowe 4 5" xfId="8001"/>
    <cellStyle name="Dane wyjściowe 4 5 2" xfId="8002"/>
    <cellStyle name="Dane wyjściowe 4 5 2 2" xfId="8003"/>
    <cellStyle name="Dane wyjściowe 4 5 3" xfId="8004"/>
    <cellStyle name="Dane wyjściowe 4 5 3 2" xfId="8005"/>
    <cellStyle name="Dane wyjściowe 4 5 4" xfId="8006"/>
    <cellStyle name="Dane wyjściowe 4 5 5" xfId="8007"/>
    <cellStyle name="Dane wyjściowe 4 5 6" xfId="8008"/>
    <cellStyle name="Dane wyjściowe 4 6" xfId="8009"/>
    <cellStyle name="Dane wyjściowe 4 6 2" xfId="8010"/>
    <cellStyle name="Dane wyjściowe 4 6 2 2" xfId="8011"/>
    <cellStyle name="Dane wyjściowe 4 6 3" xfId="8012"/>
    <cellStyle name="Dane wyjściowe 4 6 3 2" xfId="8013"/>
    <cellStyle name="Dane wyjściowe 4 6 4" xfId="8014"/>
    <cellStyle name="Dane wyjściowe 4 6 5" xfId="8015"/>
    <cellStyle name="Dane wyjściowe 4 6 6" xfId="8016"/>
    <cellStyle name="Dane wyjściowe 4 7" xfId="8017"/>
    <cellStyle name="Dane wyjściowe 4 7 2" xfId="8018"/>
    <cellStyle name="Dane wyjściowe 4 7 3" xfId="8019"/>
    <cellStyle name="Dane wyjściowe 4 7 4" xfId="8020"/>
    <cellStyle name="Dane wyjściowe 4 8" xfId="8021"/>
    <cellStyle name="Dane wyjściowe 4 8 2" xfId="8022"/>
    <cellStyle name="Dane wyjściowe 4 9" xfId="8023"/>
    <cellStyle name="Dane wyjściowe 4 9 2" xfId="8024"/>
    <cellStyle name="Dane wyjściowe 5" xfId="8025"/>
    <cellStyle name="Dane wyjściowe 5 10" xfId="8026"/>
    <cellStyle name="Dane wyjściowe 5 11" xfId="8027"/>
    <cellStyle name="Dane wyjściowe 5 2" xfId="8028"/>
    <cellStyle name="Dane wyjściowe 5 2 2" xfId="8029"/>
    <cellStyle name="Dane wyjściowe 5 2 2 2" xfId="8030"/>
    <cellStyle name="Dane wyjściowe 5 2 2 2 2" xfId="8031"/>
    <cellStyle name="Dane wyjściowe 5 2 2 3" xfId="8032"/>
    <cellStyle name="Dane wyjściowe 5 2 2 3 2" xfId="8033"/>
    <cellStyle name="Dane wyjściowe 5 2 2 4" xfId="8034"/>
    <cellStyle name="Dane wyjściowe 5 2 3" xfId="8035"/>
    <cellStyle name="Dane wyjściowe 5 2 3 2" xfId="8036"/>
    <cellStyle name="Dane wyjściowe 5 2 4" xfId="8037"/>
    <cellStyle name="Dane wyjściowe 5 2 4 2" xfId="8038"/>
    <cellStyle name="Dane wyjściowe 5 2 5" xfId="8039"/>
    <cellStyle name="Dane wyjściowe 5 2 5 2" xfId="8040"/>
    <cellStyle name="Dane wyjściowe 5 2 6" xfId="8041"/>
    <cellStyle name="Dane wyjściowe 5 3" xfId="8042"/>
    <cellStyle name="Dane wyjściowe 5 3 2" xfId="8043"/>
    <cellStyle name="Dane wyjściowe 5 3 2 2" xfId="8044"/>
    <cellStyle name="Dane wyjściowe 5 3 2 2 2" xfId="8045"/>
    <cellStyle name="Dane wyjściowe 5 3 2 3" xfId="8046"/>
    <cellStyle name="Dane wyjściowe 5 3 2 3 2" xfId="8047"/>
    <cellStyle name="Dane wyjściowe 5 3 2 4" xfId="8048"/>
    <cellStyle name="Dane wyjściowe 5 3 3" xfId="8049"/>
    <cellStyle name="Dane wyjściowe 5 3 3 2" xfId="8050"/>
    <cellStyle name="Dane wyjściowe 5 3 4" xfId="8051"/>
    <cellStyle name="Dane wyjściowe 5 3 4 2" xfId="8052"/>
    <cellStyle name="Dane wyjściowe 5 3 5" xfId="8053"/>
    <cellStyle name="Dane wyjściowe 5 3 5 2" xfId="8054"/>
    <cellStyle name="Dane wyjściowe 5 3 6" xfId="8055"/>
    <cellStyle name="Dane wyjściowe 5 3 7" xfId="8056"/>
    <cellStyle name="Dane wyjściowe 5 3 8" xfId="8057"/>
    <cellStyle name="Dane wyjściowe 5 4" xfId="8058"/>
    <cellStyle name="Dane wyjściowe 5 4 2" xfId="8059"/>
    <cellStyle name="Dane wyjściowe 5 4 2 2" xfId="8060"/>
    <cellStyle name="Dane wyjściowe 5 4 3" xfId="8061"/>
    <cellStyle name="Dane wyjściowe 5 4 3 2" xfId="8062"/>
    <cellStyle name="Dane wyjściowe 5 4 4" xfId="8063"/>
    <cellStyle name="Dane wyjściowe 5 4 5" xfId="8064"/>
    <cellStyle name="Dane wyjściowe 5 4 6" xfId="8065"/>
    <cellStyle name="Dane wyjściowe 5 5" xfId="8066"/>
    <cellStyle name="Dane wyjściowe 5 5 2" xfId="8067"/>
    <cellStyle name="Dane wyjściowe 5 5 2 2" xfId="8068"/>
    <cellStyle name="Dane wyjściowe 5 5 3" xfId="8069"/>
    <cellStyle name="Dane wyjściowe 5 5 3 2" xfId="8070"/>
    <cellStyle name="Dane wyjściowe 5 5 4" xfId="8071"/>
    <cellStyle name="Dane wyjściowe 5 5 5" xfId="8072"/>
    <cellStyle name="Dane wyjściowe 5 5 6" xfId="8073"/>
    <cellStyle name="Dane wyjściowe 5 6" xfId="8074"/>
    <cellStyle name="Dane wyjściowe 5 6 2" xfId="8075"/>
    <cellStyle name="Dane wyjściowe 5 6 2 2" xfId="8076"/>
    <cellStyle name="Dane wyjściowe 5 6 3" xfId="8077"/>
    <cellStyle name="Dane wyjściowe 5 6 3 2" xfId="8078"/>
    <cellStyle name="Dane wyjściowe 5 6 4" xfId="8079"/>
    <cellStyle name="Dane wyjściowe 5 6 5" xfId="8080"/>
    <cellStyle name="Dane wyjściowe 5 6 6" xfId="8081"/>
    <cellStyle name="Dane wyjściowe 5 7" xfId="8082"/>
    <cellStyle name="Dane wyjściowe 5 7 2" xfId="8083"/>
    <cellStyle name="Dane wyjściowe 5 7 3" xfId="8084"/>
    <cellStyle name="Dane wyjściowe 5 7 4" xfId="8085"/>
    <cellStyle name="Dane wyjściowe 5 8" xfId="8086"/>
    <cellStyle name="Dane wyjściowe 5 8 2" xfId="8087"/>
    <cellStyle name="Dane wyjściowe 5 9" xfId="8088"/>
    <cellStyle name="Dane wyjściowe 5 9 2" xfId="8089"/>
    <cellStyle name="Dane wyjściowe 6" xfId="8090"/>
    <cellStyle name="Dane wyjściowe 6 10" xfId="8091"/>
    <cellStyle name="Dane wyjściowe 6 11" xfId="8092"/>
    <cellStyle name="Dane wyjściowe 6 2" xfId="8093"/>
    <cellStyle name="Dane wyjściowe 6 2 2" xfId="8094"/>
    <cellStyle name="Dane wyjściowe 6 2 2 2" xfId="8095"/>
    <cellStyle name="Dane wyjściowe 6 2 2 2 2" xfId="8096"/>
    <cellStyle name="Dane wyjściowe 6 2 2 3" xfId="8097"/>
    <cellStyle name="Dane wyjściowe 6 2 2 3 2" xfId="8098"/>
    <cellStyle name="Dane wyjściowe 6 2 2 4" xfId="8099"/>
    <cellStyle name="Dane wyjściowe 6 2 3" xfId="8100"/>
    <cellStyle name="Dane wyjściowe 6 2 3 2" xfId="8101"/>
    <cellStyle name="Dane wyjściowe 6 2 4" xfId="8102"/>
    <cellStyle name="Dane wyjściowe 6 2 4 2" xfId="8103"/>
    <cellStyle name="Dane wyjściowe 6 2 5" xfId="8104"/>
    <cellStyle name="Dane wyjściowe 6 2 5 2" xfId="8105"/>
    <cellStyle name="Dane wyjściowe 6 2 6" xfId="8106"/>
    <cellStyle name="Dane wyjściowe 6 3" xfId="8107"/>
    <cellStyle name="Dane wyjściowe 6 3 2" xfId="8108"/>
    <cellStyle name="Dane wyjściowe 6 3 2 2" xfId="8109"/>
    <cellStyle name="Dane wyjściowe 6 3 2 2 2" xfId="8110"/>
    <cellStyle name="Dane wyjściowe 6 3 2 3" xfId="8111"/>
    <cellStyle name="Dane wyjściowe 6 3 2 3 2" xfId="8112"/>
    <cellStyle name="Dane wyjściowe 6 3 2 4" xfId="8113"/>
    <cellStyle name="Dane wyjściowe 6 3 3" xfId="8114"/>
    <cellStyle name="Dane wyjściowe 6 3 3 2" xfId="8115"/>
    <cellStyle name="Dane wyjściowe 6 3 4" xfId="8116"/>
    <cellStyle name="Dane wyjściowe 6 3 4 2" xfId="8117"/>
    <cellStyle name="Dane wyjściowe 6 3 5" xfId="8118"/>
    <cellStyle name="Dane wyjściowe 6 3 5 2" xfId="8119"/>
    <cellStyle name="Dane wyjściowe 6 3 6" xfId="8120"/>
    <cellStyle name="Dane wyjściowe 6 3 7" xfId="8121"/>
    <cellStyle name="Dane wyjściowe 6 3 8" xfId="8122"/>
    <cellStyle name="Dane wyjściowe 6 4" xfId="8123"/>
    <cellStyle name="Dane wyjściowe 6 4 2" xfId="8124"/>
    <cellStyle name="Dane wyjściowe 6 4 2 2" xfId="8125"/>
    <cellStyle name="Dane wyjściowe 6 4 3" xfId="8126"/>
    <cellStyle name="Dane wyjściowe 6 4 3 2" xfId="8127"/>
    <cellStyle name="Dane wyjściowe 6 4 4" xfId="8128"/>
    <cellStyle name="Dane wyjściowe 6 4 5" xfId="8129"/>
    <cellStyle name="Dane wyjściowe 6 4 6" xfId="8130"/>
    <cellStyle name="Dane wyjściowe 6 5" xfId="8131"/>
    <cellStyle name="Dane wyjściowe 6 5 2" xfId="8132"/>
    <cellStyle name="Dane wyjściowe 6 5 2 2" xfId="8133"/>
    <cellStyle name="Dane wyjściowe 6 5 3" xfId="8134"/>
    <cellStyle name="Dane wyjściowe 6 5 3 2" xfId="8135"/>
    <cellStyle name="Dane wyjściowe 6 5 4" xfId="8136"/>
    <cellStyle name="Dane wyjściowe 6 5 5" xfId="8137"/>
    <cellStyle name="Dane wyjściowe 6 5 6" xfId="8138"/>
    <cellStyle name="Dane wyjściowe 6 6" xfId="8139"/>
    <cellStyle name="Dane wyjściowe 6 6 2" xfId="8140"/>
    <cellStyle name="Dane wyjściowe 6 6 2 2" xfId="8141"/>
    <cellStyle name="Dane wyjściowe 6 6 3" xfId="8142"/>
    <cellStyle name="Dane wyjściowe 6 6 3 2" xfId="8143"/>
    <cellStyle name="Dane wyjściowe 6 6 4" xfId="8144"/>
    <cellStyle name="Dane wyjściowe 6 6 5" xfId="8145"/>
    <cellStyle name="Dane wyjściowe 6 6 6" xfId="8146"/>
    <cellStyle name="Dane wyjściowe 6 7" xfId="8147"/>
    <cellStyle name="Dane wyjściowe 6 7 2" xfId="8148"/>
    <cellStyle name="Dane wyjściowe 6 7 3" xfId="8149"/>
    <cellStyle name="Dane wyjściowe 6 7 4" xfId="8150"/>
    <cellStyle name="Dane wyjściowe 6 8" xfId="8151"/>
    <cellStyle name="Dane wyjściowe 6 8 2" xfId="8152"/>
    <cellStyle name="Dane wyjściowe 6 9" xfId="8153"/>
    <cellStyle name="Dane wyjściowe 6 9 2" xfId="8154"/>
    <cellStyle name="Dane wyjściowe 7" xfId="8155"/>
    <cellStyle name="Dane wyjściowe 7 10" xfId="8156"/>
    <cellStyle name="Dane wyjściowe 7 11" xfId="8157"/>
    <cellStyle name="Dane wyjściowe 7 2" xfId="8158"/>
    <cellStyle name="Dane wyjściowe 7 2 2" xfId="8159"/>
    <cellStyle name="Dane wyjściowe 7 2 2 2" xfId="8160"/>
    <cellStyle name="Dane wyjściowe 7 2 2 2 2" xfId="8161"/>
    <cellStyle name="Dane wyjściowe 7 2 2 3" xfId="8162"/>
    <cellStyle name="Dane wyjściowe 7 2 2 3 2" xfId="8163"/>
    <cellStyle name="Dane wyjściowe 7 2 2 4" xfId="8164"/>
    <cellStyle name="Dane wyjściowe 7 2 3" xfId="8165"/>
    <cellStyle name="Dane wyjściowe 7 2 3 2" xfId="8166"/>
    <cellStyle name="Dane wyjściowe 7 2 4" xfId="8167"/>
    <cellStyle name="Dane wyjściowe 7 2 4 2" xfId="8168"/>
    <cellStyle name="Dane wyjściowe 7 2 5" xfId="8169"/>
    <cellStyle name="Dane wyjściowe 7 2 5 2" xfId="8170"/>
    <cellStyle name="Dane wyjściowe 7 2 6" xfId="8171"/>
    <cellStyle name="Dane wyjściowe 7 3" xfId="8172"/>
    <cellStyle name="Dane wyjściowe 7 3 2" xfId="8173"/>
    <cellStyle name="Dane wyjściowe 7 3 2 2" xfId="8174"/>
    <cellStyle name="Dane wyjściowe 7 3 2 2 2" xfId="8175"/>
    <cellStyle name="Dane wyjściowe 7 3 2 3" xfId="8176"/>
    <cellStyle name="Dane wyjściowe 7 3 2 3 2" xfId="8177"/>
    <cellStyle name="Dane wyjściowe 7 3 2 4" xfId="8178"/>
    <cellStyle name="Dane wyjściowe 7 3 3" xfId="8179"/>
    <cellStyle name="Dane wyjściowe 7 3 3 2" xfId="8180"/>
    <cellStyle name="Dane wyjściowe 7 3 4" xfId="8181"/>
    <cellStyle name="Dane wyjściowe 7 3 4 2" xfId="8182"/>
    <cellStyle name="Dane wyjściowe 7 3 5" xfId="8183"/>
    <cellStyle name="Dane wyjściowe 7 3 5 2" xfId="8184"/>
    <cellStyle name="Dane wyjściowe 7 3 6" xfId="8185"/>
    <cellStyle name="Dane wyjściowe 7 3 7" xfId="8186"/>
    <cellStyle name="Dane wyjściowe 7 3 8" xfId="8187"/>
    <cellStyle name="Dane wyjściowe 7 4" xfId="8188"/>
    <cellStyle name="Dane wyjściowe 7 4 2" xfId="8189"/>
    <cellStyle name="Dane wyjściowe 7 4 2 2" xfId="8190"/>
    <cellStyle name="Dane wyjściowe 7 4 3" xfId="8191"/>
    <cellStyle name="Dane wyjściowe 7 4 3 2" xfId="8192"/>
    <cellStyle name="Dane wyjściowe 7 4 4" xfId="8193"/>
    <cellStyle name="Dane wyjściowe 7 4 5" xfId="8194"/>
    <cellStyle name="Dane wyjściowe 7 4 6" xfId="8195"/>
    <cellStyle name="Dane wyjściowe 7 5" xfId="8196"/>
    <cellStyle name="Dane wyjściowe 7 5 2" xfId="8197"/>
    <cellStyle name="Dane wyjściowe 7 5 2 2" xfId="8198"/>
    <cellStyle name="Dane wyjściowe 7 5 3" xfId="8199"/>
    <cellStyle name="Dane wyjściowe 7 5 3 2" xfId="8200"/>
    <cellStyle name="Dane wyjściowe 7 5 4" xfId="8201"/>
    <cellStyle name="Dane wyjściowe 7 5 5" xfId="8202"/>
    <cellStyle name="Dane wyjściowe 7 5 6" xfId="8203"/>
    <cellStyle name="Dane wyjściowe 7 6" xfId="8204"/>
    <cellStyle name="Dane wyjściowe 7 6 2" xfId="8205"/>
    <cellStyle name="Dane wyjściowe 7 6 2 2" xfId="8206"/>
    <cellStyle name="Dane wyjściowe 7 6 3" xfId="8207"/>
    <cellStyle name="Dane wyjściowe 7 6 3 2" xfId="8208"/>
    <cellStyle name="Dane wyjściowe 7 6 4" xfId="8209"/>
    <cellStyle name="Dane wyjściowe 7 6 5" xfId="8210"/>
    <cellStyle name="Dane wyjściowe 7 6 6" xfId="8211"/>
    <cellStyle name="Dane wyjściowe 7 7" xfId="8212"/>
    <cellStyle name="Dane wyjściowe 7 7 2" xfId="8213"/>
    <cellStyle name="Dane wyjściowe 7 7 3" xfId="8214"/>
    <cellStyle name="Dane wyjściowe 7 7 4" xfId="8215"/>
    <cellStyle name="Dane wyjściowe 7 8" xfId="8216"/>
    <cellStyle name="Dane wyjściowe 7 8 2" xfId="8217"/>
    <cellStyle name="Dane wyjściowe 7 9" xfId="8218"/>
    <cellStyle name="Dane wyjściowe 7 9 2" xfId="8219"/>
    <cellStyle name="Dane wyjściowe 8" xfId="8220"/>
    <cellStyle name="Dane wyjściowe 8 10" xfId="8221"/>
    <cellStyle name="Dane wyjściowe 8 11" xfId="8222"/>
    <cellStyle name="Dane wyjściowe 8 2" xfId="8223"/>
    <cellStyle name="Dane wyjściowe 8 2 2" xfId="8224"/>
    <cellStyle name="Dane wyjściowe 8 2 2 2" xfId="8225"/>
    <cellStyle name="Dane wyjściowe 8 2 2 2 2" xfId="8226"/>
    <cellStyle name="Dane wyjściowe 8 2 2 3" xfId="8227"/>
    <cellStyle name="Dane wyjściowe 8 2 2 3 2" xfId="8228"/>
    <cellStyle name="Dane wyjściowe 8 2 2 4" xfId="8229"/>
    <cellStyle name="Dane wyjściowe 8 2 3" xfId="8230"/>
    <cellStyle name="Dane wyjściowe 8 2 3 2" xfId="8231"/>
    <cellStyle name="Dane wyjściowe 8 2 4" xfId="8232"/>
    <cellStyle name="Dane wyjściowe 8 2 4 2" xfId="8233"/>
    <cellStyle name="Dane wyjściowe 8 2 5" xfId="8234"/>
    <cellStyle name="Dane wyjściowe 8 2 5 2" xfId="8235"/>
    <cellStyle name="Dane wyjściowe 8 2 6" xfId="8236"/>
    <cellStyle name="Dane wyjściowe 8 3" xfId="8237"/>
    <cellStyle name="Dane wyjściowe 8 3 2" xfId="8238"/>
    <cellStyle name="Dane wyjściowe 8 3 2 2" xfId="8239"/>
    <cellStyle name="Dane wyjściowe 8 3 2 2 2" xfId="8240"/>
    <cellStyle name="Dane wyjściowe 8 3 2 3" xfId="8241"/>
    <cellStyle name="Dane wyjściowe 8 3 2 3 2" xfId="8242"/>
    <cellStyle name="Dane wyjściowe 8 3 2 4" xfId="8243"/>
    <cellStyle name="Dane wyjściowe 8 3 3" xfId="8244"/>
    <cellStyle name="Dane wyjściowe 8 3 3 2" xfId="8245"/>
    <cellStyle name="Dane wyjściowe 8 3 4" xfId="8246"/>
    <cellStyle name="Dane wyjściowe 8 3 4 2" xfId="8247"/>
    <cellStyle name="Dane wyjściowe 8 3 5" xfId="8248"/>
    <cellStyle name="Dane wyjściowe 8 3 5 2" xfId="8249"/>
    <cellStyle name="Dane wyjściowe 8 3 6" xfId="8250"/>
    <cellStyle name="Dane wyjściowe 8 3 7" xfId="8251"/>
    <cellStyle name="Dane wyjściowe 8 3 8" xfId="8252"/>
    <cellStyle name="Dane wyjściowe 8 4" xfId="8253"/>
    <cellStyle name="Dane wyjściowe 8 4 2" xfId="8254"/>
    <cellStyle name="Dane wyjściowe 8 4 2 2" xfId="8255"/>
    <cellStyle name="Dane wyjściowe 8 4 3" xfId="8256"/>
    <cellStyle name="Dane wyjściowe 8 4 3 2" xfId="8257"/>
    <cellStyle name="Dane wyjściowe 8 4 4" xfId="8258"/>
    <cellStyle name="Dane wyjściowe 8 4 5" xfId="8259"/>
    <cellStyle name="Dane wyjściowe 8 4 6" xfId="8260"/>
    <cellStyle name="Dane wyjściowe 8 5" xfId="8261"/>
    <cellStyle name="Dane wyjściowe 8 5 2" xfId="8262"/>
    <cellStyle name="Dane wyjściowe 8 5 2 2" xfId="8263"/>
    <cellStyle name="Dane wyjściowe 8 5 3" xfId="8264"/>
    <cellStyle name="Dane wyjściowe 8 5 3 2" xfId="8265"/>
    <cellStyle name="Dane wyjściowe 8 5 4" xfId="8266"/>
    <cellStyle name="Dane wyjściowe 8 5 5" xfId="8267"/>
    <cellStyle name="Dane wyjściowe 8 5 6" xfId="8268"/>
    <cellStyle name="Dane wyjściowe 8 6" xfId="8269"/>
    <cellStyle name="Dane wyjściowe 8 6 2" xfId="8270"/>
    <cellStyle name="Dane wyjściowe 8 6 2 2" xfId="8271"/>
    <cellStyle name="Dane wyjściowe 8 6 3" xfId="8272"/>
    <cellStyle name="Dane wyjściowe 8 6 3 2" xfId="8273"/>
    <cellStyle name="Dane wyjściowe 8 6 4" xfId="8274"/>
    <cellStyle name="Dane wyjściowe 8 6 5" xfId="8275"/>
    <cellStyle name="Dane wyjściowe 8 6 6" xfId="8276"/>
    <cellStyle name="Dane wyjściowe 8 7" xfId="8277"/>
    <cellStyle name="Dane wyjściowe 8 7 2" xfId="8278"/>
    <cellStyle name="Dane wyjściowe 8 7 3" xfId="8279"/>
    <cellStyle name="Dane wyjściowe 8 7 4" xfId="8280"/>
    <cellStyle name="Dane wyjściowe 8 8" xfId="8281"/>
    <cellStyle name="Dane wyjściowe 8 8 2" xfId="8282"/>
    <cellStyle name="Dane wyjściowe 8 9" xfId="8283"/>
    <cellStyle name="Dane wyjściowe 8 9 2" xfId="8284"/>
    <cellStyle name="Dane wyjściowe 9" xfId="8285"/>
    <cellStyle name="Dane wyjściowe 9 10" xfId="8286"/>
    <cellStyle name="Dane wyjściowe 9 11" xfId="8287"/>
    <cellStyle name="Dane wyjściowe 9 2" xfId="8288"/>
    <cellStyle name="Dane wyjściowe 9 2 2" xfId="8289"/>
    <cellStyle name="Dane wyjściowe 9 2 2 2" xfId="8290"/>
    <cellStyle name="Dane wyjściowe 9 2 2 2 2" xfId="8291"/>
    <cellStyle name="Dane wyjściowe 9 2 2 3" xfId="8292"/>
    <cellStyle name="Dane wyjściowe 9 2 2 3 2" xfId="8293"/>
    <cellStyle name="Dane wyjściowe 9 2 2 4" xfId="8294"/>
    <cellStyle name="Dane wyjściowe 9 2 3" xfId="8295"/>
    <cellStyle name="Dane wyjściowe 9 2 3 2" xfId="8296"/>
    <cellStyle name="Dane wyjściowe 9 2 4" xfId="8297"/>
    <cellStyle name="Dane wyjściowe 9 2 4 2" xfId="8298"/>
    <cellStyle name="Dane wyjściowe 9 2 5" xfId="8299"/>
    <cellStyle name="Dane wyjściowe 9 2 5 2" xfId="8300"/>
    <cellStyle name="Dane wyjściowe 9 2 6" xfId="8301"/>
    <cellStyle name="Dane wyjściowe 9 3" xfId="8302"/>
    <cellStyle name="Dane wyjściowe 9 3 2" xfId="8303"/>
    <cellStyle name="Dane wyjściowe 9 3 2 2" xfId="8304"/>
    <cellStyle name="Dane wyjściowe 9 3 2 2 2" xfId="8305"/>
    <cellStyle name="Dane wyjściowe 9 3 2 3" xfId="8306"/>
    <cellStyle name="Dane wyjściowe 9 3 2 3 2" xfId="8307"/>
    <cellStyle name="Dane wyjściowe 9 3 2 4" xfId="8308"/>
    <cellStyle name="Dane wyjściowe 9 3 3" xfId="8309"/>
    <cellStyle name="Dane wyjściowe 9 3 3 2" xfId="8310"/>
    <cellStyle name="Dane wyjściowe 9 3 4" xfId="8311"/>
    <cellStyle name="Dane wyjściowe 9 3 4 2" xfId="8312"/>
    <cellStyle name="Dane wyjściowe 9 3 5" xfId="8313"/>
    <cellStyle name="Dane wyjściowe 9 3 5 2" xfId="8314"/>
    <cellStyle name="Dane wyjściowe 9 3 6" xfId="8315"/>
    <cellStyle name="Dane wyjściowe 9 3 7" xfId="8316"/>
    <cellStyle name="Dane wyjściowe 9 3 8" xfId="8317"/>
    <cellStyle name="Dane wyjściowe 9 4" xfId="8318"/>
    <cellStyle name="Dane wyjściowe 9 4 2" xfId="8319"/>
    <cellStyle name="Dane wyjściowe 9 4 2 2" xfId="8320"/>
    <cellStyle name="Dane wyjściowe 9 4 3" xfId="8321"/>
    <cellStyle name="Dane wyjściowe 9 4 3 2" xfId="8322"/>
    <cellStyle name="Dane wyjściowe 9 4 4" xfId="8323"/>
    <cellStyle name="Dane wyjściowe 9 4 5" xfId="8324"/>
    <cellStyle name="Dane wyjściowe 9 4 6" xfId="8325"/>
    <cellStyle name="Dane wyjściowe 9 5" xfId="8326"/>
    <cellStyle name="Dane wyjściowe 9 5 2" xfId="8327"/>
    <cellStyle name="Dane wyjściowe 9 5 2 2" xfId="8328"/>
    <cellStyle name="Dane wyjściowe 9 5 3" xfId="8329"/>
    <cellStyle name="Dane wyjściowe 9 5 3 2" xfId="8330"/>
    <cellStyle name="Dane wyjściowe 9 5 4" xfId="8331"/>
    <cellStyle name="Dane wyjściowe 9 5 5" xfId="8332"/>
    <cellStyle name="Dane wyjściowe 9 5 6" xfId="8333"/>
    <cellStyle name="Dane wyjściowe 9 6" xfId="8334"/>
    <cellStyle name="Dane wyjściowe 9 6 2" xfId="8335"/>
    <cellStyle name="Dane wyjściowe 9 6 2 2" xfId="8336"/>
    <cellStyle name="Dane wyjściowe 9 6 3" xfId="8337"/>
    <cellStyle name="Dane wyjściowe 9 6 3 2" xfId="8338"/>
    <cellStyle name="Dane wyjściowe 9 6 4" xfId="8339"/>
    <cellStyle name="Dane wyjściowe 9 6 5" xfId="8340"/>
    <cellStyle name="Dane wyjściowe 9 6 6" xfId="8341"/>
    <cellStyle name="Dane wyjściowe 9 7" xfId="8342"/>
    <cellStyle name="Dane wyjściowe 9 7 2" xfId="8343"/>
    <cellStyle name="Dane wyjściowe 9 7 3" xfId="8344"/>
    <cellStyle name="Dane wyjściowe 9 7 4" xfId="8345"/>
    <cellStyle name="Dane wyjściowe 9 8" xfId="8346"/>
    <cellStyle name="Dane wyjściowe 9 8 2" xfId="8347"/>
    <cellStyle name="Dane wyjściowe 9 9" xfId="8348"/>
    <cellStyle name="Dane wyjściowe 9 9 2" xfId="8349"/>
    <cellStyle name="Data" xfId="8350"/>
    <cellStyle name="Data 2" xfId="8351"/>
    <cellStyle name="Data 3" xfId="8352"/>
    <cellStyle name="Data 3 2" xfId="8353"/>
    <cellStyle name="Data 3 2 2" xfId="8354"/>
    <cellStyle name="Data 3 2 2 2" xfId="8355"/>
    <cellStyle name="Data 3 2 3" xfId="8356"/>
    <cellStyle name="Data 3 2 3 2" xfId="8357"/>
    <cellStyle name="Data 3 2 4" xfId="8358"/>
    <cellStyle name="Data 3 3" xfId="8359"/>
    <cellStyle name="Data 3 3 2" xfId="8360"/>
    <cellStyle name="Data 3 4" xfId="8361"/>
    <cellStyle name="Data 3 4 2" xfId="8362"/>
    <cellStyle name="Data 3 5" xfId="8363"/>
    <cellStyle name="Data 3 5 2" xfId="8364"/>
    <cellStyle name="Data 3 6" xfId="8365"/>
    <cellStyle name="Data 4" xfId="8366"/>
    <cellStyle name="Data 4 2" xfId="8367"/>
    <cellStyle name="Data 4 2 2" xfId="8368"/>
    <cellStyle name="Data 4 3" xfId="8369"/>
    <cellStyle name="Data 4 3 2" xfId="8370"/>
    <cellStyle name="Data 4 4" xfId="8371"/>
    <cellStyle name="Data 5" xfId="8372"/>
    <cellStyle name="Data 5 2" xfId="8373"/>
    <cellStyle name="Data 5 2 2" xfId="8374"/>
    <cellStyle name="Data 5 3" xfId="8375"/>
    <cellStyle name="Data 5 3 2" xfId="8376"/>
    <cellStyle name="Data 5 4" xfId="8377"/>
    <cellStyle name="Data 5 4 2" xfId="8378"/>
    <cellStyle name="Data 5 5" xfId="8379"/>
    <cellStyle name="Data2" xfId="8380"/>
    <cellStyle name="Data2 2" xfId="8381"/>
    <cellStyle name="Data5" xfId="8382"/>
    <cellStyle name="Data5 2" xfId="8383"/>
    <cellStyle name="Data5 2 2" xfId="8384"/>
    <cellStyle name="Data5 2 2 2" xfId="8385"/>
    <cellStyle name="Data5 2 2 2 2" xfId="8386"/>
    <cellStyle name="Data5 2 2 3" xfId="8387"/>
    <cellStyle name="Data5 2 2 3 2" xfId="8388"/>
    <cellStyle name="Data5 2 2 4" xfId="8389"/>
    <cellStyle name="Data5 2 3" xfId="8390"/>
    <cellStyle name="Data5 2 3 2" xfId="8391"/>
    <cellStyle name="Data5 2 4" xfId="8392"/>
    <cellStyle name="Data5 2 4 2" xfId="8393"/>
    <cellStyle name="Data5 2 5" xfId="8394"/>
    <cellStyle name="Data5 2 5 2" xfId="8395"/>
    <cellStyle name="Data5 2 6" xfId="8396"/>
    <cellStyle name="Data5 3" xfId="8397"/>
    <cellStyle name="Data5 3 2" xfId="8398"/>
    <cellStyle name="Data5 3 2 2" xfId="8399"/>
    <cellStyle name="Data5 3 3" xfId="8400"/>
    <cellStyle name="Data5 3 3 2" xfId="8401"/>
    <cellStyle name="Data5 3 4" xfId="8402"/>
    <cellStyle name="Data5 4" xfId="8403"/>
    <cellStyle name="Data5 4 2" xfId="8404"/>
    <cellStyle name="Data5 5" xfId="8405"/>
    <cellStyle name="Data5 5 2" xfId="8406"/>
    <cellStyle name="Data5 6" xfId="8407"/>
    <cellStyle name="Data5 6 2" xfId="8408"/>
    <cellStyle name="Data5 7" xfId="8409"/>
    <cellStyle name="database" xfId="8410"/>
    <cellStyle name="Date" xfId="8411"/>
    <cellStyle name="Date 2" xfId="8412"/>
    <cellStyle name="Datum" xfId="8413"/>
    <cellStyle name="Datum 2" xfId="8414"/>
    <cellStyle name="Datum 2 2" xfId="8415"/>
    <cellStyle name="Datum 2 3" xfId="8416"/>
    <cellStyle name="Datum 2 4" xfId="8417"/>
    <cellStyle name="Datum 2 5" xfId="8418"/>
    <cellStyle name="Datum 3" xfId="8419"/>
    <cellStyle name="Datum 4" xfId="8420"/>
    <cellStyle name="Datum 5" xfId="8421"/>
    <cellStyle name="Datum 6" xfId="8422"/>
    <cellStyle name="Datum 7" xfId="8423"/>
    <cellStyle name="day of week" xfId="8424"/>
    <cellStyle name="DEM" xfId="8425"/>
    <cellStyle name="DEM 2" xfId="8426"/>
    <cellStyle name="DEM 2 2" xfId="8427"/>
    <cellStyle name="DEM 2 3" xfId="8428"/>
    <cellStyle name="DEM 2 4" xfId="8429"/>
    <cellStyle name="DEM 2 5" xfId="8430"/>
    <cellStyle name="DEM 3" xfId="8431"/>
    <cellStyle name="DEM 4" xfId="8432"/>
    <cellStyle name="DEM 5" xfId="8433"/>
    <cellStyle name="DEM 6" xfId="8434"/>
    <cellStyle name="DEM 7" xfId="8435"/>
    <cellStyle name="DEM_Cumulative" xfId="8436"/>
    <cellStyle name="Dezimal [0]_CoAsDCol" xfId="8437"/>
    <cellStyle name="Dezimal [2]" xfId="8438"/>
    <cellStyle name="Dezimal [2] 2" xfId="8439"/>
    <cellStyle name="Dezimal [2] 2 2" xfId="8440"/>
    <cellStyle name="Dezimal [2] 3" xfId="8441"/>
    <cellStyle name="Dezimal [2] 3 2" xfId="8442"/>
    <cellStyle name="Dezimal [2] 3 3" xfId="8443"/>
    <cellStyle name="Dezimal [2]_f_SSF" xfId="8444"/>
    <cellStyle name="Dezimal_CoAsDCol" xfId="8445"/>
    <cellStyle name="diskette" xfId="8446"/>
    <cellStyle name="Dobre" xfId="8447"/>
    <cellStyle name="Dobre 2" xfId="8448"/>
    <cellStyle name="données" xfId="8449"/>
    <cellStyle name="données­border" xfId="8450"/>
    <cellStyle name="Drasi_Green" xfId="8451"/>
    <cellStyle name="Dziesiętny_IMF public debt January 2009" xfId="8452"/>
    <cellStyle name="Emphasis 1" xfId="8453"/>
    <cellStyle name="Emphasis 1 2" xfId="8454"/>
    <cellStyle name="Emphasis 1 2 2" xfId="8455"/>
    <cellStyle name="Emphasis 1 2 3" xfId="8456"/>
    <cellStyle name="Emphasis 1 2 4" xfId="8457"/>
    <cellStyle name="Emphasis 1 2 5" xfId="8458"/>
    <cellStyle name="Emphasis 1 3" xfId="8459"/>
    <cellStyle name="Emphasis 1 4" xfId="8460"/>
    <cellStyle name="Emphasis 1 5" xfId="8461"/>
    <cellStyle name="Emphasis 1 6" xfId="8462"/>
    <cellStyle name="Emphasis 1 7" xfId="8463"/>
    <cellStyle name="Emphasis 2" xfId="8464"/>
    <cellStyle name="Emphasis 2 2" xfId="8465"/>
    <cellStyle name="Emphasis 2 2 2" xfId="8466"/>
    <cellStyle name="Emphasis 2 2 3" xfId="8467"/>
    <cellStyle name="Emphasis 2 2 4" xfId="8468"/>
    <cellStyle name="Emphasis 2 2 5" xfId="8469"/>
    <cellStyle name="Emphasis 2 3" xfId="8470"/>
    <cellStyle name="Emphasis 2 4" xfId="8471"/>
    <cellStyle name="Emphasis 2 5" xfId="8472"/>
    <cellStyle name="Emphasis 2 6" xfId="8473"/>
    <cellStyle name="Emphasis 2 7" xfId="8474"/>
    <cellStyle name="Emphasis 3" xfId="8475"/>
    <cellStyle name="Emphasis 3 2" xfId="8476"/>
    <cellStyle name="Emphasis 3 2 2" xfId="8477"/>
    <cellStyle name="Emphasis 3 2 3" xfId="8478"/>
    <cellStyle name="Emphasis 3 2 4" xfId="8479"/>
    <cellStyle name="Emphasis 3 2 5" xfId="8480"/>
    <cellStyle name="Emphasis 3 3" xfId="8481"/>
    <cellStyle name="Emphasis 3 4" xfId="8482"/>
    <cellStyle name="Emphasis 3 5" xfId="8483"/>
    <cellStyle name="Emphasis 3 6" xfId="8484"/>
    <cellStyle name="Emphasis 3 7" xfId="8485"/>
    <cellStyle name="eptembre" xfId="8486"/>
    <cellStyle name="eptembre 10" xfId="8487"/>
    <cellStyle name="eptembre 10 2" xfId="8488"/>
    <cellStyle name="eptembre 10 2 2" xfId="8489"/>
    <cellStyle name="eptembre 10 3" xfId="8490"/>
    <cellStyle name="eptembre 10 3 2" xfId="8491"/>
    <cellStyle name="eptembre 10 4" xfId="8492"/>
    <cellStyle name="eptembre 10 4 2" xfId="8493"/>
    <cellStyle name="eptembre 10 5" xfId="8494"/>
    <cellStyle name="eptembre 10 6" xfId="8495"/>
    <cellStyle name="eptembre 10 7" xfId="8496"/>
    <cellStyle name="eptembre 11" xfId="8497"/>
    <cellStyle name="eptembre 11 2" xfId="8498"/>
    <cellStyle name="eptembre 12" xfId="8499"/>
    <cellStyle name="eptembre 13" xfId="8500"/>
    <cellStyle name="eptembre 14" xfId="8501"/>
    <cellStyle name="eptembre 15" xfId="8502"/>
    <cellStyle name="eptembre 2" xfId="8503"/>
    <cellStyle name="eptembre 2 10" xfId="8504"/>
    <cellStyle name="eptembre 2 11" xfId="8505"/>
    <cellStyle name="eptembre 2 12" xfId="8506"/>
    <cellStyle name="eptembre 2 2" xfId="8507"/>
    <cellStyle name="eptembre 2 2 10" xfId="8508"/>
    <cellStyle name="eptembre 2 2 11" xfId="8509"/>
    <cellStyle name="eptembre 2 2 2" xfId="8510"/>
    <cellStyle name="eptembre 2 2 2 2" xfId="8511"/>
    <cellStyle name="eptembre 2 2 2 2 2" xfId="8512"/>
    <cellStyle name="eptembre 2 2 2 2 2 2" xfId="8513"/>
    <cellStyle name="eptembre 2 2 2 2 3" xfId="8514"/>
    <cellStyle name="eptembre 2 2 2 2 3 2" xfId="8515"/>
    <cellStyle name="eptembre 2 2 2 2 4" xfId="8516"/>
    <cellStyle name="eptembre 2 2 2 2 5" xfId="8517"/>
    <cellStyle name="eptembre 2 2 2 3" xfId="8518"/>
    <cellStyle name="eptembre 2 2 2 3 2" xfId="8519"/>
    <cellStyle name="eptembre 2 2 2 4" xfId="8520"/>
    <cellStyle name="eptembre 2 2 2 4 2" xfId="8521"/>
    <cellStyle name="eptembre 2 2 2 5" xfId="8522"/>
    <cellStyle name="eptembre 2 2 2 5 2" xfId="8523"/>
    <cellStyle name="eptembre 2 2 2 6" xfId="8524"/>
    <cellStyle name="eptembre 2 2 2 6 2" xfId="8525"/>
    <cellStyle name="eptembre 2 2 2 7" xfId="8526"/>
    <cellStyle name="eptembre 2 2 2 8" xfId="8527"/>
    <cellStyle name="eptembre 2 2 2 9" xfId="8528"/>
    <cellStyle name="eptembre 2 2 3" xfId="8529"/>
    <cellStyle name="eptembre 2 2 3 2" xfId="8530"/>
    <cellStyle name="eptembre 2 2 3 2 2" xfId="8531"/>
    <cellStyle name="eptembre 2 2 3 2 2 2" xfId="8532"/>
    <cellStyle name="eptembre 2 2 3 2 3" xfId="8533"/>
    <cellStyle name="eptembre 2 2 3 2 3 2" xfId="8534"/>
    <cellStyle name="eptembre 2 2 3 2 4" xfId="8535"/>
    <cellStyle name="eptembre 2 2 3 3" xfId="8536"/>
    <cellStyle name="eptembre 2 2 3 3 2" xfId="8537"/>
    <cellStyle name="eptembre 2 2 3 4" xfId="8538"/>
    <cellStyle name="eptembre 2 2 3 4 2" xfId="8539"/>
    <cellStyle name="eptembre 2 2 3 5" xfId="8540"/>
    <cellStyle name="eptembre 2 2 3 5 2" xfId="8541"/>
    <cellStyle name="eptembre 2 2 3 6" xfId="8542"/>
    <cellStyle name="eptembre 2 2 3 6 2" xfId="8543"/>
    <cellStyle name="eptembre 2 2 3 7" xfId="8544"/>
    <cellStyle name="eptembre 2 2 3 8" xfId="8545"/>
    <cellStyle name="eptembre 2 2 3 9" xfId="8546"/>
    <cellStyle name="eptembre 2 2 4" xfId="8547"/>
    <cellStyle name="eptembre 2 2 4 2" xfId="8548"/>
    <cellStyle name="eptembre 2 2 4 2 2" xfId="8549"/>
    <cellStyle name="eptembre 2 2 4 3" xfId="8550"/>
    <cellStyle name="eptembre 2 2 4 3 2" xfId="8551"/>
    <cellStyle name="eptembre 2 2 4 4" xfId="8552"/>
    <cellStyle name="eptembre 2 2 4 5" xfId="8553"/>
    <cellStyle name="eptembre 2 2 4 6" xfId="8554"/>
    <cellStyle name="eptembre 2 2 5" xfId="8555"/>
    <cellStyle name="eptembre 2 2 5 2" xfId="8556"/>
    <cellStyle name="eptembre 2 2 5 2 2" xfId="8557"/>
    <cellStyle name="eptembre 2 2 5 3" xfId="8558"/>
    <cellStyle name="eptembre 2 2 5 3 2" xfId="8559"/>
    <cellStyle name="eptembre 2 2 5 4" xfId="8560"/>
    <cellStyle name="eptembre 2 2 5 5" xfId="8561"/>
    <cellStyle name="eptembre 2 2 5 6" xfId="8562"/>
    <cellStyle name="eptembre 2 2 6" xfId="8563"/>
    <cellStyle name="eptembre 2 2 6 2" xfId="8564"/>
    <cellStyle name="eptembre 2 2 6 2 2" xfId="8565"/>
    <cellStyle name="eptembre 2 2 6 3" xfId="8566"/>
    <cellStyle name="eptembre 2 2 6 3 2" xfId="8567"/>
    <cellStyle name="eptembre 2 2 6 4" xfId="8568"/>
    <cellStyle name="eptembre 2 2 6 4 2" xfId="8569"/>
    <cellStyle name="eptembre 2 2 6 5" xfId="8570"/>
    <cellStyle name="eptembre 2 2 6 6" xfId="8571"/>
    <cellStyle name="eptembre 2 2 6 7" xfId="8572"/>
    <cellStyle name="eptembre 2 2 7" xfId="8573"/>
    <cellStyle name="eptembre 2 2 7 2" xfId="8574"/>
    <cellStyle name="eptembre 2 2 8" xfId="8575"/>
    <cellStyle name="eptembre 2 2 9" xfId="8576"/>
    <cellStyle name="eptembre 2 3" xfId="8577"/>
    <cellStyle name="eptembre 2 3 2" xfId="8578"/>
    <cellStyle name="eptembre 2 3 2 2" xfId="8579"/>
    <cellStyle name="eptembre 2 3 2 2 2" xfId="8580"/>
    <cellStyle name="eptembre 2 3 2 3" xfId="8581"/>
    <cellStyle name="eptembre 2 3 2 3 2" xfId="8582"/>
    <cellStyle name="eptembre 2 3 2 4" xfId="8583"/>
    <cellStyle name="eptembre 2 3 2 5" xfId="8584"/>
    <cellStyle name="eptembre 2 3 3" xfId="8585"/>
    <cellStyle name="eptembre 2 3 3 2" xfId="8586"/>
    <cellStyle name="eptembre 2 3 4" xfId="8587"/>
    <cellStyle name="eptembre 2 3 4 2" xfId="8588"/>
    <cellStyle name="eptembre 2 3 5" xfId="8589"/>
    <cellStyle name="eptembre 2 3 5 2" xfId="8590"/>
    <cellStyle name="eptembre 2 3 6" xfId="8591"/>
    <cellStyle name="eptembre 2 3 6 2" xfId="8592"/>
    <cellStyle name="eptembre 2 3 7" xfId="8593"/>
    <cellStyle name="eptembre 2 3 8" xfId="8594"/>
    <cellStyle name="eptembre 2 3 9" xfId="8595"/>
    <cellStyle name="eptembre 2 4" xfId="8596"/>
    <cellStyle name="eptembre 2 4 2" xfId="8597"/>
    <cellStyle name="eptembre 2 4 2 2" xfId="8598"/>
    <cellStyle name="eptembre 2 4 2 2 2" xfId="8599"/>
    <cellStyle name="eptembre 2 4 2 3" xfId="8600"/>
    <cellStyle name="eptembre 2 4 2 3 2" xfId="8601"/>
    <cellStyle name="eptembre 2 4 2 4" xfId="8602"/>
    <cellStyle name="eptembre 2 4 3" xfId="8603"/>
    <cellStyle name="eptembre 2 4 3 2" xfId="8604"/>
    <cellStyle name="eptembre 2 4 4" xfId="8605"/>
    <cellStyle name="eptembre 2 4 4 2" xfId="8606"/>
    <cellStyle name="eptembre 2 4 5" xfId="8607"/>
    <cellStyle name="eptembre 2 4 5 2" xfId="8608"/>
    <cellStyle name="eptembre 2 4 6" xfId="8609"/>
    <cellStyle name="eptembre 2 4 6 2" xfId="8610"/>
    <cellStyle name="eptembre 2 4 7" xfId="8611"/>
    <cellStyle name="eptembre 2 4 8" xfId="8612"/>
    <cellStyle name="eptembre 2 4 9" xfId="8613"/>
    <cellStyle name="eptembre 2 5" xfId="8614"/>
    <cellStyle name="eptembre 2 5 2" xfId="8615"/>
    <cellStyle name="eptembre 2 5 2 2" xfId="8616"/>
    <cellStyle name="eptembre 2 5 3" xfId="8617"/>
    <cellStyle name="eptembre 2 5 3 2" xfId="8618"/>
    <cellStyle name="eptembre 2 5 4" xfId="8619"/>
    <cellStyle name="eptembre 2 5 5" xfId="8620"/>
    <cellStyle name="eptembre 2 5 6" xfId="8621"/>
    <cellStyle name="eptembre 2 6" xfId="8622"/>
    <cellStyle name="eptembre 2 6 2" xfId="8623"/>
    <cellStyle name="eptembre 2 6 2 2" xfId="8624"/>
    <cellStyle name="eptembre 2 6 3" xfId="8625"/>
    <cellStyle name="eptembre 2 6 3 2" xfId="8626"/>
    <cellStyle name="eptembre 2 6 4" xfId="8627"/>
    <cellStyle name="eptembre 2 6 5" xfId="8628"/>
    <cellStyle name="eptembre 2 6 6" xfId="8629"/>
    <cellStyle name="eptembre 2 7" xfId="8630"/>
    <cellStyle name="eptembre 2 7 2" xfId="8631"/>
    <cellStyle name="eptembre 2 7 2 2" xfId="8632"/>
    <cellStyle name="eptembre 2 7 3" xfId="8633"/>
    <cellStyle name="eptembre 2 7 3 2" xfId="8634"/>
    <cellStyle name="eptembre 2 7 4" xfId="8635"/>
    <cellStyle name="eptembre 2 7 4 2" xfId="8636"/>
    <cellStyle name="eptembre 2 7 5" xfId="8637"/>
    <cellStyle name="eptembre 2 7 6" xfId="8638"/>
    <cellStyle name="eptembre 2 7 7" xfId="8639"/>
    <cellStyle name="eptembre 2 8" xfId="8640"/>
    <cellStyle name="eptembre 2 8 2" xfId="8641"/>
    <cellStyle name="eptembre 2 9" xfId="8642"/>
    <cellStyle name="eptembre 3" xfId="8643"/>
    <cellStyle name="eptembre 3 10" xfId="8644"/>
    <cellStyle name="eptembre 3 11" xfId="8645"/>
    <cellStyle name="eptembre 3 2" xfId="8646"/>
    <cellStyle name="eptembre 3 2 2" xfId="8647"/>
    <cellStyle name="eptembre 3 2 2 2" xfId="8648"/>
    <cellStyle name="eptembre 3 2 2 2 2" xfId="8649"/>
    <cellStyle name="eptembre 3 2 2 3" xfId="8650"/>
    <cellStyle name="eptembre 3 2 2 3 2" xfId="8651"/>
    <cellStyle name="eptembre 3 2 2 4" xfId="8652"/>
    <cellStyle name="eptembre 3 2 2 5" xfId="8653"/>
    <cellStyle name="eptembre 3 2 3" xfId="8654"/>
    <cellStyle name="eptembre 3 2 3 2" xfId="8655"/>
    <cellStyle name="eptembre 3 2 4" xfId="8656"/>
    <cellStyle name="eptembre 3 2 4 2" xfId="8657"/>
    <cellStyle name="eptembre 3 2 5" xfId="8658"/>
    <cellStyle name="eptembre 3 2 5 2" xfId="8659"/>
    <cellStyle name="eptembre 3 2 6" xfId="8660"/>
    <cellStyle name="eptembre 3 2 6 2" xfId="8661"/>
    <cellStyle name="eptembre 3 2 7" xfId="8662"/>
    <cellStyle name="eptembre 3 2 8" xfId="8663"/>
    <cellStyle name="eptembre 3 2 9" xfId="8664"/>
    <cellStyle name="eptembre 3 3" xfId="8665"/>
    <cellStyle name="eptembre 3 3 2" xfId="8666"/>
    <cellStyle name="eptembre 3 3 2 2" xfId="8667"/>
    <cellStyle name="eptembre 3 3 2 2 2" xfId="8668"/>
    <cellStyle name="eptembre 3 3 2 3" xfId="8669"/>
    <cellStyle name="eptembre 3 3 2 3 2" xfId="8670"/>
    <cellStyle name="eptembre 3 3 2 4" xfId="8671"/>
    <cellStyle name="eptembre 3 3 3" xfId="8672"/>
    <cellStyle name="eptembre 3 3 3 2" xfId="8673"/>
    <cellStyle name="eptembre 3 3 4" xfId="8674"/>
    <cellStyle name="eptembre 3 3 4 2" xfId="8675"/>
    <cellStyle name="eptembre 3 3 5" xfId="8676"/>
    <cellStyle name="eptembre 3 3 5 2" xfId="8677"/>
    <cellStyle name="eptembre 3 3 6" xfId="8678"/>
    <cellStyle name="eptembre 3 3 6 2" xfId="8679"/>
    <cellStyle name="eptembre 3 3 7" xfId="8680"/>
    <cellStyle name="eptembre 3 3 8" xfId="8681"/>
    <cellStyle name="eptembre 3 3 9" xfId="8682"/>
    <cellStyle name="eptembre 3 4" xfId="8683"/>
    <cellStyle name="eptembre 3 4 2" xfId="8684"/>
    <cellStyle name="eptembre 3 4 2 2" xfId="8685"/>
    <cellStyle name="eptembre 3 4 3" xfId="8686"/>
    <cellStyle name="eptembre 3 4 3 2" xfId="8687"/>
    <cellStyle name="eptembre 3 4 4" xfId="8688"/>
    <cellStyle name="eptembre 3 4 5" xfId="8689"/>
    <cellStyle name="eptembre 3 4 6" xfId="8690"/>
    <cellStyle name="eptembre 3 5" xfId="8691"/>
    <cellStyle name="eptembre 3 5 2" xfId="8692"/>
    <cellStyle name="eptembre 3 5 2 2" xfId="8693"/>
    <cellStyle name="eptembre 3 5 3" xfId="8694"/>
    <cellStyle name="eptembre 3 5 3 2" xfId="8695"/>
    <cellStyle name="eptembre 3 5 4" xfId="8696"/>
    <cellStyle name="eptembre 3 5 5" xfId="8697"/>
    <cellStyle name="eptembre 3 5 6" xfId="8698"/>
    <cellStyle name="eptembre 3 6" xfId="8699"/>
    <cellStyle name="eptembre 3 6 2" xfId="8700"/>
    <cellStyle name="eptembre 3 6 2 2" xfId="8701"/>
    <cellStyle name="eptembre 3 6 3" xfId="8702"/>
    <cellStyle name="eptembre 3 6 3 2" xfId="8703"/>
    <cellStyle name="eptembre 3 6 4" xfId="8704"/>
    <cellStyle name="eptembre 3 6 4 2" xfId="8705"/>
    <cellStyle name="eptembre 3 6 5" xfId="8706"/>
    <cellStyle name="eptembre 3 6 6" xfId="8707"/>
    <cellStyle name="eptembre 3 6 7" xfId="8708"/>
    <cellStyle name="eptembre 3 7" xfId="8709"/>
    <cellStyle name="eptembre 3 7 2" xfId="8710"/>
    <cellStyle name="eptembre 3 8" xfId="8711"/>
    <cellStyle name="eptembre 3 9" xfId="8712"/>
    <cellStyle name="eptembre 4" xfId="8713"/>
    <cellStyle name="eptembre 4 10" xfId="8714"/>
    <cellStyle name="eptembre 4 11" xfId="8715"/>
    <cellStyle name="eptembre 4 2" xfId="8716"/>
    <cellStyle name="eptembre 4 2 2" xfId="8717"/>
    <cellStyle name="eptembre 4 2 2 2" xfId="8718"/>
    <cellStyle name="eptembre 4 2 2 2 2" xfId="8719"/>
    <cellStyle name="eptembre 4 2 2 3" xfId="8720"/>
    <cellStyle name="eptembre 4 2 2 3 2" xfId="8721"/>
    <cellStyle name="eptembre 4 2 2 4" xfId="8722"/>
    <cellStyle name="eptembre 4 2 3" xfId="8723"/>
    <cellStyle name="eptembre 4 2 3 2" xfId="8724"/>
    <cellStyle name="eptembre 4 2 4" xfId="8725"/>
    <cellStyle name="eptembre 4 2 4 2" xfId="8726"/>
    <cellStyle name="eptembre 4 2 5" xfId="8727"/>
    <cellStyle name="eptembre 4 2 5 2" xfId="8728"/>
    <cellStyle name="eptembre 4 2 6" xfId="8729"/>
    <cellStyle name="eptembre 4 2 6 2" xfId="8730"/>
    <cellStyle name="eptembre 4 2 7" xfId="8731"/>
    <cellStyle name="eptembre 4 2 8" xfId="8732"/>
    <cellStyle name="eptembre 4 2 9" xfId="8733"/>
    <cellStyle name="eptembre 4 3" xfId="8734"/>
    <cellStyle name="eptembre 4 3 2" xfId="8735"/>
    <cellStyle name="eptembre 4 3 2 2" xfId="8736"/>
    <cellStyle name="eptembre 4 3 2 2 2" xfId="8737"/>
    <cellStyle name="eptembre 4 3 2 3" xfId="8738"/>
    <cellStyle name="eptembre 4 3 2 3 2" xfId="8739"/>
    <cellStyle name="eptembre 4 3 2 4" xfId="8740"/>
    <cellStyle name="eptembre 4 3 3" xfId="8741"/>
    <cellStyle name="eptembre 4 3 3 2" xfId="8742"/>
    <cellStyle name="eptembre 4 3 4" xfId="8743"/>
    <cellStyle name="eptembre 4 3 4 2" xfId="8744"/>
    <cellStyle name="eptembre 4 3 5" xfId="8745"/>
    <cellStyle name="eptembre 4 3 5 2" xfId="8746"/>
    <cellStyle name="eptembre 4 3 6" xfId="8747"/>
    <cellStyle name="eptembre 4 3 6 2" xfId="8748"/>
    <cellStyle name="eptembre 4 3 7" xfId="8749"/>
    <cellStyle name="eptembre 4 3 8" xfId="8750"/>
    <cellStyle name="eptembre 4 3 9" xfId="8751"/>
    <cellStyle name="eptembre 4 4" xfId="8752"/>
    <cellStyle name="eptembre 4 4 2" xfId="8753"/>
    <cellStyle name="eptembre 4 4 2 2" xfId="8754"/>
    <cellStyle name="eptembre 4 4 3" xfId="8755"/>
    <cellStyle name="eptembre 4 4 3 2" xfId="8756"/>
    <cellStyle name="eptembre 4 4 4" xfId="8757"/>
    <cellStyle name="eptembre 4 4 5" xfId="8758"/>
    <cellStyle name="eptembre 4 4 6" xfId="8759"/>
    <cellStyle name="eptembre 4 5" xfId="8760"/>
    <cellStyle name="eptembre 4 5 2" xfId="8761"/>
    <cellStyle name="eptembre 4 5 2 2" xfId="8762"/>
    <cellStyle name="eptembre 4 5 3" xfId="8763"/>
    <cellStyle name="eptembre 4 5 3 2" xfId="8764"/>
    <cellStyle name="eptembre 4 5 4" xfId="8765"/>
    <cellStyle name="eptembre 4 5 5" xfId="8766"/>
    <cellStyle name="eptembre 4 5 6" xfId="8767"/>
    <cellStyle name="eptembre 4 6" xfId="8768"/>
    <cellStyle name="eptembre 4 6 2" xfId="8769"/>
    <cellStyle name="eptembre 4 6 2 2" xfId="8770"/>
    <cellStyle name="eptembre 4 6 3" xfId="8771"/>
    <cellStyle name="eptembre 4 6 3 2" xfId="8772"/>
    <cellStyle name="eptembre 4 6 4" xfId="8773"/>
    <cellStyle name="eptembre 4 6 4 2" xfId="8774"/>
    <cellStyle name="eptembre 4 6 5" xfId="8775"/>
    <cellStyle name="eptembre 4 6 6" xfId="8776"/>
    <cellStyle name="eptembre 4 6 7" xfId="8777"/>
    <cellStyle name="eptembre 4 7" xfId="8778"/>
    <cellStyle name="eptembre 4 7 2" xfId="8779"/>
    <cellStyle name="eptembre 4 8" xfId="8780"/>
    <cellStyle name="eptembre 4 9" xfId="8781"/>
    <cellStyle name="eptembre 5" xfId="8782"/>
    <cellStyle name="eptembre 5 10" xfId="8783"/>
    <cellStyle name="eptembre 5 11" xfId="8784"/>
    <cellStyle name="eptembre 5 2" xfId="8785"/>
    <cellStyle name="eptembre 5 2 2" xfId="8786"/>
    <cellStyle name="eptembre 5 2 2 2" xfId="8787"/>
    <cellStyle name="eptembre 5 2 2 2 2" xfId="8788"/>
    <cellStyle name="eptembre 5 2 2 3" xfId="8789"/>
    <cellStyle name="eptembre 5 2 2 3 2" xfId="8790"/>
    <cellStyle name="eptembre 5 2 2 4" xfId="8791"/>
    <cellStyle name="eptembre 5 2 3" xfId="8792"/>
    <cellStyle name="eptembre 5 2 3 2" xfId="8793"/>
    <cellStyle name="eptembre 5 2 4" xfId="8794"/>
    <cellStyle name="eptembre 5 2 4 2" xfId="8795"/>
    <cellStyle name="eptembre 5 2 5" xfId="8796"/>
    <cellStyle name="eptembre 5 2 5 2" xfId="8797"/>
    <cellStyle name="eptembre 5 2 6" xfId="8798"/>
    <cellStyle name="eptembre 5 2 6 2" xfId="8799"/>
    <cellStyle name="eptembre 5 2 7" xfId="8800"/>
    <cellStyle name="eptembre 5 2 8" xfId="8801"/>
    <cellStyle name="eptembre 5 2 9" xfId="8802"/>
    <cellStyle name="eptembre 5 3" xfId="8803"/>
    <cellStyle name="eptembre 5 3 2" xfId="8804"/>
    <cellStyle name="eptembre 5 3 2 2" xfId="8805"/>
    <cellStyle name="eptembre 5 3 2 2 2" xfId="8806"/>
    <cellStyle name="eptembre 5 3 2 3" xfId="8807"/>
    <cellStyle name="eptembre 5 3 2 3 2" xfId="8808"/>
    <cellStyle name="eptembre 5 3 2 4" xfId="8809"/>
    <cellStyle name="eptembre 5 3 3" xfId="8810"/>
    <cellStyle name="eptembre 5 3 3 2" xfId="8811"/>
    <cellStyle name="eptembre 5 3 4" xfId="8812"/>
    <cellStyle name="eptembre 5 3 4 2" xfId="8813"/>
    <cellStyle name="eptembre 5 3 5" xfId="8814"/>
    <cellStyle name="eptembre 5 3 5 2" xfId="8815"/>
    <cellStyle name="eptembre 5 3 6" xfId="8816"/>
    <cellStyle name="eptembre 5 3 6 2" xfId="8817"/>
    <cellStyle name="eptembre 5 3 7" xfId="8818"/>
    <cellStyle name="eptembre 5 3 8" xfId="8819"/>
    <cellStyle name="eptembre 5 3 9" xfId="8820"/>
    <cellStyle name="eptembre 5 4" xfId="8821"/>
    <cellStyle name="eptembre 5 4 2" xfId="8822"/>
    <cellStyle name="eptembre 5 4 2 2" xfId="8823"/>
    <cellStyle name="eptembre 5 4 3" xfId="8824"/>
    <cellStyle name="eptembre 5 4 3 2" xfId="8825"/>
    <cellStyle name="eptembre 5 4 4" xfId="8826"/>
    <cellStyle name="eptembre 5 4 5" xfId="8827"/>
    <cellStyle name="eptembre 5 4 6" xfId="8828"/>
    <cellStyle name="eptembre 5 5" xfId="8829"/>
    <cellStyle name="eptembre 5 5 2" xfId="8830"/>
    <cellStyle name="eptembre 5 5 2 2" xfId="8831"/>
    <cellStyle name="eptembre 5 5 3" xfId="8832"/>
    <cellStyle name="eptembre 5 5 3 2" xfId="8833"/>
    <cellStyle name="eptembre 5 5 4" xfId="8834"/>
    <cellStyle name="eptembre 5 5 5" xfId="8835"/>
    <cellStyle name="eptembre 5 5 6" xfId="8836"/>
    <cellStyle name="eptembre 5 6" xfId="8837"/>
    <cellStyle name="eptembre 5 6 2" xfId="8838"/>
    <cellStyle name="eptembre 5 6 2 2" xfId="8839"/>
    <cellStyle name="eptembre 5 6 3" xfId="8840"/>
    <cellStyle name="eptembre 5 6 3 2" xfId="8841"/>
    <cellStyle name="eptembre 5 6 4" xfId="8842"/>
    <cellStyle name="eptembre 5 6 4 2" xfId="8843"/>
    <cellStyle name="eptembre 5 6 5" xfId="8844"/>
    <cellStyle name="eptembre 5 6 6" xfId="8845"/>
    <cellStyle name="eptembre 5 6 7" xfId="8846"/>
    <cellStyle name="eptembre 5 7" xfId="8847"/>
    <cellStyle name="eptembre 5 7 2" xfId="8848"/>
    <cellStyle name="eptembre 5 8" xfId="8849"/>
    <cellStyle name="eptembre 5 9" xfId="8850"/>
    <cellStyle name="eptembre 6" xfId="8851"/>
    <cellStyle name="eptembre 6 2" xfId="8852"/>
    <cellStyle name="eptembre 6 2 2" xfId="8853"/>
    <cellStyle name="eptembre 6 2 2 2" xfId="8854"/>
    <cellStyle name="eptembre 6 2 3" xfId="8855"/>
    <cellStyle name="eptembre 6 2 3 2" xfId="8856"/>
    <cellStyle name="eptembre 6 2 4" xfId="8857"/>
    <cellStyle name="eptembre 6 3" xfId="8858"/>
    <cellStyle name="eptembre 6 3 2" xfId="8859"/>
    <cellStyle name="eptembre 6 4" xfId="8860"/>
    <cellStyle name="eptembre 6 4 2" xfId="8861"/>
    <cellStyle name="eptembre 6 5" xfId="8862"/>
    <cellStyle name="eptembre 6 5 2" xfId="8863"/>
    <cellStyle name="eptembre 6 6" xfId="8864"/>
    <cellStyle name="eptembre 6 6 2" xfId="8865"/>
    <cellStyle name="eptembre 6 7" xfId="8866"/>
    <cellStyle name="eptembre 6 8" xfId="8867"/>
    <cellStyle name="eptembre 6 9" xfId="8868"/>
    <cellStyle name="eptembre 7" xfId="8869"/>
    <cellStyle name="eptembre 7 2" xfId="8870"/>
    <cellStyle name="eptembre 7 2 2" xfId="8871"/>
    <cellStyle name="eptembre 7 2 2 2" xfId="8872"/>
    <cellStyle name="eptembre 7 2 3" xfId="8873"/>
    <cellStyle name="eptembre 7 2 3 2" xfId="8874"/>
    <cellStyle name="eptembre 7 2 4" xfId="8875"/>
    <cellStyle name="eptembre 7 3" xfId="8876"/>
    <cellStyle name="eptembre 7 3 2" xfId="8877"/>
    <cellStyle name="eptembre 7 4" xfId="8878"/>
    <cellStyle name="eptembre 7 4 2" xfId="8879"/>
    <cellStyle name="eptembre 7 5" xfId="8880"/>
    <cellStyle name="eptembre 7 5 2" xfId="8881"/>
    <cellStyle name="eptembre 7 6" xfId="8882"/>
    <cellStyle name="eptembre 7 6 2" xfId="8883"/>
    <cellStyle name="eptembre 7 7" xfId="8884"/>
    <cellStyle name="eptembre 7 8" xfId="8885"/>
    <cellStyle name="eptembre 7 9" xfId="8886"/>
    <cellStyle name="eptembre 8" xfId="8887"/>
    <cellStyle name="eptembre 8 2" xfId="8888"/>
    <cellStyle name="eptembre 8 2 2" xfId="8889"/>
    <cellStyle name="eptembre 8 3" xfId="8890"/>
    <cellStyle name="eptembre 8 3 2" xfId="8891"/>
    <cellStyle name="eptembre 8 4" xfId="8892"/>
    <cellStyle name="eptembre 8 5" xfId="8893"/>
    <cellStyle name="eptembre 8 6" xfId="8894"/>
    <cellStyle name="eptembre 9" xfId="8895"/>
    <cellStyle name="eptembre 9 2" xfId="8896"/>
    <cellStyle name="eptembre 9 2 2" xfId="8897"/>
    <cellStyle name="eptembre 9 3" xfId="8898"/>
    <cellStyle name="eptembre 9 3 2" xfId="8899"/>
    <cellStyle name="eptembre 9 4" xfId="8900"/>
    <cellStyle name="eptembre 9 5" xfId="8901"/>
    <cellStyle name="eptembre 9 6" xfId="8902"/>
    <cellStyle name="Euro" xfId="29"/>
    <cellStyle name="Euro 2" xfId="8903"/>
    <cellStyle name="Euro 2 2" xfId="8904"/>
    <cellStyle name="Euro 2 2 2" xfId="8905"/>
    <cellStyle name="Euro 2 2 3" xfId="8906"/>
    <cellStyle name="Euro 2 2 4" xfId="8907"/>
    <cellStyle name="Euro 2 2 5" xfId="8908"/>
    <cellStyle name="Euro 2 3" xfId="8909"/>
    <cellStyle name="Euro 2 4" xfId="8910"/>
    <cellStyle name="Euro 2 5" xfId="8911"/>
    <cellStyle name="Euro 2 6" xfId="8912"/>
    <cellStyle name="Euro 2 7" xfId="8913"/>
    <cellStyle name="Euro 3" xfId="8914"/>
    <cellStyle name="Euro 3 2" xfId="8915"/>
    <cellStyle name="Euro 3 3" xfId="8916"/>
    <cellStyle name="Euro 3 4" xfId="8917"/>
    <cellStyle name="Euro 3 5" xfId="8918"/>
    <cellStyle name="Euro 4" xfId="8919"/>
    <cellStyle name="Euro 5" xfId="8920"/>
    <cellStyle name="Euro 6" xfId="8921"/>
    <cellStyle name="Euro 7" xfId="8922"/>
    <cellStyle name="Euro 8" xfId="8923"/>
    <cellStyle name="Euro 9" xfId="8924"/>
    <cellStyle name="Euro_2011-10-03 DSA EL with PSI Oct" xfId="8925"/>
    <cellStyle name="Excel Built-in Comma" xfId="8926"/>
    <cellStyle name="Excel Built-in Normal" xfId="8927"/>
    <cellStyle name="Excel.Chart" xfId="8928"/>
    <cellStyle name="exogeen percentage" xfId="8929"/>
    <cellStyle name="exogene waarde" xfId="8930"/>
    <cellStyle name="Explanatory Text" xfId="30"/>
    <cellStyle name="Explanatory Text 2" xfId="8931"/>
    <cellStyle name="Explanatory Text 2 2" xfId="8932"/>
    <cellStyle name="Explanatory Text 2 3" xfId="8933"/>
    <cellStyle name="Explanatory Text 3" xfId="8934"/>
    <cellStyle name="Explanatory Text 3 2" xfId="8935"/>
    <cellStyle name="Explanatory Text 3 3" xfId="8936"/>
    <cellStyle name="Explanatory Text 3 4" xfId="8937"/>
    <cellStyle name="Explanatory Text 4" xfId="8938"/>
    <cellStyle name="Ezres [0]_10mell99" xfId="8939"/>
    <cellStyle name="Ezres_10mell99" xfId="8940"/>
    <cellStyle name="f‰H_x0010_‹Ëf‰h,ÿt$_x0018_è¸Wÿÿé&gt;Ëÿÿ÷Ç_x0001_" xfId="8941"/>
    <cellStyle name="f‰H_x0010_‹Ëf‰h,ÿt$_x0018_è¸Wÿÿé&gt;Ëÿÿ÷Ç_x0001_ 2" xfId="8942"/>
    <cellStyle name="f‰H_x0010_‹Ëf‰h,ÿt$_x0018_è¸Wÿÿé&gt;Ëÿÿ÷Ç_x0001_ 2 2" xfId="8943"/>
    <cellStyle name="f‰H_x0010_‹Ëf‰h,ÿt$_x0018_è¸Wÿÿé&gt;Ëÿÿ÷Ç_x0001_ 2 3" xfId="8944"/>
    <cellStyle name="f‰H_x0010_‹Ëf‰h,ÿt$_x0018_è¸Wÿÿé&gt;Ëÿÿ÷Ç_x0001_ 2 4" xfId="8945"/>
    <cellStyle name="f‰H_x0010_‹Ëf‰h,ÿt$_x0018_è¸Wÿÿé&gt;Ëÿÿ÷Ç_x0001_ 2 5" xfId="8946"/>
    <cellStyle name="f‰H_x0010_‹Ëf‰h,ÿt$_x0018_è¸Wÿÿé&gt;Ëÿÿ÷Ç_x0001_ 3" xfId="8947"/>
    <cellStyle name="f‰H_x0010_‹Ëf‰h,ÿt$_x0018_è¸Wÿÿé&gt;Ëÿÿ÷Ç_x0001_ 4" xfId="8948"/>
    <cellStyle name="f‰H_x0010_‹Ëf‰h,ÿt$_x0018_è¸Wÿÿé&gt;Ëÿÿ÷Ç_x0001_ 5" xfId="8949"/>
    <cellStyle name="f‰H_x0010_‹Ëf‰h,ÿt$_x0018_è¸Wÿÿé&gt;Ëÿÿ÷Ç_x0001_ 6" xfId="8950"/>
    <cellStyle name="f‰H_x0010_‹Ëf‰h,ÿt$_x0018_è¸Wÿÿé&gt;Ëÿÿ÷Ç_x0001_ 7" xfId="8951"/>
    <cellStyle name="F2" xfId="8952"/>
    <cellStyle name="F2 2" xfId="8953"/>
    <cellStyle name="F2 2 2" xfId="8954"/>
    <cellStyle name="F2 3" xfId="8955"/>
    <cellStyle name="F2_2011-10-03 DSA EL with PSI Oct" xfId="8956"/>
    <cellStyle name="F3" xfId="8957"/>
    <cellStyle name="F3 2" xfId="8958"/>
    <cellStyle name="F3 2 2" xfId="8959"/>
    <cellStyle name="F3 3" xfId="8960"/>
    <cellStyle name="F3_2011-10-03 DSA EL with PSI Oct" xfId="8961"/>
    <cellStyle name="F4" xfId="8962"/>
    <cellStyle name="F4 2" xfId="8963"/>
    <cellStyle name="F4 2 2" xfId="8964"/>
    <cellStyle name="F4 3" xfId="8965"/>
    <cellStyle name="F4_2011-10-03 DSA EL with PSI Oct" xfId="8966"/>
    <cellStyle name="F5" xfId="8967"/>
    <cellStyle name="F5 - Style8" xfId="8968"/>
    <cellStyle name="F5 - Style8 2" xfId="8969"/>
    <cellStyle name="F5 10" xfId="8970"/>
    <cellStyle name="F5 11" xfId="8971"/>
    <cellStyle name="F5 12" xfId="8972"/>
    <cellStyle name="F5 13" xfId="8973"/>
    <cellStyle name="F5 14" xfId="8974"/>
    <cellStyle name="F5 2" xfId="8975"/>
    <cellStyle name="F5 2 2" xfId="8976"/>
    <cellStyle name="F5 3" xfId="8977"/>
    <cellStyle name="F5 4" xfId="8978"/>
    <cellStyle name="F5 5" xfId="8979"/>
    <cellStyle name="F5 6" xfId="8980"/>
    <cellStyle name="F5 7" xfId="8981"/>
    <cellStyle name="F5 8" xfId="8982"/>
    <cellStyle name="F5 9" xfId="8983"/>
    <cellStyle name="F5_2011-10-03 DSA EL with PSI Oct" xfId="8984"/>
    <cellStyle name="F6" xfId="8985"/>
    <cellStyle name="F6 - Style5" xfId="8986"/>
    <cellStyle name="F6 - Style5 2" xfId="8987"/>
    <cellStyle name="F6 10" xfId="8988"/>
    <cellStyle name="F6 11" xfId="8989"/>
    <cellStyle name="F6 12" xfId="8990"/>
    <cellStyle name="F6 13" xfId="8991"/>
    <cellStyle name="F6 14" xfId="8992"/>
    <cellStyle name="F6 2" xfId="8993"/>
    <cellStyle name="F6 2 2" xfId="8994"/>
    <cellStyle name="F6 3" xfId="8995"/>
    <cellStyle name="F6 4" xfId="8996"/>
    <cellStyle name="F6 5" xfId="8997"/>
    <cellStyle name="F6 6" xfId="8998"/>
    <cellStyle name="F6 7" xfId="8999"/>
    <cellStyle name="F6 8" xfId="9000"/>
    <cellStyle name="F6 9" xfId="9001"/>
    <cellStyle name="F6_2008-12-23 Staff Report Tables -- FIN's request (2)" xfId="9002"/>
    <cellStyle name="F7" xfId="9003"/>
    <cellStyle name="F7 - Style7" xfId="9004"/>
    <cellStyle name="F7 - Style7 2" xfId="9005"/>
    <cellStyle name="F7 10" xfId="9006"/>
    <cellStyle name="F7 11" xfId="9007"/>
    <cellStyle name="F7 12" xfId="9008"/>
    <cellStyle name="F7 13" xfId="9009"/>
    <cellStyle name="F7 14" xfId="9010"/>
    <cellStyle name="F7 2" xfId="9011"/>
    <cellStyle name="F7 2 2" xfId="9012"/>
    <cellStyle name="F7 3" xfId="9013"/>
    <cellStyle name="F7 4" xfId="9014"/>
    <cellStyle name="F7 5" xfId="9015"/>
    <cellStyle name="F7 6" xfId="9016"/>
    <cellStyle name="F7 7" xfId="9017"/>
    <cellStyle name="F7 8" xfId="9018"/>
    <cellStyle name="F7 9" xfId="9019"/>
    <cellStyle name="F7_2011-10-03 DSA EL with PSI Oct" xfId="9020"/>
    <cellStyle name="F8" xfId="9021"/>
    <cellStyle name="F8 - Style6" xfId="9022"/>
    <cellStyle name="F8 - Style6 2" xfId="9023"/>
    <cellStyle name="F8 10" xfId="9024"/>
    <cellStyle name="F8 11" xfId="9025"/>
    <cellStyle name="F8 12" xfId="9026"/>
    <cellStyle name="F8 13" xfId="9027"/>
    <cellStyle name="F8 14" xfId="9028"/>
    <cellStyle name="F8 2" xfId="9029"/>
    <cellStyle name="F8 2 2" xfId="9030"/>
    <cellStyle name="F8 3" xfId="9031"/>
    <cellStyle name="F8 4" xfId="9032"/>
    <cellStyle name="F8 5" xfId="9033"/>
    <cellStyle name="F8 6" xfId="9034"/>
    <cellStyle name="F8 7" xfId="9035"/>
    <cellStyle name="F8 8" xfId="9036"/>
    <cellStyle name="F8 9" xfId="9037"/>
    <cellStyle name="F8_2011-10-03 DSA EL with PSI Oct" xfId="9038"/>
    <cellStyle name="facha" xfId="9039"/>
    <cellStyle name="facha 2" xfId="9040"/>
    <cellStyle name="facha 2 2" xfId="9041"/>
    <cellStyle name="facha 2 3" xfId="9042"/>
    <cellStyle name="facha 2 4" xfId="9043"/>
    <cellStyle name="facha 2 5" xfId="9044"/>
    <cellStyle name="facha 3" xfId="9045"/>
    <cellStyle name="facha 4" xfId="9046"/>
    <cellStyle name="facha 5" xfId="9047"/>
    <cellStyle name="facha 6" xfId="9048"/>
    <cellStyle name="facha 7" xfId="9049"/>
    <cellStyle name="Fecha" xfId="9050"/>
    <cellStyle name="Fecha 2" xfId="9051"/>
    <cellStyle name="Fecha 2 2" xfId="9052"/>
    <cellStyle name="Fecha 2 3" xfId="9053"/>
    <cellStyle name="Fecha 2 4" xfId="9054"/>
    <cellStyle name="Fecha 2 5" xfId="9055"/>
    <cellStyle name="Fecha 3" xfId="9056"/>
    <cellStyle name="Fecha 4" xfId="9057"/>
    <cellStyle name="Fecha 5" xfId="9058"/>
    <cellStyle name="Fecha 6" xfId="9059"/>
    <cellStyle name="Fecha 7" xfId="9060"/>
    <cellStyle name="Fetrubrik" xfId="9061"/>
    <cellStyle name="Fijo" xfId="9062"/>
    <cellStyle name="Finanční0" xfId="9063"/>
    <cellStyle name="Finanení0" xfId="9064"/>
    <cellStyle name="Finanèní0" xfId="9065"/>
    <cellStyle name="Finanení0 2" xfId="9066"/>
    <cellStyle name="Fixed" xfId="9067"/>
    <cellStyle name="Fixed (0)" xfId="9068"/>
    <cellStyle name="Fixed (1)" xfId="9069"/>
    <cellStyle name="Fixed (2)" xfId="9070"/>
    <cellStyle name="Fixed 10" xfId="9071"/>
    <cellStyle name="Fixed 11" xfId="9072"/>
    <cellStyle name="Fixed 12" xfId="9073"/>
    <cellStyle name="Fixed 13" xfId="9074"/>
    <cellStyle name="Fixed 2" xfId="9075"/>
    <cellStyle name="Fixed 2 2" xfId="9076"/>
    <cellStyle name="Fixed 3" xfId="9077"/>
    <cellStyle name="Fixed 4" xfId="9078"/>
    <cellStyle name="Fixed 5" xfId="9079"/>
    <cellStyle name="Fixed 6" xfId="9080"/>
    <cellStyle name="Fixed 7" xfId="9081"/>
    <cellStyle name="Fixed 8" xfId="9082"/>
    <cellStyle name="Fixed 9" xfId="9083"/>
    <cellStyle name="Fixed_2011-10-03 DSA EL with PSI Oct" xfId="9084"/>
    <cellStyle name="fixed0 - Style4" xfId="9085"/>
    <cellStyle name="fixed0 - Style4 2" xfId="9086"/>
    <cellStyle name="fixed0 - Style4 2 2" xfId="9087"/>
    <cellStyle name="fixed0 - Style4 2 3" xfId="9088"/>
    <cellStyle name="fixed0 - Style4 2 4" xfId="9089"/>
    <cellStyle name="fixed0 - Style4 2 5" xfId="9090"/>
    <cellStyle name="fixed0 - Style4 3" xfId="9091"/>
    <cellStyle name="fixed0 - Style4 4" xfId="9092"/>
    <cellStyle name="fixed0 - Style4 5" xfId="9093"/>
    <cellStyle name="fixed0 - Style4 6" xfId="9094"/>
    <cellStyle name="fixed0 - Style4 7" xfId="9095"/>
    <cellStyle name="Fixed1 - Style1" xfId="9096"/>
    <cellStyle name="Fixed1 - Style1 2" xfId="9097"/>
    <cellStyle name="Fixed1 - Style2" xfId="9098"/>
    <cellStyle name="Fixed1 - Style2 2" xfId="9099"/>
    <cellStyle name="Fixed2 - Style2" xfId="9100"/>
    <cellStyle name="Fixed2 - Style2 2" xfId="9101"/>
    <cellStyle name="Fixed2 - Style2 2 2" xfId="9102"/>
    <cellStyle name="Fixed2 - Style2 2 3" xfId="9103"/>
    <cellStyle name="Fixed2 - Style2 2 4" xfId="9104"/>
    <cellStyle name="Fixed2 - Style2 2 5" xfId="9105"/>
    <cellStyle name="Fixed2 - Style2 3" xfId="9106"/>
    <cellStyle name="Fixed2 - Style2 4" xfId="9107"/>
    <cellStyle name="Fixed2 - Style2 5" xfId="9108"/>
    <cellStyle name="Fixed2 - Style2 6" xfId="9109"/>
    <cellStyle name="Fixed2 - Style2 7" xfId="9110"/>
    <cellStyle name="Fixo" xfId="9111"/>
    <cellStyle name="Följde hyperlänken_FinPolDia" xfId="9112"/>
    <cellStyle name="Footnote" xfId="9113"/>
    <cellStyle name="formula1" xfId="9114"/>
    <cellStyle name="formula2" xfId="9115"/>
    <cellStyle name="formula3" xfId="9116"/>
    <cellStyle name="Fuss" xfId="9117"/>
    <cellStyle name="Fuss 10" xfId="9118"/>
    <cellStyle name="Fuss 10 10" xfId="9119"/>
    <cellStyle name="Fuss 10 11" xfId="9120"/>
    <cellStyle name="Fuss 10 12" xfId="9121"/>
    <cellStyle name="Fuss 10 2" xfId="9122"/>
    <cellStyle name="Fuss 10 2 2" xfId="9123"/>
    <cellStyle name="Fuss 10 2 2 2" xfId="9124"/>
    <cellStyle name="Fuss 10 2 2 3" xfId="9125"/>
    <cellStyle name="Fuss 10 2 3" xfId="9126"/>
    <cellStyle name="Fuss 10 2 4" xfId="9127"/>
    <cellStyle name="Fuss 10 2 5" xfId="9128"/>
    <cellStyle name="Fuss 10 2 6" xfId="9129"/>
    <cellStyle name="Fuss 10 2 7" xfId="9130"/>
    <cellStyle name="Fuss 10 3" xfId="9131"/>
    <cellStyle name="Fuss 10 3 2" xfId="9132"/>
    <cellStyle name="Fuss 10 3 2 2" xfId="9133"/>
    <cellStyle name="Fuss 10 3 3" xfId="9134"/>
    <cellStyle name="Fuss 10 3 4" xfId="9135"/>
    <cellStyle name="Fuss 10 3 5" xfId="9136"/>
    <cellStyle name="Fuss 10 3 6" xfId="9137"/>
    <cellStyle name="Fuss 10 3 7" xfId="9138"/>
    <cellStyle name="Fuss 10 4" xfId="9139"/>
    <cellStyle name="Fuss 10 4 2" xfId="9140"/>
    <cellStyle name="Fuss 10 4 3" xfId="9141"/>
    <cellStyle name="Fuss 10 4 4" xfId="9142"/>
    <cellStyle name="Fuss 10 5" xfId="9143"/>
    <cellStyle name="Fuss 10 5 2" xfId="9144"/>
    <cellStyle name="Fuss 10 5 3" xfId="9145"/>
    <cellStyle name="Fuss 10 5 4" xfId="9146"/>
    <cellStyle name="Fuss 10 6" xfId="9147"/>
    <cellStyle name="Fuss 10 6 2" xfId="9148"/>
    <cellStyle name="Fuss 10 6 3" xfId="9149"/>
    <cellStyle name="Fuss 10 6 4" xfId="9150"/>
    <cellStyle name="Fuss 10 6 5" xfId="9151"/>
    <cellStyle name="Fuss 10 6 6" xfId="9152"/>
    <cellStyle name="Fuss 10 6 7" xfId="9153"/>
    <cellStyle name="Fuss 10 7" xfId="9154"/>
    <cellStyle name="Fuss 10 7 2" xfId="9155"/>
    <cellStyle name="Fuss 10 7 3" xfId="9156"/>
    <cellStyle name="Fuss 10 8" xfId="9157"/>
    <cellStyle name="Fuss 10 9" xfId="9158"/>
    <cellStyle name="Fuss 11" xfId="9159"/>
    <cellStyle name="Fuss 11 10" xfId="9160"/>
    <cellStyle name="Fuss 11 11" xfId="9161"/>
    <cellStyle name="Fuss 11 12" xfId="9162"/>
    <cellStyle name="Fuss 11 2" xfId="9163"/>
    <cellStyle name="Fuss 11 2 2" xfId="9164"/>
    <cellStyle name="Fuss 11 2 2 2" xfId="9165"/>
    <cellStyle name="Fuss 11 2 2 3" xfId="9166"/>
    <cellStyle name="Fuss 11 2 3" xfId="9167"/>
    <cellStyle name="Fuss 11 2 4" xfId="9168"/>
    <cellStyle name="Fuss 11 2 5" xfId="9169"/>
    <cellStyle name="Fuss 11 2 6" xfId="9170"/>
    <cellStyle name="Fuss 11 2 7" xfId="9171"/>
    <cellStyle name="Fuss 11 3" xfId="9172"/>
    <cellStyle name="Fuss 11 3 2" xfId="9173"/>
    <cellStyle name="Fuss 11 3 2 2" xfId="9174"/>
    <cellStyle name="Fuss 11 3 3" xfId="9175"/>
    <cellStyle name="Fuss 11 3 4" xfId="9176"/>
    <cellStyle name="Fuss 11 3 5" xfId="9177"/>
    <cellStyle name="Fuss 11 3 6" xfId="9178"/>
    <cellStyle name="Fuss 11 3 7" xfId="9179"/>
    <cellStyle name="Fuss 11 4" xfId="9180"/>
    <cellStyle name="Fuss 11 4 2" xfId="9181"/>
    <cellStyle name="Fuss 11 4 3" xfId="9182"/>
    <cellStyle name="Fuss 11 4 4" xfId="9183"/>
    <cellStyle name="Fuss 11 5" xfId="9184"/>
    <cellStyle name="Fuss 11 5 2" xfId="9185"/>
    <cellStyle name="Fuss 11 5 3" xfId="9186"/>
    <cellStyle name="Fuss 11 5 4" xfId="9187"/>
    <cellStyle name="Fuss 11 6" xfId="9188"/>
    <cellStyle name="Fuss 11 6 2" xfId="9189"/>
    <cellStyle name="Fuss 11 6 3" xfId="9190"/>
    <cellStyle name="Fuss 11 6 4" xfId="9191"/>
    <cellStyle name="Fuss 11 6 5" xfId="9192"/>
    <cellStyle name="Fuss 11 6 6" xfId="9193"/>
    <cellStyle name="Fuss 11 6 7" xfId="9194"/>
    <cellStyle name="Fuss 11 7" xfId="9195"/>
    <cellStyle name="Fuss 11 7 2" xfId="9196"/>
    <cellStyle name="Fuss 11 7 3" xfId="9197"/>
    <cellStyle name="Fuss 11 8" xfId="9198"/>
    <cellStyle name="Fuss 11 9" xfId="9199"/>
    <cellStyle name="Fuss 12" xfId="9200"/>
    <cellStyle name="Fuss 12 10" xfId="9201"/>
    <cellStyle name="Fuss 12 11" xfId="9202"/>
    <cellStyle name="Fuss 12 12" xfId="9203"/>
    <cellStyle name="Fuss 12 2" xfId="9204"/>
    <cellStyle name="Fuss 12 2 2" xfId="9205"/>
    <cellStyle name="Fuss 12 2 2 2" xfId="9206"/>
    <cellStyle name="Fuss 12 2 2 3" xfId="9207"/>
    <cellStyle name="Fuss 12 2 3" xfId="9208"/>
    <cellStyle name="Fuss 12 2 4" xfId="9209"/>
    <cellStyle name="Fuss 12 2 5" xfId="9210"/>
    <cellStyle name="Fuss 12 2 6" xfId="9211"/>
    <cellStyle name="Fuss 12 2 7" xfId="9212"/>
    <cellStyle name="Fuss 12 3" xfId="9213"/>
    <cellStyle name="Fuss 12 3 2" xfId="9214"/>
    <cellStyle name="Fuss 12 3 2 2" xfId="9215"/>
    <cellStyle name="Fuss 12 3 3" xfId="9216"/>
    <cellStyle name="Fuss 12 3 4" xfId="9217"/>
    <cellStyle name="Fuss 12 3 5" xfId="9218"/>
    <cellStyle name="Fuss 12 3 6" xfId="9219"/>
    <cellStyle name="Fuss 12 3 7" xfId="9220"/>
    <cellStyle name="Fuss 12 4" xfId="9221"/>
    <cellStyle name="Fuss 12 4 2" xfId="9222"/>
    <cellStyle name="Fuss 12 4 3" xfId="9223"/>
    <cellStyle name="Fuss 12 4 4" xfId="9224"/>
    <cellStyle name="Fuss 12 5" xfId="9225"/>
    <cellStyle name="Fuss 12 5 2" xfId="9226"/>
    <cellStyle name="Fuss 12 5 3" xfId="9227"/>
    <cellStyle name="Fuss 12 5 4" xfId="9228"/>
    <cellStyle name="Fuss 12 6" xfId="9229"/>
    <cellStyle name="Fuss 12 6 2" xfId="9230"/>
    <cellStyle name="Fuss 12 6 3" xfId="9231"/>
    <cellStyle name="Fuss 12 6 4" xfId="9232"/>
    <cellStyle name="Fuss 12 6 5" xfId="9233"/>
    <cellStyle name="Fuss 12 6 6" xfId="9234"/>
    <cellStyle name="Fuss 12 6 7" xfId="9235"/>
    <cellStyle name="Fuss 12 7" xfId="9236"/>
    <cellStyle name="Fuss 12 7 2" xfId="9237"/>
    <cellStyle name="Fuss 12 7 3" xfId="9238"/>
    <cellStyle name="Fuss 12 8" xfId="9239"/>
    <cellStyle name="Fuss 12 9" xfId="9240"/>
    <cellStyle name="Fuss 13" xfId="9241"/>
    <cellStyle name="Fuss 13 10" xfId="9242"/>
    <cellStyle name="Fuss 13 11" xfId="9243"/>
    <cellStyle name="Fuss 13 12" xfId="9244"/>
    <cellStyle name="Fuss 13 2" xfId="9245"/>
    <cellStyle name="Fuss 13 2 2" xfId="9246"/>
    <cellStyle name="Fuss 13 2 2 2" xfId="9247"/>
    <cellStyle name="Fuss 13 2 2 3" xfId="9248"/>
    <cellStyle name="Fuss 13 2 3" xfId="9249"/>
    <cellStyle name="Fuss 13 2 4" xfId="9250"/>
    <cellStyle name="Fuss 13 2 5" xfId="9251"/>
    <cellStyle name="Fuss 13 2 6" xfId="9252"/>
    <cellStyle name="Fuss 13 2 7" xfId="9253"/>
    <cellStyle name="Fuss 13 3" xfId="9254"/>
    <cellStyle name="Fuss 13 3 2" xfId="9255"/>
    <cellStyle name="Fuss 13 3 2 2" xfId="9256"/>
    <cellStyle name="Fuss 13 3 3" xfId="9257"/>
    <cellStyle name="Fuss 13 3 4" xfId="9258"/>
    <cellStyle name="Fuss 13 3 5" xfId="9259"/>
    <cellStyle name="Fuss 13 3 6" xfId="9260"/>
    <cellStyle name="Fuss 13 3 7" xfId="9261"/>
    <cellStyle name="Fuss 13 4" xfId="9262"/>
    <cellStyle name="Fuss 13 4 2" xfId="9263"/>
    <cellStyle name="Fuss 13 4 3" xfId="9264"/>
    <cellStyle name="Fuss 13 4 4" xfId="9265"/>
    <cellStyle name="Fuss 13 5" xfId="9266"/>
    <cellStyle name="Fuss 13 5 2" xfId="9267"/>
    <cellStyle name="Fuss 13 5 3" xfId="9268"/>
    <cellStyle name="Fuss 13 5 4" xfId="9269"/>
    <cellStyle name="Fuss 13 6" xfId="9270"/>
    <cellStyle name="Fuss 13 6 2" xfId="9271"/>
    <cellStyle name="Fuss 13 6 3" xfId="9272"/>
    <cellStyle name="Fuss 13 6 4" xfId="9273"/>
    <cellStyle name="Fuss 13 6 5" xfId="9274"/>
    <cellStyle name="Fuss 13 6 6" xfId="9275"/>
    <cellStyle name="Fuss 13 6 7" xfId="9276"/>
    <cellStyle name="Fuss 13 7" xfId="9277"/>
    <cellStyle name="Fuss 13 7 2" xfId="9278"/>
    <cellStyle name="Fuss 13 7 3" xfId="9279"/>
    <cellStyle name="Fuss 13 8" xfId="9280"/>
    <cellStyle name="Fuss 13 9" xfId="9281"/>
    <cellStyle name="Fuss 14" xfId="9282"/>
    <cellStyle name="Fuss 14 10" xfId="9283"/>
    <cellStyle name="Fuss 14 11" xfId="9284"/>
    <cellStyle name="Fuss 14 12" xfId="9285"/>
    <cellStyle name="Fuss 14 2" xfId="9286"/>
    <cellStyle name="Fuss 14 2 2" xfId="9287"/>
    <cellStyle name="Fuss 14 2 2 2" xfId="9288"/>
    <cellStyle name="Fuss 14 2 2 3" xfId="9289"/>
    <cellStyle name="Fuss 14 2 3" xfId="9290"/>
    <cellStyle name="Fuss 14 2 4" xfId="9291"/>
    <cellStyle name="Fuss 14 2 5" xfId="9292"/>
    <cellStyle name="Fuss 14 2 6" xfId="9293"/>
    <cellStyle name="Fuss 14 2 7" xfId="9294"/>
    <cellStyle name="Fuss 14 3" xfId="9295"/>
    <cellStyle name="Fuss 14 3 2" xfId="9296"/>
    <cellStyle name="Fuss 14 3 2 2" xfId="9297"/>
    <cellStyle name="Fuss 14 3 3" xfId="9298"/>
    <cellStyle name="Fuss 14 3 4" xfId="9299"/>
    <cellStyle name="Fuss 14 3 5" xfId="9300"/>
    <cellStyle name="Fuss 14 3 6" xfId="9301"/>
    <cellStyle name="Fuss 14 3 7" xfId="9302"/>
    <cellStyle name="Fuss 14 4" xfId="9303"/>
    <cellStyle name="Fuss 14 4 2" xfId="9304"/>
    <cellStyle name="Fuss 14 4 3" xfId="9305"/>
    <cellStyle name="Fuss 14 4 4" xfId="9306"/>
    <cellStyle name="Fuss 14 5" xfId="9307"/>
    <cellStyle name="Fuss 14 5 2" xfId="9308"/>
    <cellStyle name="Fuss 14 5 3" xfId="9309"/>
    <cellStyle name="Fuss 14 5 4" xfId="9310"/>
    <cellStyle name="Fuss 14 6" xfId="9311"/>
    <cellStyle name="Fuss 14 6 2" xfId="9312"/>
    <cellStyle name="Fuss 14 6 3" xfId="9313"/>
    <cellStyle name="Fuss 14 6 4" xfId="9314"/>
    <cellStyle name="Fuss 14 6 5" xfId="9315"/>
    <cellStyle name="Fuss 14 6 6" xfId="9316"/>
    <cellStyle name="Fuss 14 6 7" xfId="9317"/>
    <cellStyle name="Fuss 14 7" xfId="9318"/>
    <cellStyle name="Fuss 14 7 2" xfId="9319"/>
    <cellStyle name="Fuss 14 7 3" xfId="9320"/>
    <cellStyle name="Fuss 14 8" xfId="9321"/>
    <cellStyle name="Fuss 14 9" xfId="9322"/>
    <cellStyle name="Fuss 15" xfId="9323"/>
    <cellStyle name="Fuss 15 10" xfId="9324"/>
    <cellStyle name="Fuss 15 11" xfId="9325"/>
    <cellStyle name="Fuss 15 12" xfId="9326"/>
    <cellStyle name="Fuss 15 2" xfId="9327"/>
    <cellStyle name="Fuss 15 2 2" xfId="9328"/>
    <cellStyle name="Fuss 15 2 2 2" xfId="9329"/>
    <cellStyle name="Fuss 15 2 2 3" xfId="9330"/>
    <cellStyle name="Fuss 15 2 3" xfId="9331"/>
    <cellStyle name="Fuss 15 2 4" xfId="9332"/>
    <cellStyle name="Fuss 15 2 5" xfId="9333"/>
    <cellStyle name="Fuss 15 2 6" xfId="9334"/>
    <cellStyle name="Fuss 15 2 7" xfId="9335"/>
    <cellStyle name="Fuss 15 3" xfId="9336"/>
    <cellStyle name="Fuss 15 3 2" xfId="9337"/>
    <cellStyle name="Fuss 15 3 2 2" xfId="9338"/>
    <cellStyle name="Fuss 15 3 3" xfId="9339"/>
    <cellStyle name="Fuss 15 3 4" xfId="9340"/>
    <cellStyle name="Fuss 15 3 5" xfId="9341"/>
    <cellStyle name="Fuss 15 3 6" xfId="9342"/>
    <cellStyle name="Fuss 15 3 7" xfId="9343"/>
    <cellStyle name="Fuss 15 4" xfId="9344"/>
    <cellStyle name="Fuss 15 4 2" xfId="9345"/>
    <cellStyle name="Fuss 15 4 3" xfId="9346"/>
    <cellStyle name="Fuss 15 4 4" xfId="9347"/>
    <cellStyle name="Fuss 15 5" xfId="9348"/>
    <cellStyle name="Fuss 15 5 2" xfId="9349"/>
    <cellStyle name="Fuss 15 5 3" xfId="9350"/>
    <cellStyle name="Fuss 15 5 4" xfId="9351"/>
    <cellStyle name="Fuss 15 6" xfId="9352"/>
    <cellStyle name="Fuss 15 6 2" xfId="9353"/>
    <cellStyle name="Fuss 15 6 3" xfId="9354"/>
    <cellStyle name="Fuss 15 6 4" xfId="9355"/>
    <cellStyle name="Fuss 15 6 5" xfId="9356"/>
    <cellStyle name="Fuss 15 6 6" xfId="9357"/>
    <cellStyle name="Fuss 15 6 7" xfId="9358"/>
    <cellStyle name="Fuss 15 7" xfId="9359"/>
    <cellStyle name="Fuss 15 7 2" xfId="9360"/>
    <cellStyle name="Fuss 15 7 3" xfId="9361"/>
    <cellStyle name="Fuss 15 8" xfId="9362"/>
    <cellStyle name="Fuss 15 9" xfId="9363"/>
    <cellStyle name="Fuss 16" xfId="9364"/>
    <cellStyle name="Fuss 16 10" xfId="9365"/>
    <cellStyle name="Fuss 16 11" xfId="9366"/>
    <cellStyle name="Fuss 16 12" xfId="9367"/>
    <cellStyle name="Fuss 16 2" xfId="9368"/>
    <cellStyle name="Fuss 16 2 2" xfId="9369"/>
    <cellStyle name="Fuss 16 2 2 2" xfId="9370"/>
    <cellStyle name="Fuss 16 2 2 3" xfId="9371"/>
    <cellStyle name="Fuss 16 2 3" xfId="9372"/>
    <cellStyle name="Fuss 16 2 4" xfId="9373"/>
    <cellStyle name="Fuss 16 2 5" xfId="9374"/>
    <cellStyle name="Fuss 16 2 6" xfId="9375"/>
    <cellStyle name="Fuss 16 2 7" xfId="9376"/>
    <cellStyle name="Fuss 16 3" xfId="9377"/>
    <cellStyle name="Fuss 16 3 2" xfId="9378"/>
    <cellStyle name="Fuss 16 3 2 2" xfId="9379"/>
    <cellStyle name="Fuss 16 3 3" xfId="9380"/>
    <cellStyle name="Fuss 16 3 4" xfId="9381"/>
    <cellStyle name="Fuss 16 3 5" xfId="9382"/>
    <cellStyle name="Fuss 16 3 6" xfId="9383"/>
    <cellStyle name="Fuss 16 3 7" xfId="9384"/>
    <cellStyle name="Fuss 16 4" xfId="9385"/>
    <cellStyle name="Fuss 16 4 2" xfId="9386"/>
    <cellStyle name="Fuss 16 4 3" xfId="9387"/>
    <cellStyle name="Fuss 16 4 4" xfId="9388"/>
    <cellStyle name="Fuss 16 5" xfId="9389"/>
    <cellStyle name="Fuss 16 5 2" xfId="9390"/>
    <cellStyle name="Fuss 16 5 3" xfId="9391"/>
    <cellStyle name="Fuss 16 5 4" xfId="9392"/>
    <cellStyle name="Fuss 16 6" xfId="9393"/>
    <cellStyle name="Fuss 16 6 2" xfId="9394"/>
    <cellStyle name="Fuss 16 6 3" xfId="9395"/>
    <cellStyle name="Fuss 16 6 4" xfId="9396"/>
    <cellStyle name="Fuss 16 6 5" xfId="9397"/>
    <cellStyle name="Fuss 16 6 6" xfId="9398"/>
    <cellStyle name="Fuss 16 6 7" xfId="9399"/>
    <cellStyle name="Fuss 16 7" xfId="9400"/>
    <cellStyle name="Fuss 16 7 2" xfId="9401"/>
    <cellStyle name="Fuss 16 7 3" xfId="9402"/>
    <cellStyle name="Fuss 16 8" xfId="9403"/>
    <cellStyle name="Fuss 16 9" xfId="9404"/>
    <cellStyle name="Fuss 17" xfId="9405"/>
    <cellStyle name="Fuss 17 10" xfId="9406"/>
    <cellStyle name="Fuss 17 11" xfId="9407"/>
    <cellStyle name="Fuss 17 12" xfId="9408"/>
    <cellStyle name="Fuss 17 2" xfId="9409"/>
    <cellStyle name="Fuss 17 2 2" xfId="9410"/>
    <cellStyle name="Fuss 17 2 2 2" xfId="9411"/>
    <cellStyle name="Fuss 17 2 2 3" xfId="9412"/>
    <cellStyle name="Fuss 17 2 3" xfId="9413"/>
    <cellStyle name="Fuss 17 2 4" xfId="9414"/>
    <cellStyle name="Fuss 17 2 5" xfId="9415"/>
    <cellStyle name="Fuss 17 2 6" xfId="9416"/>
    <cellStyle name="Fuss 17 2 7" xfId="9417"/>
    <cellStyle name="Fuss 17 3" xfId="9418"/>
    <cellStyle name="Fuss 17 3 2" xfId="9419"/>
    <cellStyle name="Fuss 17 3 2 2" xfId="9420"/>
    <cellStyle name="Fuss 17 3 3" xfId="9421"/>
    <cellStyle name="Fuss 17 3 4" xfId="9422"/>
    <cellStyle name="Fuss 17 3 5" xfId="9423"/>
    <cellStyle name="Fuss 17 3 6" xfId="9424"/>
    <cellStyle name="Fuss 17 3 7" xfId="9425"/>
    <cellStyle name="Fuss 17 4" xfId="9426"/>
    <cellStyle name="Fuss 17 4 2" xfId="9427"/>
    <cellStyle name="Fuss 17 4 3" xfId="9428"/>
    <cellStyle name="Fuss 17 4 4" xfId="9429"/>
    <cellStyle name="Fuss 17 5" xfId="9430"/>
    <cellStyle name="Fuss 17 5 2" xfId="9431"/>
    <cellStyle name="Fuss 17 5 3" xfId="9432"/>
    <cellStyle name="Fuss 17 5 4" xfId="9433"/>
    <cellStyle name="Fuss 17 6" xfId="9434"/>
    <cellStyle name="Fuss 17 6 2" xfId="9435"/>
    <cellStyle name="Fuss 17 6 3" xfId="9436"/>
    <cellStyle name="Fuss 17 6 4" xfId="9437"/>
    <cellStyle name="Fuss 17 6 5" xfId="9438"/>
    <cellStyle name="Fuss 17 6 6" xfId="9439"/>
    <cellStyle name="Fuss 17 6 7" xfId="9440"/>
    <cellStyle name="Fuss 17 7" xfId="9441"/>
    <cellStyle name="Fuss 17 7 2" xfId="9442"/>
    <cellStyle name="Fuss 17 7 3" xfId="9443"/>
    <cellStyle name="Fuss 17 8" xfId="9444"/>
    <cellStyle name="Fuss 17 9" xfId="9445"/>
    <cellStyle name="Fuss 18" xfId="9446"/>
    <cellStyle name="Fuss 18 10" xfId="9447"/>
    <cellStyle name="Fuss 18 11" xfId="9448"/>
    <cellStyle name="Fuss 18 12" xfId="9449"/>
    <cellStyle name="Fuss 18 2" xfId="9450"/>
    <cellStyle name="Fuss 18 2 2" xfId="9451"/>
    <cellStyle name="Fuss 18 2 2 2" xfId="9452"/>
    <cellStyle name="Fuss 18 2 2 3" xfId="9453"/>
    <cellStyle name="Fuss 18 2 3" xfId="9454"/>
    <cellStyle name="Fuss 18 2 4" xfId="9455"/>
    <cellStyle name="Fuss 18 2 5" xfId="9456"/>
    <cellStyle name="Fuss 18 2 6" xfId="9457"/>
    <cellStyle name="Fuss 18 2 7" xfId="9458"/>
    <cellStyle name="Fuss 18 3" xfId="9459"/>
    <cellStyle name="Fuss 18 3 2" xfId="9460"/>
    <cellStyle name="Fuss 18 3 2 2" xfId="9461"/>
    <cellStyle name="Fuss 18 3 3" xfId="9462"/>
    <cellStyle name="Fuss 18 3 4" xfId="9463"/>
    <cellStyle name="Fuss 18 3 5" xfId="9464"/>
    <cellStyle name="Fuss 18 3 6" xfId="9465"/>
    <cellStyle name="Fuss 18 3 7" xfId="9466"/>
    <cellStyle name="Fuss 18 4" xfId="9467"/>
    <cellStyle name="Fuss 18 4 2" xfId="9468"/>
    <cellStyle name="Fuss 18 4 3" xfId="9469"/>
    <cellStyle name="Fuss 18 4 4" xfId="9470"/>
    <cellStyle name="Fuss 18 5" xfId="9471"/>
    <cellStyle name="Fuss 18 5 2" xfId="9472"/>
    <cellStyle name="Fuss 18 5 3" xfId="9473"/>
    <cellStyle name="Fuss 18 5 4" xfId="9474"/>
    <cellStyle name="Fuss 18 6" xfId="9475"/>
    <cellStyle name="Fuss 18 6 2" xfId="9476"/>
    <cellStyle name="Fuss 18 6 3" xfId="9477"/>
    <cellStyle name="Fuss 18 6 4" xfId="9478"/>
    <cellStyle name="Fuss 18 6 5" xfId="9479"/>
    <cellStyle name="Fuss 18 6 6" xfId="9480"/>
    <cellStyle name="Fuss 18 6 7" xfId="9481"/>
    <cellStyle name="Fuss 18 7" xfId="9482"/>
    <cellStyle name="Fuss 18 7 2" xfId="9483"/>
    <cellStyle name="Fuss 18 7 3" xfId="9484"/>
    <cellStyle name="Fuss 18 8" xfId="9485"/>
    <cellStyle name="Fuss 18 9" xfId="9486"/>
    <cellStyle name="Fuss 19" xfId="9487"/>
    <cellStyle name="Fuss 19 10" xfId="9488"/>
    <cellStyle name="Fuss 19 11" xfId="9489"/>
    <cellStyle name="Fuss 19 12" xfId="9490"/>
    <cellStyle name="Fuss 19 2" xfId="9491"/>
    <cellStyle name="Fuss 19 2 2" xfId="9492"/>
    <cellStyle name="Fuss 19 2 2 2" xfId="9493"/>
    <cellStyle name="Fuss 19 2 2 3" xfId="9494"/>
    <cellStyle name="Fuss 19 2 3" xfId="9495"/>
    <cellStyle name="Fuss 19 2 4" xfId="9496"/>
    <cellStyle name="Fuss 19 2 5" xfId="9497"/>
    <cellStyle name="Fuss 19 2 6" xfId="9498"/>
    <cellStyle name="Fuss 19 2 7" xfId="9499"/>
    <cellStyle name="Fuss 19 3" xfId="9500"/>
    <cellStyle name="Fuss 19 3 2" xfId="9501"/>
    <cellStyle name="Fuss 19 3 2 2" xfId="9502"/>
    <cellStyle name="Fuss 19 3 3" xfId="9503"/>
    <cellStyle name="Fuss 19 3 4" xfId="9504"/>
    <cellStyle name="Fuss 19 3 5" xfId="9505"/>
    <cellStyle name="Fuss 19 3 6" xfId="9506"/>
    <cellStyle name="Fuss 19 3 7" xfId="9507"/>
    <cellStyle name="Fuss 19 4" xfId="9508"/>
    <cellStyle name="Fuss 19 4 2" xfId="9509"/>
    <cellStyle name="Fuss 19 4 3" xfId="9510"/>
    <cellStyle name="Fuss 19 4 4" xfId="9511"/>
    <cellStyle name="Fuss 19 5" xfId="9512"/>
    <cellStyle name="Fuss 19 5 2" xfId="9513"/>
    <cellStyle name="Fuss 19 5 3" xfId="9514"/>
    <cellStyle name="Fuss 19 5 4" xfId="9515"/>
    <cellStyle name="Fuss 19 6" xfId="9516"/>
    <cellStyle name="Fuss 19 6 2" xfId="9517"/>
    <cellStyle name="Fuss 19 6 3" xfId="9518"/>
    <cellStyle name="Fuss 19 6 4" xfId="9519"/>
    <cellStyle name="Fuss 19 6 5" xfId="9520"/>
    <cellStyle name="Fuss 19 6 6" xfId="9521"/>
    <cellStyle name="Fuss 19 6 7" xfId="9522"/>
    <cellStyle name="Fuss 19 7" xfId="9523"/>
    <cellStyle name="Fuss 19 7 2" xfId="9524"/>
    <cellStyle name="Fuss 19 7 3" xfId="9525"/>
    <cellStyle name="Fuss 19 8" xfId="9526"/>
    <cellStyle name="Fuss 19 9" xfId="9527"/>
    <cellStyle name="Fuss 2" xfId="9528"/>
    <cellStyle name="Fuss 2 10" xfId="9529"/>
    <cellStyle name="Fuss 2 11" xfId="9530"/>
    <cellStyle name="Fuss 2 12" xfId="9531"/>
    <cellStyle name="Fuss 2 2" xfId="9532"/>
    <cellStyle name="Fuss 2 2 2" xfId="9533"/>
    <cellStyle name="Fuss 2 2 2 2" xfId="9534"/>
    <cellStyle name="Fuss 2 2 2 3" xfId="9535"/>
    <cellStyle name="Fuss 2 2 3" xfId="9536"/>
    <cellStyle name="Fuss 2 2 4" xfId="9537"/>
    <cellStyle name="Fuss 2 2 5" xfId="9538"/>
    <cellStyle name="Fuss 2 2 6" xfId="9539"/>
    <cellStyle name="Fuss 2 2 7" xfId="9540"/>
    <cellStyle name="Fuss 2 3" xfId="9541"/>
    <cellStyle name="Fuss 2 3 2" xfId="9542"/>
    <cellStyle name="Fuss 2 3 2 2" xfId="9543"/>
    <cellStyle name="Fuss 2 3 3" xfId="9544"/>
    <cellStyle name="Fuss 2 3 4" xfId="9545"/>
    <cellStyle name="Fuss 2 3 5" xfId="9546"/>
    <cellStyle name="Fuss 2 3 6" xfId="9547"/>
    <cellStyle name="Fuss 2 3 7" xfId="9548"/>
    <cellStyle name="Fuss 2 4" xfId="9549"/>
    <cellStyle name="Fuss 2 4 2" xfId="9550"/>
    <cellStyle name="Fuss 2 4 3" xfId="9551"/>
    <cellStyle name="Fuss 2 4 4" xfId="9552"/>
    <cellStyle name="Fuss 2 5" xfId="9553"/>
    <cellStyle name="Fuss 2 5 2" xfId="9554"/>
    <cellStyle name="Fuss 2 5 3" xfId="9555"/>
    <cellStyle name="Fuss 2 5 4" xfId="9556"/>
    <cellStyle name="Fuss 2 6" xfId="9557"/>
    <cellStyle name="Fuss 2 6 2" xfId="9558"/>
    <cellStyle name="Fuss 2 6 3" xfId="9559"/>
    <cellStyle name="Fuss 2 6 4" xfId="9560"/>
    <cellStyle name="Fuss 2 6 5" xfId="9561"/>
    <cellStyle name="Fuss 2 6 6" xfId="9562"/>
    <cellStyle name="Fuss 2 6 7" xfId="9563"/>
    <cellStyle name="Fuss 2 7" xfId="9564"/>
    <cellStyle name="Fuss 2 7 2" xfId="9565"/>
    <cellStyle name="Fuss 2 7 3" xfId="9566"/>
    <cellStyle name="Fuss 2 8" xfId="9567"/>
    <cellStyle name="Fuss 2 9" xfId="9568"/>
    <cellStyle name="Fuss 20" xfId="9569"/>
    <cellStyle name="Fuss 20 10" xfId="9570"/>
    <cellStyle name="Fuss 20 11" xfId="9571"/>
    <cellStyle name="Fuss 20 12" xfId="9572"/>
    <cellStyle name="Fuss 20 2" xfId="9573"/>
    <cellStyle name="Fuss 20 2 2" xfId="9574"/>
    <cellStyle name="Fuss 20 2 2 2" xfId="9575"/>
    <cellStyle name="Fuss 20 2 2 3" xfId="9576"/>
    <cellStyle name="Fuss 20 2 3" xfId="9577"/>
    <cellStyle name="Fuss 20 2 4" xfId="9578"/>
    <cellStyle name="Fuss 20 2 5" xfId="9579"/>
    <cellStyle name="Fuss 20 2 6" xfId="9580"/>
    <cellStyle name="Fuss 20 2 7" xfId="9581"/>
    <cellStyle name="Fuss 20 3" xfId="9582"/>
    <cellStyle name="Fuss 20 3 2" xfId="9583"/>
    <cellStyle name="Fuss 20 3 2 2" xfId="9584"/>
    <cellStyle name="Fuss 20 3 3" xfId="9585"/>
    <cellStyle name="Fuss 20 3 4" xfId="9586"/>
    <cellStyle name="Fuss 20 3 5" xfId="9587"/>
    <cellStyle name="Fuss 20 3 6" xfId="9588"/>
    <cellStyle name="Fuss 20 3 7" xfId="9589"/>
    <cellStyle name="Fuss 20 4" xfId="9590"/>
    <cellStyle name="Fuss 20 4 2" xfId="9591"/>
    <cellStyle name="Fuss 20 4 3" xfId="9592"/>
    <cellStyle name="Fuss 20 4 4" xfId="9593"/>
    <cellStyle name="Fuss 20 5" xfId="9594"/>
    <cellStyle name="Fuss 20 5 2" xfId="9595"/>
    <cellStyle name="Fuss 20 5 3" xfId="9596"/>
    <cellStyle name="Fuss 20 5 4" xfId="9597"/>
    <cellStyle name="Fuss 20 6" xfId="9598"/>
    <cellStyle name="Fuss 20 6 2" xfId="9599"/>
    <cellStyle name="Fuss 20 6 3" xfId="9600"/>
    <cellStyle name="Fuss 20 6 4" xfId="9601"/>
    <cellStyle name="Fuss 20 6 5" xfId="9602"/>
    <cellStyle name="Fuss 20 6 6" xfId="9603"/>
    <cellStyle name="Fuss 20 6 7" xfId="9604"/>
    <cellStyle name="Fuss 20 7" xfId="9605"/>
    <cellStyle name="Fuss 20 7 2" xfId="9606"/>
    <cellStyle name="Fuss 20 7 3" xfId="9607"/>
    <cellStyle name="Fuss 20 8" xfId="9608"/>
    <cellStyle name="Fuss 20 9" xfId="9609"/>
    <cellStyle name="Fuss 21" xfId="9610"/>
    <cellStyle name="Fuss 21 10" xfId="9611"/>
    <cellStyle name="Fuss 21 11" xfId="9612"/>
    <cellStyle name="Fuss 21 12" xfId="9613"/>
    <cellStyle name="Fuss 21 2" xfId="9614"/>
    <cellStyle name="Fuss 21 2 2" xfId="9615"/>
    <cellStyle name="Fuss 21 2 2 2" xfId="9616"/>
    <cellStyle name="Fuss 21 2 2 3" xfId="9617"/>
    <cellStyle name="Fuss 21 2 3" xfId="9618"/>
    <cellStyle name="Fuss 21 2 4" xfId="9619"/>
    <cellStyle name="Fuss 21 2 5" xfId="9620"/>
    <cellStyle name="Fuss 21 2 6" xfId="9621"/>
    <cellStyle name="Fuss 21 2 7" xfId="9622"/>
    <cellStyle name="Fuss 21 3" xfId="9623"/>
    <cellStyle name="Fuss 21 3 2" xfId="9624"/>
    <cellStyle name="Fuss 21 3 2 2" xfId="9625"/>
    <cellStyle name="Fuss 21 3 3" xfId="9626"/>
    <cellStyle name="Fuss 21 3 4" xfId="9627"/>
    <cellStyle name="Fuss 21 3 5" xfId="9628"/>
    <cellStyle name="Fuss 21 3 6" xfId="9629"/>
    <cellStyle name="Fuss 21 3 7" xfId="9630"/>
    <cellStyle name="Fuss 21 4" xfId="9631"/>
    <cellStyle name="Fuss 21 4 2" xfId="9632"/>
    <cellStyle name="Fuss 21 4 3" xfId="9633"/>
    <cellStyle name="Fuss 21 4 4" xfId="9634"/>
    <cellStyle name="Fuss 21 5" xfId="9635"/>
    <cellStyle name="Fuss 21 5 2" xfId="9636"/>
    <cellStyle name="Fuss 21 5 3" xfId="9637"/>
    <cellStyle name="Fuss 21 5 4" xfId="9638"/>
    <cellStyle name="Fuss 21 6" xfId="9639"/>
    <cellStyle name="Fuss 21 6 2" xfId="9640"/>
    <cellStyle name="Fuss 21 6 3" xfId="9641"/>
    <cellStyle name="Fuss 21 6 4" xfId="9642"/>
    <cellStyle name="Fuss 21 6 5" xfId="9643"/>
    <cellStyle name="Fuss 21 6 6" xfId="9644"/>
    <cellStyle name="Fuss 21 6 7" xfId="9645"/>
    <cellStyle name="Fuss 21 7" xfId="9646"/>
    <cellStyle name="Fuss 21 7 2" xfId="9647"/>
    <cellStyle name="Fuss 21 7 3" xfId="9648"/>
    <cellStyle name="Fuss 21 8" xfId="9649"/>
    <cellStyle name="Fuss 21 9" xfId="9650"/>
    <cellStyle name="Fuss 22" xfId="9651"/>
    <cellStyle name="Fuss 22 10" xfId="9652"/>
    <cellStyle name="Fuss 22 11" xfId="9653"/>
    <cellStyle name="Fuss 22 12" xfId="9654"/>
    <cellStyle name="Fuss 22 2" xfId="9655"/>
    <cellStyle name="Fuss 22 2 2" xfId="9656"/>
    <cellStyle name="Fuss 22 2 2 2" xfId="9657"/>
    <cellStyle name="Fuss 22 2 2 3" xfId="9658"/>
    <cellStyle name="Fuss 22 2 3" xfId="9659"/>
    <cellStyle name="Fuss 22 2 4" xfId="9660"/>
    <cellStyle name="Fuss 22 2 5" xfId="9661"/>
    <cellStyle name="Fuss 22 2 6" xfId="9662"/>
    <cellStyle name="Fuss 22 2 7" xfId="9663"/>
    <cellStyle name="Fuss 22 3" xfId="9664"/>
    <cellStyle name="Fuss 22 3 2" xfId="9665"/>
    <cellStyle name="Fuss 22 3 2 2" xfId="9666"/>
    <cellStyle name="Fuss 22 3 3" xfId="9667"/>
    <cellStyle name="Fuss 22 3 4" xfId="9668"/>
    <cellStyle name="Fuss 22 3 5" xfId="9669"/>
    <cellStyle name="Fuss 22 3 6" xfId="9670"/>
    <cellStyle name="Fuss 22 3 7" xfId="9671"/>
    <cellStyle name="Fuss 22 4" xfId="9672"/>
    <cellStyle name="Fuss 22 4 2" xfId="9673"/>
    <cellStyle name="Fuss 22 4 3" xfId="9674"/>
    <cellStyle name="Fuss 22 4 4" xfId="9675"/>
    <cellStyle name="Fuss 22 5" xfId="9676"/>
    <cellStyle name="Fuss 22 5 2" xfId="9677"/>
    <cellStyle name="Fuss 22 5 3" xfId="9678"/>
    <cellStyle name="Fuss 22 5 4" xfId="9679"/>
    <cellStyle name="Fuss 22 6" xfId="9680"/>
    <cellStyle name="Fuss 22 6 2" xfId="9681"/>
    <cellStyle name="Fuss 22 6 3" xfId="9682"/>
    <cellStyle name="Fuss 22 6 4" xfId="9683"/>
    <cellStyle name="Fuss 22 6 5" xfId="9684"/>
    <cellStyle name="Fuss 22 6 6" xfId="9685"/>
    <cellStyle name="Fuss 22 6 7" xfId="9686"/>
    <cellStyle name="Fuss 22 7" xfId="9687"/>
    <cellStyle name="Fuss 22 7 2" xfId="9688"/>
    <cellStyle name="Fuss 22 7 3" xfId="9689"/>
    <cellStyle name="Fuss 22 8" xfId="9690"/>
    <cellStyle name="Fuss 22 9" xfId="9691"/>
    <cellStyle name="Fuss 23" xfId="9692"/>
    <cellStyle name="Fuss 23 10" xfId="9693"/>
    <cellStyle name="Fuss 23 11" xfId="9694"/>
    <cellStyle name="Fuss 23 12" xfId="9695"/>
    <cellStyle name="Fuss 23 2" xfId="9696"/>
    <cellStyle name="Fuss 23 2 2" xfId="9697"/>
    <cellStyle name="Fuss 23 2 2 2" xfId="9698"/>
    <cellStyle name="Fuss 23 2 2 3" xfId="9699"/>
    <cellStyle name="Fuss 23 2 3" xfId="9700"/>
    <cellStyle name="Fuss 23 2 4" xfId="9701"/>
    <cellStyle name="Fuss 23 2 5" xfId="9702"/>
    <cellStyle name="Fuss 23 2 6" xfId="9703"/>
    <cellStyle name="Fuss 23 2 7" xfId="9704"/>
    <cellStyle name="Fuss 23 3" xfId="9705"/>
    <cellStyle name="Fuss 23 3 2" xfId="9706"/>
    <cellStyle name="Fuss 23 3 2 2" xfId="9707"/>
    <cellStyle name="Fuss 23 3 3" xfId="9708"/>
    <cellStyle name="Fuss 23 3 4" xfId="9709"/>
    <cellStyle name="Fuss 23 3 5" xfId="9710"/>
    <cellStyle name="Fuss 23 3 6" xfId="9711"/>
    <cellStyle name="Fuss 23 3 7" xfId="9712"/>
    <cellStyle name="Fuss 23 4" xfId="9713"/>
    <cellStyle name="Fuss 23 4 2" xfId="9714"/>
    <cellStyle name="Fuss 23 4 3" xfId="9715"/>
    <cellStyle name="Fuss 23 4 4" xfId="9716"/>
    <cellStyle name="Fuss 23 5" xfId="9717"/>
    <cellStyle name="Fuss 23 5 2" xfId="9718"/>
    <cellStyle name="Fuss 23 5 3" xfId="9719"/>
    <cellStyle name="Fuss 23 5 4" xfId="9720"/>
    <cellStyle name="Fuss 23 6" xfId="9721"/>
    <cellStyle name="Fuss 23 6 2" xfId="9722"/>
    <cellStyle name="Fuss 23 6 3" xfId="9723"/>
    <cellStyle name="Fuss 23 6 4" xfId="9724"/>
    <cellStyle name="Fuss 23 6 5" xfId="9725"/>
    <cellStyle name="Fuss 23 6 6" xfId="9726"/>
    <cellStyle name="Fuss 23 6 7" xfId="9727"/>
    <cellStyle name="Fuss 23 7" xfId="9728"/>
    <cellStyle name="Fuss 23 7 2" xfId="9729"/>
    <cellStyle name="Fuss 23 7 3" xfId="9730"/>
    <cellStyle name="Fuss 23 8" xfId="9731"/>
    <cellStyle name="Fuss 23 9" xfId="9732"/>
    <cellStyle name="Fuss 24" xfId="9733"/>
    <cellStyle name="Fuss 24 2" xfId="9734"/>
    <cellStyle name="Fuss 24 2 2" xfId="9735"/>
    <cellStyle name="Fuss 24 2 3" xfId="9736"/>
    <cellStyle name="Fuss 24 3" xfId="9737"/>
    <cellStyle name="Fuss 24 3 2" xfId="9738"/>
    <cellStyle name="Fuss 24 4" xfId="9739"/>
    <cellStyle name="Fuss 24 4 2" xfId="9740"/>
    <cellStyle name="Fuss 24 4 3" xfId="9741"/>
    <cellStyle name="Fuss 24 4 4" xfId="9742"/>
    <cellStyle name="Fuss 24 4 5" xfId="9743"/>
    <cellStyle name="Fuss 24 5" xfId="9744"/>
    <cellStyle name="Fuss 24 6" xfId="9745"/>
    <cellStyle name="Fuss 25" xfId="9746"/>
    <cellStyle name="Fuss 25 2" xfId="9747"/>
    <cellStyle name="Fuss 25 2 2" xfId="9748"/>
    <cellStyle name="Fuss 25 3" xfId="9749"/>
    <cellStyle name="Fuss 25 4" xfId="9750"/>
    <cellStyle name="Fuss 25 5" xfId="9751"/>
    <cellStyle name="Fuss 25 6" xfId="9752"/>
    <cellStyle name="Fuss 25 7" xfId="9753"/>
    <cellStyle name="Fuss 26" xfId="9754"/>
    <cellStyle name="Fuss 26 2" xfId="9755"/>
    <cellStyle name="Fuss 26 2 2" xfId="9756"/>
    <cellStyle name="Fuss 26 3" xfId="9757"/>
    <cellStyle name="Fuss 26 4" xfId="9758"/>
    <cellStyle name="Fuss 26 5" xfId="9759"/>
    <cellStyle name="Fuss 26 6" xfId="9760"/>
    <cellStyle name="Fuss 26 7" xfId="9761"/>
    <cellStyle name="Fuss 27" xfId="9762"/>
    <cellStyle name="Fuss 27 2" xfId="9763"/>
    <cellStyle name="Fuss 27 3" xfId="9764"/>
    <cellStyle name="Fuss 27 4" xfId="9765"/>
    <cellStyle name="Fuss 28" xfId="9766"/>
    <cellStyle name="Fuss 28 2" xfId="9767"/>
    <cellStyle name="Fuss 28 3" xfId="9768"/>
    <cellStyle name="Fuss 28 4" xfId="9769"/>
    <cellStyle name="Fuss 29" xfId="9770"/>
    <cellStyle name="Fuss 29 2" xfId="9771"/>
    <cellStyle name="Fuss 29 3" xfId="9772"/>
    <cellStyle name="Fuss 29 4" xfId="9773"/>
    <cellStyle name="Fuss 29 5" xfId="9774"/>
    <cellStyle name="Fuss 29 6" xfId="9775"/>
    <cellStyle name="Fuss 29 7" xfId="9776"/>
    <cellStyle name="Fuss 3" xfId="9777"/>
    <cellStyle name="Fuss 3 10" xfId="9778"/>
    <cellStyle name="Fuss 3 11" xfId="9779"/>
    <cellStyle name="Fuss 3 12" xfId="9780"/>
    <cellStyle name="Fuss 3 2" xfId="9781"/>
    <cellStyle name="Fuss 3 2 2" xfId="9782"/>
    <cellStyle name="Fuss 3 2 2 2" xfId="9783"/>
    <cellStyle name="Fuss 3 2 2 3" xfId="9784"/>
    <cellStyle name="Fuss 3 2 3" xfId="9785"/>
    <cellStyle name="Fuss 3 2 4" xfId="9786"/>
    <cellStyle name="Fuss 3 2 5" xfId="9787"/>
    <cellStyle name="Fuss 3 2 6" xfId="9788"/>
    <cellStyle name="Fuss 3 2 7" xfId="9789"/>
    <cellStyle name="Fuss 3 3" xfId="9790"/>
    <cellStyle name="Fuss 3 3 2" xfId="9791"/>
    <cellStyle name="Fuss 3 3 2 2" xfId="9792"/>
    <cellStyle name="Fuss 3 3 3" xfId="9793"/>
    <cellStyle name="Fuss 3 3 4" xfId="9794"/>
    <cellStyle name="Fuss 3 3 5" xfId="9795"/>
    <cellStyle name="Fuss 3 3 6" xfId="9796"/>
    <cellStyle name="Fuss 3 3 7" xfId="9797"/>
    <cellStyle name="Fuss 3 4" xfId="9798"/>
    <cellStyle name="Fuss 3 4 2" xfId="9799"/>
    <cellStyle name="Fuss 3 4 3" xfId="9800"/>
    <cellStyle name="Fuss 3 4 4" xfId="9801"/>
    <cellStyle name="Fuss 3 5" xfId="9802"/>
    <cellStyle name="Fuss 3 5 2" xfId="9803"/>
    <cellStyle name="Fuss 3 5 3" xfId="9804"/>
    <cellStyle name="Fuss 3 5 4" xfId="9805"/>
    <cellStyle name="Fuss 3 6" xfId="9806"/>
    <cellStyle name="Fuss 3 6 2" xfId="9807"/>
    <cellStyle name="Fuss 3 6 3" xfId="9808"/>
    <cellStyle name="Fuss 3 6 4" xfId="9809"/>
    <cellStyle name="Fuss 3 6 5" xfId="9810"/>
    <cellStyle name="Fuss 3 6 6" xfId="9811"/>
    <cellStyle name="Fuss 3 6 7" xfId="9812"/>
    <cellStyle name="Fuss 3 7" xfId="9813"/>
    <cellStyle name="Fuss 3 7 2" xfId="9814"/>
    <cellStyle name="Fuss 3 7 3" xfId="9815"/>
    <cellStyle name="Fuss 3 8" xfId="9816"/>
    <cellStyle name="Fuss 3 9" xfId="9817"/>
    <cellStyle name="Fuss 30" xfId="9818"/>
    <cellStyle name="Fuss 31" xfId="9819"/>
    <cellStyle name="Fuss 32" xfId="9820"/>
    <cellStyle name="Fuss 4" xfId="9821"/>
    <cellStyle name="Fuss 4 10" xfId="9822"/>
    <cellStyle name="Fuss 4 11" xfId="9823"/>
    <cellStyle name="Fuss 4 12" xfId="9824"/>
    <cellStyle name="Fuss 4 2" xfId="9825"/>
    <cellStyle name="Fuss 4 2 2" xfId="9826"/>
    <cellStyle name="Fuss 4 2 2 2" xfId="9827"/>
    <cellStyle name="Fuss 4 2 2 3" xfId="9828"/>
    <cellStyle name="Fuss 4 2 3" xfId="9829"/>
    <cellStyle name="Fuss 4 2 4" xfId="9830"/>
    <cellStyle name="Fuss 4 2 5" xfId="9831"/>
    <cellStyle name="Fuss 4 2 6" xfId="9832"/>
    <cellStyle name="Fuss 4 2 7" xfId="9833"/>
    <cellStyle name="Fuss 4 3" xfId="9834"/>
    <cellStyle name="Fuss 4 3 2" xfId="9835"/>
    <cellStyle name="Fuss 4 3 2 2" xfId="9836"/>
    <cellStyle name="Fuss 4 3 3" xfId="9837"/>
    <cellStyle name="Fuss 4 3 4" xfId="9838"/>
    <cellStyle name="Fuss 4 3 5" xfId="9839"/>
    <cellStyle name="Fuss 4 3 6" xfId="9840"/>
    <cellStyle name="Fuss 4 3 7" xfId="9841"/>
    <cellStyle name="Fuss 4 4" xfId="9842"/>
    <cellStyle name="Fuss 4 4 2" xfId="9843"/>
    <cellStyle name="Fuss 4 4 3" xfId="9844"/>
    <cellStyle name="Fuss 4 4 4" xfId="9845"/>
    <cellStyle name="Fuss 4 5" xfId="9846"/>
    <cellStyle name="Fuss 4 5 2" xfId="9847"/>
    <cellStyle name="Fuss 4 5 3" xfId="9848"/>
    <cellStyle name="Fuss 4 5 4" xfId="9849"/>
    <cellStyle name="Fuss 4 6" xfId="9850"/>
    <cellStyle name="Fuss 4 6 2" xfId="9851"/>
    <cellStyle name="Fuss 4 6 3" xfId="9852"/>
    <cellStyle name="Fuss 4 6 4" xfId="9853"/>
    <cellStyle name="Fuss 4 6 5" xfId="9854"/>
    <cellStyle name="Fuss 4 6 6" xfId="9855"/>
    <cellStyle name="Fuss 4 6 7" xfId="9856"/>
    <cellStyle name="Fuss 4 7" xfId="9857"/>
    <cellStyle name="Fuss 4 7 2" xfId="9858"/>
    <cellStyle name="Fuss 4 7 3" xfId="9859"/>
    <cellStyle name="Fuss 4 8" xfId="9860"/>
    <cellStyle name="Fuss 4 9" xfId="9861"/>
    <cellStyle name="Fuss 5" xfId="9862"/>
    <cellStyle name="Fuss 5 10" xfId="9863"/>
    <cellStyle name="Fuss 5 11" xfId="9864"/>
    <cellStyle name="Fuss 5 12" xfId="9865"/>
    <cellStyle name="Fuss 5 2" xfId="9866"/>
    <cellStyle name="Fuss 5 2 2" xfId="9867"/>
    <cellStyle name="Fuss 5 2 2 2" xfId="9868"/>
    <cellStyle name="Fuss 5 2 2 3" xfId="9869"/>
    <cellStyle name="Fuss 5 2 3" xfId="9870"/>
    <cellStyle name="Fuss 5 2 4" xfId="9871"/>
    <cellStyle name="Fuss 5 2 5" xfId="9872"/>
    <cellStyle name="Fuss 5 2 6" xfId="9873"/>
    <cellStyle name="Fuss 5 2 7" xfId="9874"/>
    <cellStyle name="Fuss 5 3" xfId="9875"/>
    <cellStyle name="Fuss 5 3 2" xfId="9876"/>
    <cellStyle name="Fuss 5 3 2 2" xfId="9877"/>
    <cellStyle name="Fuss 5 3 3" xfId="9878"/>
    <cellStyle name="Fuss 5 3 4" xfId="9879"/>
    <cellStyle name="Fuss 5 3 5" xfId="9880"/>
    <cellStyle name="Fuss 5 3 6" xfId="9881"/>
    <cellStyle name="Fuss 5 3 7" xfId="9882"/>
    <cellStyle name="Fuss 5 4" xfId="9883"/>
    <cellStyle name="Fuss 5 4 2" xfId="9884"/>
    <cellStyle name="Fuss 5 4 3" xfId="9885"/>
    <cellStyle name="Fuss 5 4 4" xfId="9886"/>
    <cellStyle name="Fuss 5 5" xfId="9887"/>
    <cellStyle name="Fuss 5 5 2" xfId="9888"/>
    <cellStyle name="Fuss 5 5 3" xfId="9889"/>
    <cellStyle name="Fuss 5 5 4" xfId="9890"/>
    <cellStyle name="Fuss 5 6" xfId="9891"/>
    <cellStyle name="Fuss 5 6 2" xfId="9892"/>
    <cellStyle name="Fuss 5 6 3" xfId="9893"/>
    <cellStyle name="Fuss 5 6 4" xfId="9894"/>
    <cellStyle name="Fuss 5 6 5" xfId="9895"/>
    <cellStyle name="Fuss 5 6 6" xfId="9896"/>
    <cellStyle name="Fuss 5 6 7" xfId="9897"/>
    <cellStyle name="Fuss 5 7" xfId="9898"/>
    <cellStyle name="Fuss 5 7 2" xfId="9899"/>
    <cellStyle name="Fuss 5 7 3" xfId="9900"/>
    <cellStyle name="Fuss 5 8" xfId="9901"/>
    <cellStyle name="Fuss 5 9" xfId="9902"/>
    <cellStyle name="Fuss 6" xfId="9903"/>
    <cellStyle name="Fuss 6 10" xfId="9904"/>
    <cellStyle name="Fuss 6 11" xfId="9905"/>
    <cellStyle name="Fuss 6 12" xfId="9906"/>
    <cellStyle name="Fuss 6 2" xfId="9907"/>
    <cellStyle name="Fuss 6 2 2" xfId="9908"/>
    <cellStyle name="Fuss 6 2 2 2" xfId="9909"/>
    <cellStyle name="Fuss 6 2 2 3" xfId="9910"/>
    <cellStyle name="Fuss 6 2 3" xfId="9911"/>
    <cellStyle name="Fuss 6 2 4" xfId="9912"/>
    <cellStyle name="Fuss 6 2 5" xfId="9913"/>
    <cellStyle name="Fuss 6 2 6" xfId="9914"/>
    <cellStyle name="Fuss 6 2 7" xfId="9915"/>
    <cellStyle name="Fuss 6 3" xfId="9916"/>
    <cellStyle name="Fuss 6 3 2" xfId="9917"/>
    <cellStyle name="Fuss 6 3 2 2" xfId="9918"/>
    <cellStyle name="Fuss 6 3 3" xfId="9919"/>
    <cellStyle name="Fuss 6 3 4" xfId="9920"/>
    <cellStyle name="Fuss 6 3 5" xfId="9921"/>
    <cellStyle name="Fuss 6 3 6" xfId="9922"/>
    <cellStyle name="Fuss 6 3 7" xfId="9923"/>
    <cellStyle name="Fuss 6 4" xfId="9924"/>
    <cellStyle name="Fuss 6 4 2" xfId="9925"/>
    <cellStyle name="Fuss 6 4 3" xfId="9926"/>
    <cellStyle name="Fuss 6 4 4" xfId="9927"/>
    <cellStyle name="Fuss 6 5" xfId="9928"/>
    <cellStyle name="Fuss 6 5 2" xfId="9929"/>
    <cellStyle name="Fuss 6 5 3" xfId="9930"/>
    <cellStyle name="Fuss 6 5 4" xfId="9931"/>
    <cellStyle name="Fuss 6 6" xfId="9932"/>
    <cellStyle name="Fuss 6 6 2" xfId="9933"/>
    <cellStyle name="Fuss 6 6 3" xfId="9934"/>
    <cellStyle name="Fuss 6 6 4" xfId="9935"/>
    <cellStyle name="Fuss 6 6 5" xfId="9936"/>
    <cellStyle name="Fuss 6 6 6" xfId="9937"/>
    <cellStyle name="Fuss 6 6 7" xfId="9938"/>
    <cellStyle name="Fuss 6 7" xfId="9939"/>
    <cellStyle name="Fuss 6 7 2" xfId="9940"/>
    <cellStyle name="Fuss 6 7 3" xfId="9941"/>
    <cellStyle name="Fuss 6 8" xfId="9942"/>
    <cellStyle name="Fuss 6 9" xfId="9943"/>
    <cellStyle name="Fuss 7" xfId="9944"/>
    <cellStyle name="Fuss 7 10" xfId="9945"/>
    <cellStyle name="Fuss 7 11" xfId="9946"/>
    <cellStyle name="Fuss 7 12" xfId="9947"/>
    <cellStyle name="Fuss 7 2" xfId="9948"/>
    <cellStyle name="Fuss 7 2 2" xfId="9949"/>
    <cellStyle name="Fuss 7 2 2 2" xfId="9950"/>
    <cellStyle name="Fuss 7 2 2 3" xfId="9951"/>
    <cellStyle name="Fuss 7 2 3" xfId="9952"/>
    <cellStyle name="Fuss 7 2 4" xfId="9953"/>
    <cellStyle name="Fuss 7 2 5" xfId="9954"/>
    <cellStyle name="Fuss 7 2 6" xfId="9955"/>
    <cellStyle name="Fuss 7 2 7" xfId="9956"/>
    <cellStyle name="Fuss 7 3" xfId="9957"/>
    <cellStyle name="Fuss 7 3 2" xfId="9958"/>
    <cellStyle name="Fuss 7 3 2 2" xfId="9959"/>
    <cellStyle name="Fuss 7 3 3" xfId="9960"/>
    <cellStyle name="Fuss 7 3 4" xfId="9961"/>
    <cellStyle name="Fuss 7 3 5" xfId="9962"/>
    <cellStyle name="Fuss 7 3 6" xfId="9963"/>
    <cellStyle name="Fuss 7 3 7" xfId="9964"/>
    <cellStyle name="Fuss 7 4" xfId="9965"/>
    <cellStyle name="Fuss 7 4 2" xfId="9966"/>
    <cellStyle name="Fuss 7 4 3" xfId="9967"/>
    <cellStyle name="Fuss 7 4 4" xfId="9968"/>
    <cellStyle name="Fuss 7 5" xfId="9969"/>
    <cellStyle name="Fuss 7 5 2" xfId="9970"/>
    <cellStyle name="Fuss 7 5 3" xfId="9971"/>
    <cellStyle name="Fuss 7 5 4" xfId="9972"/>
    <cellStyle name="Fuss 7 6" xfId="9973"/>
    <cellStyle name="Fuss 7 6 2" xfId="9974"/>
    <cellStyle name="Fuss 7 6 3" xfId="9975"/>
    <cellStyle name="Fuss 7 6 4" xfId="9976"/>
    <cellStyle name="Fuss 7 6 5" xfId="9977"/>
    <cellStyle name="Fuss 7 6 6" xfId="9978"/>
    <cellStyle name="Fuss 7 6 7" xfId="9979"/>
    <cellStyle name="Fuss 7 7" xfId="9980"/>
    <cellStyle name="Fuss 7 7 2" xfId="9981"/>
    <cellStyle name="Fuss 7 7 3" xfId="9982"/>
    <cellStyle name="Fuss 7 8" xfId="9983"/>
    <cellStyle name="Fuss 7 9" xfId="9984"/>
    <cellStyle name="Fuss 8" xfId="9985"/>
    <cellStyle name="Fuss 8 10" xfId="9986"/>
    <cellStyle name="Fuss 8 11" xfId="9987"/>
    <cellStyle name="Fuss 8 12" xfId="9988"/>
    <cellStyle name="Fuss 8 2" xfId="9989"/>
    <cellStyle name="Fuss 8 2 2" xfId="9990"/>
    <cellStyle name="Fuss 8 2 2 2" xfId="9991"/>
    <cellStyle name="Fuss 8 2 2 3" xfId="9992"/>
    <cellStyle name="Fuss 8 2 3" xfId="9993"/>
    <cellStyle name="Fuss 8 2 4" xfId="9994"/>
    <cellStyle name="Fuss 8 2 5" xfId="9995"/>
    <cellStyle name="Fuss 8 2 6" xfId="9996"/>
    <cellStyle name="Fuss 8 2 7" xfId="9997"/>
    <cellStyle name="Fuss 8 3" xfId="9998"/>
    <cellStyle name="Fuss 8 3 2" xfId="9999"/>
    <cellStyle name="Fuss 8 3 2 2" xfId="10000"/>
    <cellStyle name="Fuss 8 3 3" xfId="10001"/>
    <cellStyle name="Fuss 8 3 4" xfId="10002"/>
    <cellStyle name="Fuss 8 3 5" xfId="10003"/>
    <cellStyle name="Fuss 8 3 6" xfId="10004"/>
    <cellStyle name="Fuss 8 3 7" xfId="10005"/>
    <cellStyle name="Fuss 8 4" xfId="10006"/>
    <cellStyle name="Fuss 8 4 2" xfId="10007"/>
    <cellStyle name="Fuss 8 4 3" xfId="10008"/>
    <cellStyle name="Fuss 8 4 4" xfId="10009"/>
    <cellStyle name="Fuss 8 5" xfId="10010"/>
    <cellStyle name="Fuss 8 5 2" xfId="10011"/>
    <cellStyle name="Fuss 8 5 3" xfId="10012"/>
    <cellStyle name="Fuss 8 5 4" xfId="10013"/>
    <cellStyle name="Fuss 8 6" xfId="10014"/>
    <cellStyle name="Fuss 8 6 2" xfId="10015"/>
    <cellStyle name="Fuss 8 6 3" xfId="10016"/>
    <cellStyle name="Fuss 8 6 4" xfId="10017"/>
    <cellStyle name="Fuss 8 6 5" xfId="10018"/>
    <cellStyle name="Fuss 8 6 6" xfId="10019"/>
    <cellStyle name="Fuss 8 6 7" xfId="10020"/>
    <cellStyle name="Fuss 8 7" xfId="10021"/>
    <cellStyle name="Fuss 8 7 2" xfId="10022"/>
    <cellStyle name="Fuss 8 7 3" xfId="10023"/>
    <cellStyle name="Fuss 8 8" xfId="10024"/>
    <cellStyle name="Fuss 8 9" xfId="10025"/>
    <cellStyle name="Fuss 9" xfId="10026"/>
    <cellStyle name="Fuss 9 10" xfId="10027"/>
    <cellStyle name="Fuss 9 11" xfId="10028"/>
    <cellStyle name="Fuss 9 12" xfId="10029"/>
    <cellStyle name="Fuss 9 2" xfId="10030"/>
    <cellStyle name="Fuss 9 2 2" xfId="10031"/>
    <cellStyle name="Fuss 9 2 2 2" xfId="10032"/>
    <cellStyle name="Fuss 9 2 2 3" xfId="10033"/>
    <cellStyle name="Fuss 9 2 3" xfId="10034"/>
    <cellStyle name="Fuss 9 2 4" xfId="10035"/>
    <cellStyle name="Fuss 9 2 5" xfId="10036"/>
    <cellStyle name="Fuss 9 2 6" xfId="10037"/>
    <cellStyle name="Fuss 9 2 7" xfId="10038"/>
    <cellStyle name="Fuss 9 3" xfId="10039"/>
    <cellStyle name="Fuss 9 3 2" xfId="10040"/>
    <cellStyle name="Fuss 9 3 2 2" xfId="10041"/>
    <cellStyle name="Fuss 9 3 3" xfId="10042"/>
    <cellStyle name="Fuss 9 3 4" xfId="10043"/>
    <cellStyle name="Fuss 9 3 5" xfId="10044"/>
    <cellStyle name="Fuss 9 3 6" xfId="10045"/>
    <cellStyle name="Fuss 9 3 7" xfId="10046"/>
    <cellStyle name="Fuss 9 4" xfId="10047"/>
    <cellStyle name="Fuss 9 4 2" xfId="10048"/>
    <cellStyle name="Fuss 9 4 3" xfId="10049"/>
    <cellStyle name="Fuss 9 4 4" xfId="10050"/>
    <cellStyle name="Fuss 9 5" xfId="10051"/>
    <cellStyle name="Fuss 9 5 2" xfId="10052"/>
    <cellStyle name="Fuss 9 5 3" xfId="10053"/>
    <cellStyle name="Fuss 9 5 4" xfId="10054"/>
    <cellStyle name="Fuss 9 6" xfId="10055"/>
    <cellStyle name="Fuss 9 6 2" xfId="10056"/>
    <cellStyle name="Fuss 9 6 3" xfId="10057"/>
    <cellStyle name="Fuss 9 6 4" xfId="10058"/>
    <cellStyle name="Fuss 9 6 5" xfId="10059"/>
    <cellStyle name="Fuss 9 6 6" xfId="10060"/>
    <cellStyle name="Fuss 9 6 7" xfId="10061"/>
    <cellStyle name="Fuss 9 7" xfId="10062"/>
    <cellStyle name="Fuss 9 7 2" xfId="10063"/>
    <cellStyle name="Fuss 9 7 3" xfId="10064"/>
    <cellStyle name="Fuss 9 8" xfId="10065"/>
    <cellStyle name="Fuss 9 9" xfId="10066"/>
    <cellStyle name="Fyrirsögn" xfId="10067"/>
    <cellStyle name="Fyrirsögn 2" xfId="10068"/>
    <cellStyle name="Fyrirsögn 2 2" xfId="10069"/>
    <cellStyle name="Fyrirsögn 3" xfId="10070"/>
    <cellStyle name="Good" xfId="31"/>
    <cellStyle name="Good 2" xfId="10071"/>
    <cellStyle name="Good 2 2" xfId="10072"/>
    <cellStyle name="Good 2 3" xfId="10073"/>
    <cellStyle name="Good 3" xfId="10074"/>
    <cellStyle name="Good 3 2" xfId="10075"/>
    <cellStyle name="Good 3 3" xfId="10076"/>
    <cellStyle name="Good 3 4" xfId="10077"/>
    <cellStyle name="Good 4" xfId="10078"/>
    <cellStyle name="GOVDATA" xfId="10079"/>
    <cellStyle name="GOVDATA 2" xfId="10080"/>
    <cellStyle name="Grey" xfId="10081"/>
    <cellStyle name="Gul" xfId="10082"/>
    <cellStyle name="hard_num" xfId="10083"/>
    <cellStyle name="Header style" xfId="10084"/>
    <cellStyle name="Header style 2" xfId="10085"/>
    <cellStyle name="Header style 2 2" xfId="10086"/>
    <cellStyle name="Header style 2 3" xfId="10087"/>
    <cellStyle name="Header style 2 4" xfId="10088"/>
    <cellStyle name="Header style 2 5" xfId="10089"/>
    <cellStyle name="Header style 3" xfId="10090"/>
    <cellStyle name="Header style 4" xfId="10091"/>
    <cellStyle name="Header style 5" xfId="10092"/>
    <cellStyle name="Header style 6" xfId="10093"/>
    <cellStyle name="Header style 7" xfId="10094"/>
    <cellStyle name="Header1" xfId="10095"/>
    <cellStyle name="Header2" xfId="10096"/>
    <cellStyle name="Header2 2" xfId="10097"/>
    <cellStyle name="Header3" xfId="10098"/>
    <cellStyle name="Header3 2" xfId="10099"/>
    <cellStyle name="Heading" xfId="10100"/>
    <cellStyle name="Heading 1" xfId="32"/>
    <cellStyle name="Heading 1 2" xfId="10101"/>
    <cellStyle name="Heading 1 2 2" xfId="10102"/>
    <cellStyle name="Heading 1 2 2 2" xfId="10103"/>
    <cellStyle name="Heading 1 2 3" xfId="10104"/>
    <cellStyle name="Heading 1 2 4" xfId="10105"/>
    <cellStyle name="Heading 1 2 5" xfId="10106"/>
    <cellStyle name="Heading 1 2_GGB DomLaw Results" xfId="10107"/>
    <cellStyle name="Heading 1 3" xfId="10108"/>
    <cellStyle name="Heading 1 3 2" xfId="10109"/>
    <cellStyle name="Heading 1 3 3" xfId="10110"/>
    <cellStyle name="Heading 1 3 4" xfId="10111"/>
    <cellStyle name="Heading 1 3 5" xfId="10112"/>
    <cellStyle name="Heading 1 3 6" xfId="10113"/>
    <cellStyle name="Heading 1 4" xfId="10114"/>
    <cellStyle name="Heading 1 5" xfId="10115"/>
    <cellStyle name="Heading 1 6" xfId="10116"/>
    <cellStyle name="Heading 1 7" xfId="10117"/>
    <cellStyle name="Heading 1 8" xfId="10118"/>
    <cellStyle name="Heading 1 9" xfId="10119"/>
    <cellStyle name="Heading 2" xfId="33"/>
    <cellStyle name="Heading 2 2" xfId="10120"/>
    <cellStyle name="Heading 2 2 2" xfId="10121"/>
    <cellStyle name="Heading 2 2 2 2" xfId="10122"/>
    <cellStyle name="Heading 2 2 3" xfId="10123"/>
    <cellStyle name="Heading 2 2 4" xfId="10124"/>
    <cellStyle name="Heading 2 2 5" xfId="10125"/>
    <cellStyle name="Heading 2 2_GGB DomLaw Results" xfId="10126"/>
    <cellStyle name="Heading 2 3" xfId="10127"/>
    <cellStyle name="Heading 2 3 2" xfId="10128"/>
    <cellStyle name="Heading 2 3 3" xfId="10129"/>
    <cellStyle name="Heading 2 3 4" xfId="10130"/>
    <cellStyle name="Heading 2 4" xfId="10131"/>
    <cellStyle name="Heading 2 5" xfId="10132"/>
    <cellStyle name="Heading 2 6" xfId="10133"/>
    <cellStyle name="Heading 2 7" xfId="10134"/>
    <cellStyle name="Heading 2 8" xfId="10135"/>
    <cellStyle name="Heading 2 9" xfId="10136"/>
    <cellStyle name="Heading 3" xfId="34"/>
    <cellStyle name="Heading 3 2" xfId="10137"/>
    <cellStyle name="Heading 3 2 2" xfId="10138"/>
    <cellStyle name="Heading 3 2 3" xfId="10139"/>
    <cellStyle name="Heading 3 3" xfId="10140"/>
    <cellStyle name="Heading 3 3 2" xfId="10141"/>
    <cellStyle name="Heading 3 3 3" xfId="10142"/>
    <cellStyle name="Heading 3 3 4" xfId="10143"/>
    <cellStyle name="Heading 3 4" xfId="10144"/>
    <cellStyle name="Heading 3 5" xfId="10145"/>
    <cellStyle name="Heading 4" xfId="35"/>
    <cellStyle name="Heading 4 2" xfId="10146"/>
    <cellStyle name="Heading 4 2 2" xfId="10147"/>
    <cellStyle name="Heading 4 2 3" xfId="10148"/>
    <cellStyle name="Heading 4 3" xfId="10149"/>
    <cellStyle name="Heading 4 3 2" xfId="10150"/>
    <cellStyle name="Heading 4 3 3" xfId="10151"/>
    <cellStyle name="Heading 4 3 4" xfId="10152"/>
    <cellStyle name="Heading 4 4" xfId="10153"/>
    <cellStyle name="Heading 4 5" xfId="10154"/>
    <cellStyle name="Heading1" xfId="10155"/>
    <cellStyle name="Heading2" xfId="10156"/>
    <cellStyle name="High" xfId="10157"/>
    <cellStyle name="Hiperhivatkozás" xfId="10158"/>
    <cellStyle name="Hiperhivatkozás 2" xfId="10159"/>
    <cellStyle name="Hiperhivatkozás 2 2" xfId="10160"/>
    <cellStyle name="Hiperhivatkozás 2 3" xfId="10161"/>
    <cellStyle name="Hiperhivatkozás 2 4" xfId="10162"/>
    <cellStyle name="Hiperhivatkozás 2 5" xfId="10163"/>
    <cellStyle name="Hiperhivatkozás 3" xfId="10164"/>
    <cellStyle name="Hiperhivatkozás 4" xfId="10165"/>
    <cellStyle name="Hiperhivatkozás 5" xfId="10166"/>
    <cellStyle name="Hiperhivatkozás 6" xfId="10167"/>
    <cellStyle name="Hiperhivatkozás 7" xfId="10168"/>
    <cellStyle name="Hipervínculo" xfId="10169"/>
    <cellStyle name="Hipervínculo 2" xfId="10170"/>
    <cellStyle name="Hipervínculo 2 2" xfId="10171"/>
    <cellStyle name="Hipervínculo 2 3" xfId="10172"/>
    <cellStyle name="Hipervínculo 2 4" xfId="10173"/>
    <cellStyle name="Hipervínculo 2 5" xfId="10174"/>
    <cellStyle name="Hipervínculo 3" xfId="10175"/>
    <cellStyle name="Hipervínculo 4" xfId="10176"/>
    <cellStyle name="Hipervínculo 5" xfId="10177"/>
    <cellStyle name="Hipervínculo 6" xfId="10178"/>
    <cellStyle name="Hipervínculo 7" xfId="10179"/>
    <cellStyle name="Hipervínculo visitado" xfId="10180"/>
    <cellStyle name="Hipervínculo visitado 2" xfId="10181"/>
    <cellStyle name="Hipervínculo visitado 2 2" xfId="10182"/>
    <cellStyle name="Hipervínculo visitado 2 3" xfId="10183"/>
    <cellStyle name="Hipervínculo visitado 2 4" xfId="10184"/>
    <cellStyle name="Hipervínculo visitado 2 5" xfId="10185"/>
    <cellStyle name="Hipervínculo visitado 3" xfId="10186"/>
    <cellStyle name="Hipervínculo visitado 4" xfId="10187"/>
    <cellStyle name="Hipervínculo visitado 5" xfId="10188"/>
    <cellStyle name="Hipervínculo visitado 6" xfId="10189"/>
    <cellStyle name="Hipervínculo visitado 7" xfId="10190"/>
    <cellStyle name="Hipervínculo_10-01-03 2003 2003 NUEVOS RON -NUEVOS INTERESES" xfId="10191"/>
    <cellStyle name="Hyperlänk_Alla textsiffror OH U" xfId="10192"/>
    <cellStyle name="Hyperlink 2" xfId="10193"/>
    <cellStyle name="Hyperlink 2 2" xfId="10194"/>
    <cellStyle name="Hyperlink 2 2 2" xfId="10195"/>
    <cellStyle name="Hyperlink 2 2 3" xfId="10196"/>
    <cellStyle name="Hyperlink 2 2 4" xfId="10197"/>
    <cellStyle name="Hyperlink 2 2 5" xfId="10198"/>
    <cellStyle name="Hyperlink 2 2 6" xfId="10199"/>
    <cellStyle name="Hyperlink 2 3" xfId="10200"/>
    <cellStyle name="Hyperlink 2 4" xfId="10201"/>
    <cellStyle name="Hyperlink 2 5" xfId="10202"/>
    <cellStyle name="Hyperlink 2 6" xfId="10203"/>
    <cellStyle name="Hyperlink 2 7" xfId="10204"/>
    <cellStyle name="Hyperlink 2 8" xfId="10205"/>
    <cellStyle name="Hyperlink 2 9" xfId="10206"/>
    <cellStyle name="Hyperlink 2_GGB DomLaw Results" xfId="10207"/>
    <cellStyle name="Hyperlink 3" xfId="10208"/>
    <cellStyle name="Hyperlink 3 2" xfId="10209"/>
    <cellStyle name="Hyperlink 3 2 2" xfId="10210"/>
    <cellStyle name="Hyperlink 3 2 3" xfId="10211"/>
    <cellStyle name="Hyperlink 3 2 4" xfId="10212"/>
    <cellStyle name="Hyperlink 3 3" xfId="10213"/>
    <cellStyle name="Hyperlink 3 4" xfId="10214"/>
    <cellStyle name="Hyperlink 4" xfId="10215"/>
    <cellStyle name="Hyperlink 4 2" xfId="10216"/>
    <cellStyle name="Hyperlink 4 3" xfId="10217"/>
    <cellStyle name="Hyperlink 5" xfId="10218"/>
    <cellStyle name="Hyperlink 6" xfId="10219"/>
    <cellStyle name="Hyperlink seguido_NFGC_SPE_1995_2003" xfId="10220"/>
    <cellStyle name="Hyperlink䟟monetáris.xls Chart 4" xfId="10221"/>
    <cellStyle name="Hyperlink䟟monetáris.xls Chart 4 2" xfId="10222"/>
    <cellStyle name="Hyperlink䟟monetáris.xls Chart 4 2 2" xfId="10223"/>
    <cellStyle name="Hyperlink䟟monetáris.xls Chart 4 2 3" xfId="10224"/>
    <cellStyle name="Hyperlink䟟monetáris.xls Chart 4 2 4" xfId="10225"/>
    <cellStyle name="Hyperlink䟟monetáris.xls Chart 4 2 5" xfId="10226"/>
    <cellStyle name="Hyperlink䟟monetáris.xls Chart 4 3" xfId="10227"/>
    <cellStyle name="Hyperlink䟟monetáris.xls Chart 4 4" xfId="10228"/>
    <cellStyle name="Hyperlink䟟monetáris.xls Chart 4 5" xfId="10229"/>
    <cellStyle name="Hyperlink䟟monetáris.xls Chart 4 6" xfId="10230"/>
    <cellStyle name="Hyperlink䟟monetáris.xls Chart 4 7" xfId="10231"/>
    <cellStyle name="Hyperlink䟟monetáris.xls Chart 4_20120313_final_participating_bonds_mar2012_interest_calc" xfId="10232"/>
    <cellStyle name="Iau?iue_Eeno1" xfId="10233"/>
    <cellStyle name="Îáû÷íûé_AMD" xfId="10234"/>
    <cellStyle name="imf-one decimal" xfId="10235"/>
    <cellStyle name="imf-one decimal 2" xfId="10236"/>
    <cellStyle name="imf-one decimal 3" xfId="10237"/>
    <cellStyle name="imf-zero decimal" xfId="10238"/>
    <cellStyle name="imf-zero decimal 2" xfId="10239"/>
    <cellStyle name="imf-zero decimal 3" xfId="10240"/>
    <cellStyle name="Input" xfId="36"/>
    <cellStyle name="Input [yellow]" xfId="10241"/>
    <cellStyle name="Input [yellow] 10" xfId="10242"/>
    <cellStyle name="Input [yellow] 11" xfId="10243"/>
    <cellStyle name="Input [yellow] 12" xfId="10244"/>
    <cellStyle name="Input [yellow] 13" xfId="10245"/>
    <cellStyle name="Input [yellow] 14" xfId="10246"/>
    <cellStyle name="Input [yellow] 2" xfId="10247"/>
    <cellStyle name="Input [yellow] 2 2" xfId="10248"/>
    <cellStyle name="Input [yellow] 2 2 2" xfId="10249"/>
    <cellStyle name="Input [yellow] 2 2 2 2" xfId="10250"/>
    <cellStyle name="Input [yellow] 2 2 3" xfId="10251"/>
    <cellStyle name="Input [yellow] 2 2 3 2" xfId="10252"/>
    <cellStyle name="Input [yellow] 2 2 4" xfId="10253"/>
    <cellStyle name="Input [yellow] 2 3" xfId="10254"/>
    <cellStyle name="Input [yellow] 2 3 2" xfId="10255"/>
    <cellStyle name="Input [yellow] 2 4" xfId="10256"/>
    <cellStyle name="Input [yellow] 2 4 2" xfId="10257"/>
    <cellStyle name="Input [yellow] 2 5" xfId="10258"/>
    <cellStyle name="Input [yellow] 3" xfId="10259"/>
    <cellStyle name="Input [yellow] 3 2" xfId="10260"/>
    <cellStyle name="Input [yellow] 3 2 2" xfId="10261"/>
    <cellStyle name="Input [yellow] 3 2 2 2" xfId="10262"/>
    <cellStyle name="Input [yellow] 3 2 3" xfId="10263"/>
    <cellStyle name="Input [yellow] 3 2 3 2" xfId="10264"/>
    <cellStyle name="Input [yellow] 3 2 4" xfId="10265"/>
    <cellStyle name="Input [yellow] 3 3" xfId="10266"/>
    <cellStyle name="Input [yellow] 3 3 2" xfId="10267"/>
    <cellStyle name="Input [yellow] 3 4" xfId="10268"/>
    <cellStyle name="Input [yellow] 3 4 2" xfId="10269"/>
    <cellStyle name="Input [yellow] 3 5" xfId="10270"/>
    <cellStyle name="Input [yellow] 4" xfId="10271"/>
    <cellStyle name="Input [yellow] 4 2" xfId="10272"/>
    <cellStyle name="Input [yellow] 4 2 2" xfId="10273"/>
    <cellStyle name="Input [yellow] 4 2 2 2" xfId="10274"/>
    <cellStyle name="Input [yellow] 4 2 3" xfId="10275"/>
    <cellStyle name="Input [yellow] 4 2 3 2" xfId="10276"/>
    <cellStyle name="Input [yellow] 4 2 4" xfId="10277"/>
    <cellStyle name="Input [yellow] 4 3" xfId="10278"/>
    <cellStyle name="Input [yellow] 4 3 2" xfId="10279"/>
    <cellStyle name="Input [yellow] 4 4" xfId="10280"/>
    <cellStyle name="Input [yellow] 4 4 2" xfId="10281"/>
    <cellStyle name="Input [yellow] 4 5" xfId="10282"/>
    <cellStyle name="Input [yellow] 4 5 2" xfId="10283"/>
    <cellStyle name="Input [yellow] 4 6" xfId="10284"/>
    <cellStyle name="Input [yellow] 5" xfId="10285"/>
    <cellStyle name="Input [yellow] 5 2" xfId="10286"/>
    <cellStyle name="Input [yellow] 5 2 2" xfId="10287"/>
    <cellStyle name="Input [yellow] 5 3" xfId="10288"/>
    <cellStyle name="Input [yellow] 5 3 2" xfId="10289"/>
    <cellStyle name="Input [yellow] 5 4" xfId="10290"/>
    <cellStyle name="Input [yellow] 6" xfId="10291"/>
    <cellStyle name="Input [yellow] 6 2" xfId="10292"/>
    <cellStyle name="Input [yellow] 6 2 2" xfId="10293"/>
    <cellStyle name="Input [yellow] 6 3" xfId="10294"/>
    <cellStyle name="Input [yellow] 6 3 2" xfId="10295"/>
    <cellStyle name="Input [yellow] 6 4" xfId="10296"/>
    <cellStyle name="Input [yellow] 7" xfId="10297"/>
    <cellStyle name="Input [yellow] 7 2" xfId="10298"/>
    <cellStyle name="Input [yellow] 8" xfId="10299"/>
    <cellStyle name="Input [yellow] 8 2" xfId="10300"/>
    <cellStyle name="Input [yellow] 9" xfId="10301"/>
    <cellStyle name="Input [yellow] 9 2" xfId="10302"/>
    <cellStyle name="Input 10" xfId="10303"/>
    <cellStyle name="Input 10 2" xfId="10304"/>
    <cellStyle name="Input 11" xfId="10305"/>
    <cellStyle name="Input 12" xfId="10306"/>
    <cellStyle name="Input 13" xfId="10307"/>
    <cellStyle name="Input 14" xfId="10308"/>
    <cellStyle name="Input 15" xfId="10309"/>
    <cellStyle name="Input 2" xfId="10310"/>
    <cellStyle name="Input 2 2" xfId="10311"/>
    <cellStyle name="Input 2 2 2" xfId="10312"/>
    <cellStyle name="Input 2 2 2 2" xfId="10313"/>
    <cellStyle name="Input 2 2 2 2 2" xfId="10314"/>
    <cellStyle name="Input 2 2 2 3" xfId="10315"/>
    <cellStyle name="Input 2 2 2 3 2" xfId="10316"/>
    <cellStyle name="Input 2 2 2 4" xfId="10317"/>
    <cellStyle name="Input 2 2 3" xfId="10318"/>
    <cellStyle name="Input 2 2 3 2" xfId="10319"/>
    <cellStyle name="Input 2 2 4" xfId="10320"/>
    <cellStyle name="Input 2 2 4 2" xfId="10321"/>
    <cellStyle name="Input 2 2 5" xfId="10322"/>
    <cellStyle name="Input 2 2 5 2" xfId="10323"/>
    <cellStyle name="Input 2 2 6" xfId="10324"/>
    <cellStyle name="Input 2 3" xfId="10325"/>
    <cellStyle name="Input 2 3 2" xfId="10326"/>
    <cellStyle name="Input 2 3 2 2" xfId="10327"/>
    <cellStyle name="Input 2 3 2 2 2" xfId="10328"/>
    <cellStyle name="Input 2 3 2 3" xfId="10329"/>
    <cellStyle name="Input 2 3 2 3 2" xfId="10330"/>
    <cellStyle name="Input 2 3 2 4" xfId="10331"/>
    <cellStyle name="Input 2 3 3" xfId="10332"/>
    <cellStyle name="Input 2 3 3 2" xfId="10333"/>
    <cellStyle name="Input 2 3 4" xfId="10334"/>
    <cellStyle name="Input 2 3 4 2" xfId="10335"/>
    <cellStyle name="Input 2 3 5" xfId="10336"/>
    <cellStyle name="Input 2 3 5 2" xfId="10337"/>
    <cellStyle name="Input 2 3 6" xfId="10338"/>
    <cellStyle name="Input 2 4" xfId="10339"/>
    <cellStyle name="Input 2 4 2" xfId="10340"/>
    <cellStyle name="Input 2 4 2 2" xfId="10341"/>
    <cellStyle name="Input 2 4 3" xfId="10342"/>
    <cellStyle name="Input 2 4 3 2" xfId="10343"/>
    <cellStyle name="Input 2 4 4" xfId="10344"/>
    <cellStyle name="Input 2 5" xfId="10345"/>
    <cellStyle name="Input 2 5 2" xfId="10346"/>
    <cellStyle name="Input 2 6" xfId="10347"/>
    <cellStyle name="Input 2 6 2" xfId="10348"/>
    <cellStyle name="Input 2 7" xfId="10349"/>
    <cellStyle name="Input 2 7 2" xfId="10350"/>
    <cellStyle name="Input 2 8" xfId="10351"/>
    <cellStyle name="Input 2 9" xfId="10352"/>
    <cellStyle name="Input 3" xfId="10353"/>
    <cellStyle name="Input 3 10" xfId="10354"/>
    <cellStyle name="Input 3 2" xfId="10355"/>
    <cellStyle name="Input 3 2 2" xfId="10356"/>
    <cellStyle name="Input 3 2 2 2" xfId="10357"/>
    <cellStyle name="Input 3 2 2 2 2" xfId="10358"/>
    <cellStyle name="Input 3 2 2 3" xfId="10359"/>
    <cellStyle name="Input 3 2 2 3 2" xfId="10360"/>
    <cellStyle name="Input 3 2 2 4" xfId="10361"/>
    <cellStyle name="Input 3 2 3" xfId="10362"/>
    <cellStyle name="Input 3 2 3 2" xfId="10363"/>
    <cellStyle name="Input 3 2 4" xfId="10364"/>
    <cellStyle name="Input 3 2 4 2" xfId="10365"/>
    <cellStyle name="Input 3 2 5" xfId="10366"/>
    <cellStyle name="Input 3 2 5 2" xfId="10367"/>
    <cellStyle name="Input 3 2 6" xfId="10368"/>
    <cellStyle name="Input 3 3" xfId="10369"/>
    <cellStyle name="Input 3 3 2" xfId="10370"/>
    <cellStyle name="Input 3 3 2 2" xfId="10371"/>
    <cellStyle name="Input 3 3 2 2 2" xfId="10372"/>
    <cellStyle name="Input 3 3 2 3" xfId="10373"/>
    <cellStyle name="Input 3 3 2 3 2" xfId="10374"/>
    <cellStyle name="Input 3 3 2 4" xfId="10375"/>
    <cellStyle name="Input 3 3 3" xfId="10376"/>
    <cellStyle name="Input 3 3 3 2" xfId="10377"/>
    <cellStyle name="Input 3 3 4" xfId="10378"/>
    <cellStyle name="Input 3 3 4 2" xfId="10379"/>
    <cellStyle name="Input 3 3 5" xfId="10380"/>
    <cellStyle name="Input 3 3 5 2" xfId="10381"/>
    <cellStyle name="Input 3 3 6" xfId="10382"/>
    <cellStyle name="Input 3 4" xfId="10383"/>
    <cellStyle name="Input 3 4 2" xfId="10384"/>
    <cellStyle name="Input 3 4 2 2" xfId="10385"/>
    <cellStyle name="Input 3 4 3" xfId="10386"/>
    <cellStyle name="Input 3 4 3 2" xfId="10387"/>
    <cellStyle name="Input 3 4 4" xfId="10388"/>
    <cellStyle name="Input 3 5" xfId="10389"/>
    <cellStyle name="Input 3 5 2" xfId="10390"/>
    <cellStyle name="Input 3 5 2 2" xfId="10391"/>
    <cellStyle name="Input 3 5 3" xfId="10392"/>
    <cellStyle name="Input 3 5 3 2" xfId="10393"/>
    <cellStyle name="Input 3 5 4" xfId="10394"/>
    <cellStyle name="Input 3 6" xfId="10395"/>
    <cellStyle name="Input 3 6 2" xfId="10396"/>
    <cellStyle name="Input 3 6 2 2" xfId="10397"/>
    <cellStyle name="Input 3 6 3" xfId="10398"/>
    <cellStyle name="Input 3 6 3 2" xfId="10399"/>
    <cellStyle name="Input 3 6 4" xfId="10400"/>
    <cellStyle name="Input 3 7" xfId="10401"/>
    <cellStyle name="Input 3 7 2" xfId="10402"/>
    <cellStyle name="Input 3 8" xfId="10403"/>
    <cellStyle name="Input 3 8 2" xfId="10404"/>
    <cellStyle name="Input 3 9" xfId="10405"/>
    <cellStyle name="Input 3 9 2" xfId="10406"/>
    <cellStyle name="Input 4" xfId="10407"/>
    <cellStyle name="Input 4 2" xfId="10408"/>
    <cellStyle name="Input 4 2 2" xfId="10409"/>
    <cellStyle name="Input 4 3" xfId="10410"/>
    <cellStyle name="Input 4 3 2" xfId="10411"/>
    <cellStyle name="Input 4 4" xfId="10412"/>
    <cellStyle name="Input 5" xfId="10413"/>
    <cellStyle name="Input 5 2" xfId="10414"/>
    <cellStyle name="Input 6" xfId="10415"/>
    <cellStyle name="Input 6 2" xfId="10416"/>
    <cellStyle name="Input 7" xfId="10417"/>
    <cellStyle name="Input 7 2" xfId="10418"/>
    <cellStyle name="Input 8" xfId="10419"/>
    <cellStyle name="Input 8 2" xfId="10420"/>
    <cellStyle name="Input 9" xfId="10421"/>
    <cellStyle name="Input 9 2" xfId="10422"/>
    <cellStyle name="Input_BUDGET_2010_actual_proj_29_11_2010" xfId="10423"/>
    <cellStyle name="Ioe?uaaaoayny aeia?nnueea" xfId="10424"/>
    <cellStyle name="Ioe?uaaaoayny aeia?nnueea 2" xfId="10425"/>
    <cellStyle name="Îòêðûâàâøàÿñÿ ãèïåðññûëêà" xfId="10426"/>
    <cellStyle name="Îòêðûâàâøàÿñÿ ãèïåðññûëêà 2" xfId="10427"/>
    <cellStyle name="İzlenen Köprü" xfId="10428"/>
    <cellStyle name="İzlenen Köprü 2" xfId="10429"/>
    <cellStyle name="İzlenen Köprü 2 2" xfId="10430"/>
    <cellStyle name="İzlenen Köprü 2 3" xfId="10431"/>
    <cellStyle name="İzlenen Köprü 2 4" xfId="10432"/>
    <cellStyle name="İzlenen Köprü 2 5" xfId="10433"/>
    <cellStyle name="İzlenen Köprü 3" xfId="10434"/>
    <cellStyle name="İzlenen Köprü 4" xfId="10435"/>
    <cellStyle name="İzlenen Köprü 5" xfId="10436"/>
    <cellStyle name="İzlenen Köprü 6" xfId="10437"/>
    <cellStyle name="İzlenen Köprü 7" xfId="10438"/>
    <cellStyle name="jo[" xfId="10439"/>
    <cellStyle name="jo[ 2" xfId="10440"/>
    <cellStyle name="jo[ 2 2" xfId="10441"/>
    <cellStyle name="jo[ 3" xfId="10442"/>
    <cellStyle name="jo[_20120313_final_participating_bonds_mar2012_interest_calc" xfId="10443"/>
    <cellStyle name="JPY" xfId="10444"/>
    <cellStyle name="JPY 2" xfId="10445"/>
    <cellStyle name="JPY 2 2" xfId="10446"/>
    <cellStyle name="JPY 2 3" xfId="10447"/>
    <cellStyle name="JPY 2 4" xfId="10448"/>
    <cellStyle name="JPY 2 5" xfId="10449"/>
    <cellStyle name="JPY 3" xfId="10450"/>
    <cellStyle name="JPY 4" xfId="10451"/>
    <cellStyle name="JPY 5" xfId="10452"/>
    <cellStyle name="JPY 6" xfId="10453"/>
    <cellStyle name="JPY 7" xfId="10454"/>
    <cellStyle name="KljhInput" xfId="10455"/>
    <cellStyle name="KljhInput 2" xfId="10456"/>
    <cellStyle name="KljhLabel" xfId="10457"/>
    <cellStyle name="KljhLabel 2" xfId="10458"/>
    <cellStyle name="KljhOutput" xfId="10459"/>
    <cellStyle name="KljhOutput 2" xfId="10460"/>
    <cellStyle name="Komórka połączona" xfId="10461"/>
    <cellStyle name="Komórka połączona 2" xfId="10462"/>
    <cellStyle name="Komórka zaznaczona" xfId="10463"/>
    <cellStyle name="Komórka zaznaczona 2" xfId="10464"/>
    <cellStyle name="Köprü" xfId="10465"/>
    <cellStyle name="Köprü 2" xfId="10466"/>
    <cellStyle name="Köprü 2 2" xfId="10467"/>
    <cellStyle name="Köprü 2 3" xfId="10468"/>
    <cellStyle name="Köprü 2 4" xfId="10469"/>
    <cellStyle name="Köprü 2 5" xfId="10470"/>
    <cellStyle name="Köprü 3" xfId="10471"/>
    <cellStyle name="Köprü 4" xfId="10472"/>
    <cellStyle name="Köprü 5" xfId="10473"/>
    <cellStyle name="Köprü 6" xfId="10474"/>
    <cellStyle name="Köprü 7" xfId="10475"/>
    <cellStyle name="Label" xfId="10476"/>
    <cellStyle name="leftli - Style3" xfId="10477"/>
    <cellStyle name="leftli - Style3 2" xfId="10478"/>
    <cellStyle name="leftli - Style3 2 2" xfId="10479"/>
    <cellStyle name="leftli - Style3 2 3" xfId="10480"/>
    <cellStyle name="leftli - Style3 3" xfId="10481"/>
    <cellStyle name="leftli - Style3 3 2" xfId="10482"/>
    <cellStyle name="leftli - Style3 4" xfId="10483"/>
    <cellStyle name="leftli - Style3 5" xfId="10484"/>
    <cellStyle name="Lien hypertexte" xfId="10485"/>
    <cellStyle name="Lien hypertexte 2" xfId="10486"/>
    <cellStyle name="Lien hypertexte 2 2" xfId="10487"/>
    <cellStyle name="Lien hypertexte 2 3" xfId="10488"/>
    <cellStyle name="Lien hypertexte 2 4" xfId="10489"/>
    <cellStyle name="Lien hypertexte 2 5" xfId="10490"/>
    <cellStyle name="Lien hypertexte 3" xfId="10491"/>
    <cellStyle name="Lien hypertexte 4" xfId="10492"/>
    <cellStyle name="Lien hypertexte 5" xfId="10493"/>
    <cellStyle name="Lien hypertexte 6" xfId="10494"/>
    <cellStyle name="Lien hypertexte 7" xfId="10495"/>
    <cellStyle name="Lien hypertexte visité" xfId="10496"/>
    <cellStyle name="Lien hypertexte visité 2" xfId="10497"/>
    <cellStyle name="Lien hypertexte visité 2 2" xfId="10498"/>
    <cellStyle name="Lien hypertexte visité 2 3" xfId="10499"/>
    <cellStyle name="Lien hypertexte visité 2 4" xfId="10500"/>
    <cellStyle name="Lien hypertexte visité 2 5" xfId="10501"/>
    <cellStyle name="Lien hypertexte visité 3" xfId="10502"/>
    <cellStyle name="Lien hypertexte visité 4" xfId="10503"/>
    <cellStyle name="Lien hypertexte visité 5" xfId="10504"/>
    <cellStyle name="Lien hypertexte visité 6" xfId="10505"/>
    <cellStyle name="Lien hypertexte visité 7" xfId="10506"/>
    <cellStyle name="Lien hypertexte_CivMon" xfId="10507"/>
    <cellStyle name="link_ext" xfId="10508"/>
    <cellStyle name="Linked Cell" xfId="37"/>
    <cellStyle name="Linked Cell 2" xfId="10509"/>
    <cellStyle name="Linked Cell 2 2" xfId="10510"/>
    <cellStyle name="Linked Cell 2 3" xfId="10511"/>
    <cellStyle name="Linked Cell 3" xfId="10512"/>
    <cellStyle name="Linked Cell 3 2" xfId="10513"/>
    <cellStyle name="Linked Cell 3 3" xfId="10514"/>
    <cellStyle name="Linked Cell 3 4" xfId="10515"/>
    <cellStyle name="Linked Cell 4" xfId="10516"/>
    <cellStyle name="Linked Cell_-Unlicensed-METRA CHRIS 2012" xfId="10517"/>
    <cellStyle name="Low" xfId="10518"/>
    <cellStyle name="MacroCode" xfId="10519"/>
    <cellStyle name="MacroCode 10" xfId="10520"/>
    <cellStyle name="MacroCode 11" xfId="10521"/>
    <cellStyle name="MacroCode 12" xfId="10522"/>
    <cellStyle name="MacroCode 2" xfId="10523"/>
    <cellStyle name="MacroCode 2 2" xfId="10524"/>
    <cellStyle name="MacroCode 2 2 2" xfId="10525"/>
    <cellStyle name="MacroCode 2 2 2 2" xfId="10526"/>
    <cellStyle name="MacroCode 2 2 2 2 2" xfId="10527"/>
    <cellStyle name="MacroCode 2 2 2 3" xfId="10528"/>
    <cellStyle name="MacroCode 2 2 2 4" xfId="10529"/>
    <cellStyle name="MacroCode 2 2 3" xfId="10530"/>
    <cellStyle name="MacroCode 2 2 3 2" xfId="10531"/>
    <cellStyle name="MacroCode 2 2 4" xfId="10532"/>
    <cellStyle name="MacroCode 2 3" xfId="10533"/>
    <cellStyle name="MacroCode 2 3 2" xfId="10534"/>
    <cellStyle name="MacroCode 2 3 2 2" xfId="10535"/>
    <cellStyle name="MacroCode 2 3 2 3" xfId="10536"/>
    <cellStyle name="MacroCode 2 3 3" xfId="10537"/>
    <cellStyle name="MacroCode 2 3 3 2" xfId="10538"/>
    <cellStyle name="MacroCode 2 3 4" xfId="10539"/>
    <cellStyle name="MacroCode 2 4" xfId="10540"/>
    <cellStyle name="MacroCode 2 4 2" xfId="10541"/>
    <cellStyle name="MacroCode 2 4 2 2" xfId="10542"/>
    <cellStyle name="MacroCode 2 4 3" xfId="10543"/>
    <cellStyle name="MacroCode 2 4 3 2" xfId="10544"/>
    <cellStyle name="MacroCode 2 5" xfId="10545"/>
    <cellStyle name="MacroCode 2 5 2" xfId="10546"/>
    <cellStyle name="MacroCode 2 5 2 2" xfId="10547"/>
    <cellStyle name="MacroCode 2 5 3" xfId="10548"/>
    <cellStyle name="MacroCode 2 6" xfId="10549"/>
    <cellStyle name="MacroCode 2 6 2" xfId="10550"/>
    <cellStyle name="MacroCode 2 6 2 2" xfId="10551"/>
    <cellStyle name="MacroCode 2 6 3" xfId="10552"/>
    <cellStyle name="MacroCode 2 7" xfId="10553"/>
    <cellStyle name="MacroCode 2 7 2" xfId="10554"/>
    <cellStyle name="MacroCode 2 7 2 2" xfId="10555"/>
    <cellStyle name="MacroCode 2 7 3" xfId="10556"/>
    <cellStyle name="MacroCode 2 8" xfId="10557"/>
    <cellStyle name="MacroCode 2 8 2" xfId="10558"/>
    <cellStyle name="MacroCode 3" xfId="10559"/>
    <cellStyle name="MacroCode 3 2" xfId="10560"/>
    <cellStyle name="MacroCode 3 2 2" xfId="10561"/>
    <cellStyle name="MacroCode 3 2 2 2" xfId="10562"/>
    <cellStyle name="MacroCode 3 2 3" xfId="10563"/>
    <cellStyle name="MacroCode 3 3" xfId="10564"/>
    <cellStyle name="MacroCode 3 3 2" xfId="10565"/>
    <cellStyle name="MacroCode 3 4" xfId="10566"/>
    <cellStyle name="MacroCode 4" xfId="10567"/>
    <cellStyle name="MacroCode 4 2" xfId="10568"/>
    <cellStyle name="MacroCode 4 2 2" xfId="10569"/>
    <cellStyle name="MacroCode 4 2 3" xfId="10570"/>
    <cellStyle name="MacroCode 4 3" xfId="10571"/>
    <cellStyle name="MacroCode 4 3 2" xfId="10572"/>
    <cellStyle name="MacroCode 4 4" xfId="10573"/>
    <cellStyle name="MacroCode 5" xfId="10574"/>
    <cellStyle name="MacroCode 5 2" xfId="10575"/>
    <cellStyle name="MacroCode 5 2 2" xfId="10576"/>
    <cellStyle name="MacroCode 5 3" xfId="10577"/>
    <cellStyle name="MacroCode 5 3 2" xfId="10578"/>
    <cellStyle name="MacroCode 6" xfId="10579"/>
    <cellStyle name="MacroCode 6 2" xfId="10580"/>
    <cellStyle name="MacroCode 6 2 2" xfId="10581"/>
    <cellStyle name="MacroCode 6 3" xfId="10582"/>
    <cellStyle name="MacroCode 7" xfId="10583"/>
    <cellStyle name="MacroCode 7 2" xfId="10584"/>
    <cellStyle name="MacroCode 7 2 2" xfId="10585"/>
    <cellStyle name="MacroCode 7 3" xfId="10586"/>
    <cellStyle name="MacroCode 8" xfId="10587"/>
    <cellStyle name="MacroCode 8 2" xfId="10588"/>
    <cellStyle name="MacroCode 8 2 2" xfId="10589"/>
    <cellStyle name="MacroCode 8 3" xfId="10590"/>
    <cellStyle name="MacroCode 9" xfId="10591"/>
    <cellStyle name="MacroCode 9 2" xfId="10592"/>
    <cellStyle name="MandOTableHeadline" xfId="10593"/>
    <cellStyle name="MandOTableHeadline 2" xfId="10594"/>
    <cellStyle name="Már látott hiperhivatkozás" xfId="10595"/>
    <cellStyle name="Már látott hiperhivatkozás 2" xfId="10596"/>
    <cellStyle name="Már látott hiperhivatkozás 2 2" xfId="10597"/>
    <cellStyle name="Már látott hiperhivatkozás 2 3" xfId="10598"/>
    <cellStyle name="Már látott hiperhivatkozás 2 4" xfId="10599"/>
    <cellStyle name="Már látott hiperhivatkozás 2 5" xfId="10600"/>
    <cellStyle name="Már látott hiperhivatkozás 3" xfId="10601"/>
    <cellStyle name="Már látott hiperhivatkozás 4" xfId="10602"/>
    <cellStyle name="Már látott hiperhivatkozás 5" xfId="10603"/>
    <cellStyle name="Már látott hiperhivatkozás 6" xfId="10604"/>
    <cellStyle name="Már látott hiperhivatkozás 7" xfId="10605"/>
    <cellStyle name="Měna0" xfId="10606"/>
    <cellStyle name="měny_DEFLÁTORY  3q 1998" xfId="10607"/>
    <cellStyle name="Mheading1" xfId="10608"/>
    <cellStyle name="Mheading1 2" xfId="10609"/>
    <cellStyle name="Mheading2" xfId="10610"/>
    <cellStyle name="Millares [0]_11.1.3. bis" xfId="10611"/>
    <cellStyle name="Millares_11.1.3. bis" xfId="10612"/>
    <cellStyle name="Milliers [0]_Annexe vf.xls Graphique 1" xfId="10613"/>
    <cellStyle name="Milliers_Annexe vf.xls Graphique 1" xfId="10614"/>
    <cellStyle name="Mina0" xfId="10615"/>
    <cellStyle name="Mìna0" xfId="10616"/>
    <cellStyle name="Mina0 2" xfId="10617"/>
    <cellStyle name="Ministry" xfId="10618"/>
    <cellStyle name="mitP" xfId="10619"/>
    <cellStyle name="Moeda [0]_%PIB" xfId="10620"/>
    <cellStyle name="Moeda_%PIB" xfId="10621"/>
    <cellStyle name="Moeda0" xfId="10622"/>
    <cellStyle name="Moneda [0]_11.1.3. bis" xfId="10623"/>
    <cellStyle name="Moneda_11.1.3. bis" xfId="10624"/>
    <cellStyle name="Monétaire [0]_Annexe vf.xls Graphique 1" xfId="10625"/>
    <cellStyle name="Monétaire_Annexe vf.xls Graphique 1" xfId="10626"/>
    <cellStyle name="Monetario" xfId="10627"/>
    <cellStyle name="Monetario0" xfId="10628"/>
    <cellStyle name="Money" xfId="10629"/>
    <cellStyle name="Motif" xfId="10630"/>
    <cellStyle name="Motif 2" xfId="10631"/>
    <cellStyle name="Motif 2 2" xfId="10632"/>
    <cellStyle name="Motif 2 2 2" xfId="10633"/>
    <cellStyle name="Motif 2 2 3" xfId="10634"/>
    <cellStyle name="Motif 2 2 4" xfId="10635"/>
    <cellStyle name="Motif 2 3" xfId="10636"/>
    <cellStyle name="Motif 3" xfId="10637"/>
    <cellStyle name="Motif 3 2" xfId="10638"/>
    <cellStyle name="Motif 3 3" xfId="10639"/>
    <cellStyle name="Motif 3 4" xfId="10640"/>
    <cellStyle name="Motif 4" xfId="10641"/>
    <cellStyle name="MTW" xfId="10642"/>
    <cellStyle name="naam van variabele" xfId="10643"/>
    <cellStyle name="Nagłówek 1" xfId="10644"/>
    <cellStyle name="Nagłówek 1 2" xfId="10645"/>
    <cellStyle name="Nagłówek 2" xfId="10646"/>
    <cellStyle name="Nagłówek 2 2" xfId="10647"/>
    <cellStyle name="Nagłówek 3" xfId="10648"/>
    <cellStyle name="Nagłówek 3 2" xfId="10649"/>
    <cellStyle name="Nagłówek 3 3" xfId="10650"/>
    <cellStyle name="Nagłówek 4" xfId="10651"/>
    <cellStyle name="Nagłówek 4 2" xfId="10652"/>
    <cellStyle name="Navadno_Slo" xfId="10653"/>
    <cellStyle name="Nedefinován" xfId="10654"/>
    <cellStyle name="Nedefinován 2" xfId="10655"/>
    <cellStyle name="Nedefinován 2 2" xfId="10656"/>
    <cellStyle name="Nedefinován 2 3" xfId="10657"/>
    <cellStyle name="Nedefinován 2 4" xfId="10658"/>
    <cellStyle name="Nedefinován 2 5" xfId="10659"/>
    <cellStyle name="Nedefinován 3" xfId="10660"/>
    <cellStyle name="Nedefinován 4" xfId="10661"/>
    <cellStyle name="Nedefinován 5" xfId="10662"/>
    <cellStyle name="Nedefinován 6" xfId="10663"/>
    <cellStyle name="Nedefinován 7" xfId="10664"/>
    <cellStyle name="Neutral" xfId="38"/>
    <cellStyle name="Neutral 2" xfId="10665"/>
    <cellStyle name="Neutral 2 2" xfId="10666"/>
    <cellStyle name="Neutral 2 3" xfId="10667"/>
    <cellStyle name="Neutral 3" xfId="10668"/>
    <cellStyle name="Neutral 3 2" xfId="10669"/>
    <cellStyle name="Neutral 3 3" xfId="10670"/>
    <cellStyle name="Neutral 3 4" xfId="10671"/>
    <cellStyle name="Neutral 4" xfId="10672"/>
    <cellStyle name="Neutralne" xfId="10673"/>
    <cellStyle name="Neutralne 2" xfId="10674"/>
    <cellStyle name="no dec" xfId="10675"/>
    <cellStyle name="No-definido" xfId="10676"/>
    <cellStyle name="No-definido 2" xfId="10677"/>
    <cellStyle name="Non défini" xfId="10678"/>
    <cellStyle name="Non défini 2" xfId="10679"/>
    <cellStyle name="Non défini 2 2" xfId="10680"/>
    <cellStyle name="Non défini 2 3" xfId="10681"/>
    <cellStyle name="Non défini 2 4" xfId="10682"/>
    <cellStyle name="Non défini 2 5" xfId="10683"/>
    <cellStyle name="Non défini 3" xfId="10684"/>
    <cellStyle name="Non défini 4" xfId="10685"/>
    <cellStyle name="Non défini 5" xfId="10686"/>
    <cellStyle name="Non défini 6" xfId="10687"/>
    <cellStyle name="Non défini 7" xfId="10688"/>
    <cellStyle name="norm?ln?_GFSod93podleVR new1" xfId="10689"/>
    <cellStyle name="Normaali_CENTRAL" xfId="10690"/>
    <cellStyle name="Normaallaad_kuu2004kontrolligauusJAANUAR" xfId="10691"/>
    <cellStyle name="Normal - Modelo1" xfId="10692"/>
    <cellStyle name="Normal - Modelo1 2" xfId="10693"/>
    <cellStyle name="Normal - Style1" xfId="10694"/>
    <cellStyle name="Normal - Style1 2" xfId="10695"/>
    <cellStyle name="Normal - Style1 2 2" xfId="10696"/>
    <cellStyle name="Normal - Style1 2 3" xfId="10697"/>
    <cellStyle name="Normal - Style1 2 4" xfId="10698"/>
    <cellStyle name="Normal - Style1 2 5" xfId="10699"/>
    <cellStyle name="Normal - Style1 3" xfId="10700"/>
    <cellStyle name="Normal - Style1 4" xfId="10701"/>
    <cellStyle name="Normal - Style1 5" xfId="10702"/>
    <cellStyle name="Normal - Style1 6" xfId="10703"/>
    <cellStyle name="Normal - Style1 7" xfId="10704"/>
    <cellStyle name="Normal - Style1 8" xfId="10705"/>
    <cellStyle name="Normal - Style2" xfId="10706"/>
    <cellStyle name="Normal - Style2 2" xfId="10707"/>
    <cellStyle name="Normal - Style2 2 2" xfId="10708"/>
    <cellStyle name="Normal - Style2 2 3" xfId="10709"/>
    <cellStyle name="Normal - Style2 2 4" xfId="10710"/>
    <cellStyle name="Normal - Style2 2 5" xfId="10711"/>
    <cellStyle name="Normal - Style2 2 6" xfId="10712"/>
    <cellStyle name="Normal - Style2 3" xfId="10713"/>
    <cellStyle name="Normal - Style2 4" xfId="10714"/>
    <cellStyle name="Normal - Style2 5" xfId="10715"/>
    <cellStyle name="Normal - Style2 6" xfId="10716"/>
    <cellStyle name="Normal - Style2 7" xfId="10717"/>
    <cellStyle name="Normal - Style2 8" xfId="10718"/>
    <cellStyle name="Normal - Style3" xfId="10719"/>
    <cellStyle name="Normal - Style3 2" xfId="10720"/>
    <cellStyle name="Normal - Style3 2 2" xfId="10721"/>
    <cellStyle name="Normal - Style3 2 3" xfId="10722"/>
    <cellStyle name="Normal - Style3 2 4" xfId="10723"/>
    <cellStyle name="Normal - Style3 2 5" xfId="10724"/>
    <cellStyle name="Normal - Style3 3" xfId="10725"/>
    <cellStyle name="Normal - Style3 4" xfId="10726"/>
    <cellStyle name="Normal - Style3 5" xfId="10727"/>
    <cellStyle name="Normal - Style3 6" xfId="10728"/>
    <cellStyle name="Normal - Style3 7" xfId="10729"/>
    <cellStyle name="Normal - Style4" xfId="10730"/>
    <cellStyle name="Normal - Style4 2" xfId="10731"/>
    <cellStyle name="Normal - Style4 2 2" xfId="10732"/>
    <cellStyle name="Normal - Style4 2 3" xfId="10733"/>
    <cellStyle name="Normal - Style4 2 4" xfId="10734"/>
    <cellStyle name="Normal - Style4 2 5" xfId="10735"/>
    <cellStyle name="Normal - Style4 3" xfId="10736"/>
    <cellStyle name="Normal - Style4 4" xfId="10737"/>
    <cellStyle name="Normal - Style4 5" xfId="10738"/>
    <cellStyle name="Normal - Style4 6" xfId="10739"/>
    <cellStyle name="Normal - Style4 7" xfId="10740"/>
    <cellStyle name="Normal - Style5" xfId="10741"/>
    <cellStyle name="Normal - Style5 2" xfId="10742"/>
    <cellStyle name="Normal - Style5 2 2" xfId="10743"/>
    <cellStyle name="Normal - Style5 2 2 2" xfId="10744"/>
    <cellStyle name="Normal - Style5 2 2 3" xfId="10745"/>
    <cellStyle name="Normal - Style5 2 2 4" xfId="10746"/>
    <cellStyle name="Normal - Style5 2 2 5" xfId="10747"/>
    <cellStyle name="Normal - Style5 2 3" xfId="10748"/>
    <cellStyle name="Normal - Style5 2 4" xfId="10749"/>
    <cellStyle name="Normal - Style5 3" xfId="10750"/>
    <cellStyle name="Normal - Style5 3 2" xfId="10751"/>
    <cellStyle name="Normal - Style5 3 2 2" xfId="10752"/>
    <cellStyle name="Normal - Style5 3 2 3" xfId="10753"/>
    <cellStyle name="Normal - Style5 3 2 4" xfId="10754"/>
    <cellStyle name="Normal - Style5 3 2 5" xfId="10755"/>
    <cellStyle name="Normal - Style5 3 3" xfId="10756"/>
    <cellStyle name="Normal - Style5 3 4" xfId="10757"/>
    <cellStyle name="Normal - Style5 3 5" xfId="10758"/>
    <cellStyle name="Normal - Style5 3 6" xfId="10759"/>
    <cellStyle name="Normal - Style5 3 7" xfId="10760"/>
    <cellStyle name="Normal - Style5 4" xfId="10761"/>
    <cellStyle name="Normal - Style5 4 2" xfId="10762"/>
    <cellStyle name="Normal - Style5 4 3" xfId="10763"/>
    <cellStyle name="Normal - Style5 4 4" xfId="10764"/>
    <cellStyle name="Normal - Style5 4 5" xfId="10765"/>
    <cellStyle name="Normal - Style5 5" xfId="10766"/>
    <cellStyle name="Normal - Style5 6" xfId="10767"/>
    <cellStyle name="Normal - Style5 7" xfId="10768"/>
    <cellStyle name="Normal - Style5_2011-10-03 DSA EL with PSI Oct" xfId="10769"/>
    <cellStyle name="Normal - Style6" xfId="10770"/>
    <cellStyle name="Normal - Style6 2" xfId="10771"/>
    <cellStyle name="Normal - Style6 2 2" xfId="10772"/>
    <cellStyle name="Normal - Style6 2 2 2" xfId="10773"/>
    <cellStyle name="Normal - Style6 2 2 3" xfId="10774"/>
    <cellStyle name="Normal - Style6 2 2 4" xfId="10775"/>
    <cellStyle name="Normal - Style6 2 2 5" xfId="10776"/>
    <cellStyle name="Normal - Style6 2 3" xfId="10777"/>
    <cellStyle name="Normal - Style6 2 4" xfId="10778"/>
    <cellStyle name="Normal - Style6 3" xfId="10779"/>
    <cellStyle name="Normal - Style6 3 2" xfId="10780"/>
    <cellStyle name="Normal - Style6 3 2 2" xfId="10781"/>
    <cellStyle name="Normal - Style6 3 2 3" xfId="10782"/>
    <cellStyle name="Normal - Style6 3 2 4" xfId="10783"/>
    <cellStyle name="Normal - Style6 3 2 5" xfId="10784"/>
    <cellStyle name="Normal - Style6 3 3" xfId="10785"/>
    <cellStyle name="Normal - Style6 3 4" xfId="10786"/>
    <cellStyle name="Normal - Style6 3 5" xfId="10787"/>
    <cellStyle name="Normal - Style6 3 6" xfId="10788"/>
    <cellStyle name="Normal - Style6 3 7" xfId="10789"/>
    <cellStyle name="Normal - Style6 4" xfId="10790"/>
    <cellStyle name="Normal - Style6 4 2" xfId="10791"/>
    <cellStyle name="Normal - Style6 4 3" xfId="10792"/>
    <cellStyle name="Normal - Style6 4 4" xfId="10793"/>
    <cellStyle name="Normal - Style6 4 5" xfId="10794"/>
    <cellStyle name="Normal - Style6 5" xfId="10795"/>
    <cellStyle name="Normal - Style6 6" xfId="10796"/>
    <cellStyle name="Normal - Style6 7" xfId="10797"/>
    <cellStyle name="Normal - Style6_2011-10-03 DSA EL with PSI Oct" xfId="10798"/>
    <cellStyle name="Normal - Style7" xfId="10799"/>
    <cellStyle name="Normal - Style7 2" xfId="10800"/>
    <cellStyle name="Normal - Style7 2 2" xfId="10801"/>
    <cellStyle name="Normal - Style7 2 2 2" xfId="10802"/>
    <cellStyle name="Normal - Style7 2 2 3" xfId="10803"/>
    <cellStyle name="Normal - Style7 2 2 4" xfId="10804"/>
    <cellStyle name="Normal - Style7 2 2 5" xfId="10805"/>
    <cellStyle name="Normal - Style7 2 3" xfId="10806"/>
    <cellStyle name="Normal - Style7 2 4" xfId="10807"/>
    <cellStyle name="Normal - Style7 3" xfId="10808"/>
    <cellStyle name="Normal - Style7 3 2" xfId="10809"/>
    <cellStyle name="Normal - Style7 3 2 2" xfId="10810"/>
    <cellStyle name="Normal - Style7 3 2 3" xfId="10811"/>
    <cellStyle name="Normal - Style7 3 2 4" xfId="10812"/>
    <cellStyle name="Normal - Style7 3 2 5" xfId="10813"/>
    <cellStyle name="Normal - Style7 3 3" xfId="10814"/>
    <cellStyle name="Normal - Style7 3 4" xfId="10815"/>
    <cellStyle name="Normal - Style7 3 5" xfId="10816"/>
    <cellStyle name="Normal - Style7 3 6" xfId="10817"/>
    <cellStyle name="Normal - Style7 3 7" xfId="10818"/>
    <cellStyle name="Normal - Style7 4" xfId="10819"/>
    <cellStyle name="Normal - Style7 4 2" xfId="10820"/>
    <cellStyle name="Normal - Style7 4 3" xfId="10821"/>
    <cellStyle name="Normal - Style7 4 4" xfId="10822"/>
    <cellStyle name="Normal - Style7 4 5" xfId="10823"/>
    <cellStyle name="Normal - Style7 5" xfId="10824"/>
    <cellStyle name="Normal - Style7 6" xfId="10825"/>
    <cellStyle name="Normal - Style7 7" xfId="10826"/>
    <cellStyle name="Normal - Style7_2011-10-03 DSA EL with PSI Oct" xfId="10827"/>
    <cellStyle name="Normal - Style8" xfId="10828"/>
    <cellStyle name="Normal - Style8 2" xfId="10829"/>
    <cellStyle name="Normal - Style8 2 2" xfId="10830"/>
    <cellStyle name="Normal - Style8 2 2 2" xfId="10831"/>
    <cellStyle name="Normal - Style8 2 2 3" xfId="10832"/>
    <cellStyle name="Normal - Style8 2 2 4" xfId="10833"/>
    <cellStyle name="Normal - Style8 2 2 5" xfId="10834"/>
    <cellStyle name="Normal - Style8 2 3" xfId="10835"/>
    <cellStyle name="Normal - Style8 2 4" xfId="10836"/>
    <cellStyle name="Normal - Style8 3" xfId="10837"/>
    <cellStyle name="Normal - Style8 3 2" xfId="10838"/>
    <cellStyle name="Normal - Style8 3 2 2" xfId="10839"/>
    <cellStyle name="Normal - Style8 3 2 3" xfId="10840"/>
    <cellStyle name="Normal - Style8 3 2 4" xfId="10841"/>
    <cellStyle name="Normal - Style8 3 2 5" xfId="10842"/>
    <cellStyle name="Normal - Style8 3 3" xfId="10843"/>
    <cellStyle name="Normal - Style8 3 4" xfId="10844"/>
    <cellStyle name="Normal - Style8 3 5" xfId="10845"/>
    <cellStyle name="Normal - Style8 3 6" xfId="10846"/>
    <cellStyle name="Normal - Style8 3 7" xfId="10847"/>
    <cellStyle name="Normal - Style8 4" xfId="10848"/>
    <cellStyle name="Normal - Style8 4 2" xfId="10849"/>
    <cellStyle name="Normal - Style8 4 3" xfId="10850"/>
    <cellStyle name="Normal - Style8 4 4" xfId="10851"/>
    <cellStyle name="Normal - Style8 4 5" xfId="10852"/>
    <cellStyle name="Normal - Style8 5" xfId="10853"/>
    <cellStyle name="Normal - Style8 6" xfId="10854"/>
    <cellStyle name="Normal - Style8 7" xfId="10855"/>
    <cellStyle name="Normal - Style8_2011-10-03 DSA EL with PSI Oct" xfId="10856"/>
    <cellStyle name="Normal 10" xfId="10857"/>
    <cellStyle name="Normal 10 2" xfId="10858"/>
    <cellStyle name="Normal 10 2 2" xfId="10859"/>
    <cellStyle name="Normal 10 2 3" xfId="10860"/>
    <cellStyle name="Normal 10 2 4" xfId="10861"/>
    <cellStyle name="Normal 10 2 5" xfId="10862"/>
    <cellStyle name="Normal 10 2 6" xfId="10863"/>
    <cellStyle name="Normal 10 3" xfId="10864"/>
    <cellStyle name="Normal 10 4" xfId="10865"/>
    <cellStyle name="Normal 10 5" xfId="10866"/>
    <cellStyle name="Normal 10 6" xfId="10867"/>
    <cellStyle name="Normal 10 7" xfId="10868"/>
    <cellStyle name="Normal 10 8" xfId="10869"/>
    <cellStyle name="Normal 10_Cumulative" xfId="10870"/>
    <cellStyle name="Normal 100" xfId="10871"/>
    <cellStyle name="Normal 100 10" xfId="10872"/>
    <cellStyle name="Normal 100 10 2" xfId="10873"/>
    <cellStyle name="Normal 100 10 3" xfId="10874"/>
    <cellStyle name="Normal 100 10 3 2" xfId="10875"/>
    <cellStyle name="Normal 100 10 3 2 2" xfId="10876"/>
    <cellStyle name="Normal 100 10 3 2 2 2" xfId="10877"/>
    <cellStyle name="Normal 100 10 3 2 2 2 2" xfId="10878"/>
    <cellStyle name="Normal 100 10 3 2 2 2 2 2" xfId="10879"/>
    <cellStyle name="Normal 100 11" xfId="10880"/>
    <cellStyle name="Normal 100 12" xfId="10881"/>
    <cellStyle name="Normal 100 13" xfId="10882"/>
    <cellStyle name="Normal 100 14" xfId="10883"/>
    <cellStyle name="Normal 100 15" xfId="10884"/>
    <cellStyle name="Normal 100 16" xfId="10885"/>
    <cellStyle name="Normal 100 17" xfId="10886"/>
    <cellStyle name="Normal 100 18" xfId="10887"/>
    <cellStyle name="Normal 100 2" xfId="10888"/>
    <cellStyle name="Normal 100 2 2" xfId="10889"/>
    <cellStyle name="Normal 100 2 2 2" xfId="10890"/>
    <cellStyle name="Normal 100 2 2 2 2" xfId="10891"/>
    <cellStyle name="Normal 100 2 2 2 2 2" xfId="10892"/>
    <cellStyle name="Normal 100 2 2 2 3" xfId="10893"/>
    <cellStyle name="Normal 100 2 2 2 3 2" xfId="10894"/>
    <cellStyle name="Normal 100 2 2 2 4" xfId="10895"/>
    <cellStyle name="Normal 100 2 2 3" xfId="10896"/>
    <cellStyle name="Normal 100 2 2 3 2" xfId="10897"/>
    <cellStyle name="Normal 100 2 2 4" xfId="10898"/>
    <cellStyle name="Normal 100 2 2 4 2" xfId="10899"/>
    <cellStyle name="Normal 100 2 2 5" xfId="10900"/>
    <cellStyle name="Normal 100 2 2 6" xfId="10901"/>
    <cellStyle name="Normal 100 2 3" xfId="10902"/>
    <cellStyle name="Normal 100 2 3 2" xfId="10903"/>
    <cellStyle name="Normal 100 2 3 2 2" xfId="10904"/>
    <cellStyle name="Normal 100 2 3 2 2 2" xfId="10905"/>
    <cellStyle name="Normal 100 2 3 2 3" xfId="10906"/>
    <cellStyle name="Normal 100 2 3 2 3 2" xfId="10907"/>
    <cellStyle name="Normal 100 2 3 2 4" xfId="10908"/>
    <cellStyle name="Normal 100 2 3 3" xfId="10909"/>
    <cellStyle name="Normal 100 2 3 3 2" xfId="10910"/>
    <cellStyle name="Normal 100 2 3 4" xfId="10911"/>
    <cellStyle name="Normal 100 2 3 4 2" xfId="10912"/>
    <cellStyle name="Normal 100 2 3 5" xfId="10913"/>
    <cellStyle name="Normal 100 2 4" xfId="10914"/>
    <cellStyle name="Normal 100 2 4 2" xfId="10915"/>
    <cellStyle name="Normal 100 2 4 2 2" xfId="10916"/>
    <cellStyle name="Normal 100 2 4 3" xfId="10917"/>
    <cellStyle name="Normal 100 2 4 3 2" xfId="10918"/>
    <cellStyle name="Normal 100 2 4 4" xfId="10919"/>
    <cellStyle name="Normal 100 2 5" xfId="10920"/>
    <cellStyle name="Normal 100 2 5 2" xfId="10921"/>
    <cellStyle name="Normal 100 2 5 2 2" xfId="10922"/>
    <cellStyle name="Normal 100 2 5 3" xfId="10923"/>
    <cellStyle name="Normal 100 2 5 3 2" xfId="10924"/>
    <cellStyle name="Normal 100 2 5 4" xfId="10925"/>
    <cellStyle name="Normal 100 2 6" xfId="10926"/>
    <cellStyle name="Normal 100 2 6 2" xfId="10927"/>
    <cellStyle name="Normal 100 2 7" xfId="10928"/>
    <cellStyle name="Normal 100 2 7 2" xfId="10929"/>
    <cellStyle name="Normal 100 2 8" xfId="10930"/>
    <cellStyle name="Normal 100 2 9" xfId="10931"/>
    <cellStyle name="Normal 100 3" xfId="10932"/>
    <cellStyle name="Normal 100 3 2" xfId="10933"/>
    <cellStyle name="Normal 100 3 2 2" xfId="10934"/>
    <cellStyle name="Normal 100 3 2 2 2" xfId="10935"/>
    <cellStyle name="Normal 100 3 2 2 2 2" xfId="10936"/>
    <cellStyle name="Normal 100 3 2 2 3" xfId="10937"/>
    <cellStyle name="Normal 100 3 2 2 3 2" xfId="10938"/>
    <cellStyle name="Normal 100 3 2 2 4" xfId="10939"/>
    <cellStyle name="Normal 100 3 2 3" xfId="10940"/>
    <cellStyle name="Normal 100 3 2 3 2" xfId="10941"/>
    <cellStyle name="Normal 100 3 2 4" xfId="10942"/>
    <cellStyle name="Normal 100 3 2 4 2" xfId="10943"/>
    <cellStyle name="Normal 100 3 2 5" xfId="10944"/>
    <cellStyle name="Normal 100 3 2 6" xfId="10945"/>
    <cellStyle name="Normal 100 3 3" xfId="10946"/>
    <cellStyle name="Normal 100 3 3 2" xfId="10947"/>
    <cellStyle name="Normal 100 3 3 2 2" xfId="10948"/>
    <cellStyle name="Normal 100 3 3 3" xfId="10949"/>
    <cellStyle name="Normal 100 3 3 3 2" xfId="10950"/>
    <cellStyle name="Normal 100 3 3 4" xfId="10951"/>
    <cellStyle name="Normal 100 3 4" xfId="10952"/>
    <cellStyle name="Normal 100 3 4 2" xfId="10953"/>
    <cellStyle name="Normal 100 3 5" xfId="10954"/>
    <cellStyle name="Normal 100 3 5 2" xfId="10955"/>
    <cellStyle name="Normal 100 3 6" xfId="10956"/>
    <cellStyle name="Normal 100 3 7" xfId="10957"/>
    <cellStyle name="Normal 100 3 8" xfId="10958"/>
    <cellStyle name="Normal 100 4" xfId="10959"/>
    <cellStyle name="Normal 100 4 2" xfId="10960"/>
    <cellStyle name="Normal 100 4 2 2" xfId="10961"/>
    <cellStyle name="Normal 100 4 2 2 2" xfId="10962"/>
    <cellStyle name="Normal 100 4 2 2 2 2" xfId="10963"/>
    <cellStyle name="Normal 100 4 2 2 3" xfId="10964"/>
    <cellStyle name="Normal 100 4 2 2 3 2" xfId="10965"/>
    <cellStyle name="Normal 100 4 2 2 4" xfId="10966"/>
    <cellStyle name="Normal 100 4 2 3" xfId="10967"/>
    <cellStyle name="Normal 100 4 2 3 2" xfId="10968"/>
    <cellStyle name="Normal 100 4 2 4" xfId="10969"/>
    <cellStyle name="Normal 100 4 2 4 2" xfId="10970"/>
    <cellStyle name="Normal 100 4 2 5" xfId="10971"/>
    <cellStyle name="Normal 100 4 3" xfId="10972"/>
    <cellStyle name="Normal 100 4 3 2" xfId="10973"/>
    <cellStyle name="Normal 100 4 3 2 2" xfId="10974"/>
    <cellStyle name="Normal 100 4 3 3" xfId="10975"/>
    <cellStyle name="Normal 100 4 3 3 2" xfId="10976"/>
    <cellStyle name="Normal 100 4 3 4" xfId="10977"/>
    <cellStyle name="Normal 100 4 4" xfId="10978"/>
    <cellStyle name="Normal 100 4 4 2" xfId="10979"/>
    <cellStyle name="Normal 100 4 5" xfId="10980"/>
    <cellStyle name="Normal 100 4 5 2" xfId="10981"/>
    <cellStyle name="Normal 100 4 6" xfId="10982"/>
    <cellStyle name="Normal 100 4 7" xfId="10983"/>
    <cellStyle name="Normal 100 5" xfId="10984"/>
    <cellStyle name="Normal 100 5 2" xfId="10985"/>
    <cellStyle name="Normal 100 5 2 2" xfId="10986"/>
    <cellStyle name="Normal 100 5 2 2 2" xfId="10987"/>
    <cellStyle name="Normal 100 5 2 3" xfId="10988"/>
    <cellStyle name="Normal 100 5 2 3 2" xfId="10989"/>
    <cellStyle name="Normal 100 5 2 4" xfId="10990"/>
    <cellStyle name="Normal 100 5 3" xfId="10991"/>
    <cellStyle name="Normal 100 5 3 2" xfId="10992"/>
    <cellStyle name="Normal 100 5 4" xfId="10993"/>
    <cellStyle name="Normal 100 5 4 2" xfId="10994"/>
    <cellStyle name="Normal 100 5 5" xfId="10995"/>
    <cellStyle name="Normal 100 5 6" xfId="10996"/>
    <cellStyle name="Normal 100 6" xfId="10997"/>
    <cellStyle name="Normal 100 6 2" xfId="10998"/>
    <cellStyle name="Normal 100 6 2 2" xfId="10999"/>
    <cellStyle name="Normal 100 6 2 2 2" xfId="11000"/>
    <cellStyle name="Normal 100 6 2 3" xfId="11001"/>
    <cellStyle name="Normal 100 6 2 3 2" xfId="11002"/>
    <cellStyle name="Normal 100 6 2 4" xfId="11003"/>
    <cellStyle name="Normal 100 6 3" xfId="11004"/>
    <cellStyle name="Normal 100 6 3 2" xfId="11005"/>
    <cellStyle name="Normal 100 6 4" xfId="11006"/>
    <cellStyle name="Normal 100 6 4 2" xfId="11007"/>
    <cellStyle name="Normal 100 6 5" xfId="11008"/>
    <cellStyle name="Normal 100 7" xfId="11009"/>
    <cellStyle name="Normal 100 7 2" xfId="11010"/>
    <cellStyle name="Normal 100 7 2 2" xfId="11011"/>
    <cellStyle name="Normal 100 7 3" xfId="11012"/>
    <cellStyle name="Normal 100 7 3 2" xfId="11013"/>
    <cellStyle name="Normal 100 7 4" xfId="11014"/>
    <cellStyle name="Normal 100 8" xfId="11015"/>
    <cellStyle name="Normal 100 8 2" xfId="11016"/>
    <cellStyle name="Normal 100 8 2 2" xfId="11017"/>
    <cellStyle name="Normal 100 8 3" xfId="11018"/>
    <cellStyle name="Normal 100 8 3 2" xfId="11019"/>
    <cellStyle name="Normal 100 8 4" xfId="11020"/>
    <cellStyle name="Normal 100 9" xfId="11021"/>
    <cellStyle name="Normal 100 9 2" xfId="11022"/>
    <cellStyle name="Normal 100 9 2 2" xfId="11023"/>
    <cellStyle name="Normal 100 9 3" xfId="11024"/>
    <cellStyle name="Normal 100 9 3 2" xfId="11025"/>
    <cellStyle name="Normal 100 9 4" xfId="11026"/>
    <cellStyle name="Normal 100_260313_SSFs baseline new GRANTS-rev" xfId="11027"/>
    <cellStyle name="Normal 101" xfId="11028"/>
    <cellStyle name="Normal 101 10" xfId="11029"/>
    <cellStyle name="Normal 101 10 2" xfId="11030"/>
    <cellStyle name="Normal 101 11" xfId="11031"/>
    <cellStyle name="Normal 101 12" xfId="11032"/>
    <cellStyle name="Normal 101 13" xfId="11033"/>
    <cellStyle name="Normal 101 14" xfId="11034"/>
    <cellStyle name="Normal 101 15" xfId="11035"/>
    <cellStyle name="Normal 101 16" xfId="11036"/>
    <cellStyle name="Normal 101 2" xfId="11037"/>
    <cellStyle name="Normal 101 2 2" xfId="11038"/>
    <cellStyle name="Normal 101 2 2 2" xfId="11039"/>
    <cellStyle name="Normal 101 2 2 2 2" xfId="11040"/>
    <cellStyle name="Normal 101 2 2 2 2 2" xfId="11041"/>
    <cellStyle name="Normal 101 2 2 2 3" xfId="11042"/>
    <cellStyle name="Normal 101 2 2 2 3 2" xfId="11043"/>
    <cellStyle name="Normal 101 2 2 2 4" xfId="11044"/>
    <cellStyle name="Normal 101 2 2 3" xfId="11045"/>
    <cellStyle name="Normal 101 2 2 3 2" xfId="11046"/>
    <cellStyle name="Normal 101 2 2 4" xfId="11047"/>
    <cellStyle name="Normal 101 2 2 4 2" xfId="11048"/>
    <cellStyle name="Normal 101 2 2 5" xfId="11049"/>
    <cellStyle name="Normal 101 2 2 6" xfId="11050"/>
    <cellStyle name="Normal 101 2 3" xfId="11051"/>
    <cellStyle name="Normal 101 2 3 2" xfId="11052"/>
    <cellStyle name="Normal 101 2 3 2 2" xfId="11053"/>
    <cellStyle name="Normal 101 2 3 2 2 2" xfId="11054"/>
    <cellStyle name="Normal 101 2 3 2 3" xfId="11055"/>
    <cellStyle name="Normal 101 2 3 2 3 2" xfId="11056"/>
    <cellStyle name="Normal 101 2 3 2 4" xfId="11057"/>
    <cellStyle name="Normal 101 2 3 3" xfId="11058"/>
    <cellStyle name="Normal 101 2 3 3 2" xfId="11059"/>
    <cellStyle name="Normal 101 2 3 4" xfId="11060"/>
    <cellStyle name="Normal 101 2 3 4 2" xfId="11061"/>
    <cellStyle name="Normal 101 2 3 5" xfId="11062"/>
    <cellStyle name="Normal 101 2 4" xfId="11063"/>
    <cellStyle name="Normal 101 2 4 2" xfId="11064"/>
    <cellStyle name="Normal 101 2 4 2 2" xfId="11065"/>
    <cellStyle name="Normal 101 2 4 3" xfId="11066"/>
    <cellStyle name="Normal 101 2 4 3 2" xfId="11067"/>
    <cellStyle name="Normal 101 2 4 4" xfId="11068"/>
    <cellStyle name="Normal 101 2 5" xfId="11069"/>
    <cellStyle name="Normal 101 2 5 2" xfId="11070"/>
    <cellStyle name="Normal 101 2 5 2 2" xfId="11071"/>
    <cellStyle name="Normal 101 2 5 3" xfId="11072"/>
    <cellStyle name="Normal 101 2 5 3 2" xfId="11073"/>
    <cellStyle name="Normal 101 2 5 4" xfId="11074"/>
    <cellStyle name="Normal 101 2 6" xfId="11075"/>
    <cellStyle name="Normal 101 2 6 2" xfId="11076"/>
    <cellStyle name="Normal 101 2 7" xfId="11077"/>
    <cellStyle name="Normal 101 2 7 2" xfId="11078"/>
    <cellStyle name="Normal 101 2 8" xfId="11079"/>
    <cellStyle name="Normal 101 2 9" xfId="11080"/>
    <cellStyle name="Normal 101 3" xfId="11081"/>
    <cellStyle name="Normal 101 3 2" xfId="11082"/>
    <cellStyle name="Normal 101 3 2 2" xfId="11083"/>
    <cellStyle name="Normal 101 3 2 2 2" xfId="11084"/>
    <cellStyle name="Normal 101 3 2 2 2 2" xfId="11085"/>
    <cellStyle name="Normal 101 3 2 2 3" xfId="11086"/>
    <cellStyle name="Normal 101 3 2 2 3 2" xfId="11087"/>
    <cellStyle name="Normal 101 3 2 2 4" xfId="11088"/>
    <cellStyle name="Normal 101 3 2 3" xfId="11089"/>
    <cellStyle name="Normal 101 3 2 3 2" xfId="11090"/>
    <cellStyle name="Normal 101 3 2 4" xfId="11091"/>
    <cellStyle name="Normal 101 3 2 4 2" xfId="11092"/>
    <cellStyle name="Normal 101 3 2 5" xfId="11093"/>
    <cellStyle name="Normal 101 3 2 6" xfId="11094"/>
    <cellStyle name="Normal 101 3 3" xfId="11095"/>
    <cellStyle name="Normal 101 3 3 2" xfId="11096"/>
    <cellStyle name="Normal 101 3 3 2 2" xfId="11097"/>
    <cellStyle name="Normal 101 3 3 3" xfId="11098"/>
    <cellStyle name="Normal 101 3 3 3 2" xfId="11099"/>
    <cellStyle name="Normal 101 3 3 4" xfId="11100"/>
    <cellStyle name="Normal 101 3 4" xfId="11101"/>
    <cellStyle name="Normal 101 3 4 2" xfId="11102"/>
    <cellStyle name="Normal 101 3 5" xfId="11103"/>
    <cellStyle name="Normal 101 3 5 2" xfId="11104"/>
    <cellStyle name="Normal 101 3 6" xfId="11105"/>
    <cellStyle name="Normal 101 3 7" xfId="11106"/>
    <cellStyle name="Normal 101 4" xfId="11107"/>
    <cellStyle name="Normal 101 4 2" xfId="11108"/>
    <cellStyle name="Normal 101 4 2 2" xfId="11109"/>
    <cellStyle name="Normal 101 4 2 2 2" xfId="11110"/>
    <cellStyle name="Normal 101 4 2 2 2 2" xfId="11111"/>
    <cellStyle name="Normal 101 4 2 2 3" xfId="11112"/>
    <cellStyle name="Normal 101 4 2 2 3 2" xfId="11113"/>
    <cellStyle name="Normal 101 4 2 2 4" xfId="11114"/>
    <cellStyle name="Normal 101 4 2 3" xfId="11115"/>
    <cellStyle name="Normal 101 4 2 3 2" xfId="11116"/>
    <cellStyle name="Normal 101 4 2 4" xfId="11117"/>
    <cellStyle name="Normal 101 4 2 4 2" xfId="11118"/>
    <cellStyle name="Normal 101 4 2 5" xfId="11119"/>
    <cellStyle name="Normal 101 4 3" xfId="11120"/>
    <cellStyle name="Normal 101 4 3 2" xfId="11121"/>
    <cellStyle name="Normal 101 4 3 2 2" xfId="11122"/>
    <cellStyle name="Normal 101 4 3 3" xfId="11123"/>
    <cellStyle name="Normal 101 4 3 3 2" xfId="11124"/>
    <cellStyle name="Normal 101 4 3 4" xfId="11125"/>
    <cellStyle name="Normal 101 4 4" xfId="11126"/>
    <cellStyle name="Normal 101 4 4 2" xfId="11127"/>
    <cellStyle name="Normal 101 4 5" xfId="11128"/>
    <cellStyle name="Normal 101 4 5 2" xfId="11129"/>
    <cellStyle name="Normal 101 4 6" xfId="11130"/>
    <cellStyle name="Normal 101 4 7" xfId="11131"/>
    <cellStyle name="Normal 101 5" xfId="11132"/>
    <cellStyle name="Normal 101 5 2" xfId="11133"/>
    <cellStyle name="Normal 101 5 2 2" xfId="11134"/>
    <cellStyle name="Normal 101 5 2 2 2" xfId="11135"/>
    <cellStyle name="Normal 101 5 2 3" xfId="11136"/>
    <cellStyle name="Normal 101 5 2 3 2" xfId="11137"/>
    <cellStyle name="Normal 101 5 2 4" xfId="11138"/>
    <cellStyle name="Normal 101 5 3" xfId="11139"/>
    <cellStyle name="Normal 101 5 3 2" xfId="11140"/>
    <cellStyle name="Normal 101 5 4" xfId="11141"/>
    <cellStyle name="Normal 101 5 4 2" xfId="11142"/>
    <cellStyle name="Normal 101 5 5" xfId="11143"/>
    <cellStyle name="Normal 101 5 6" xfId="11144"/>
    <cellStyle name="Normal 101 6" xfId="11145"/>
    <cellStyle name="Normal 101 6 2" xfId="11146"/>
    <cellStyle name="Normal 101 6 2 2" xfId="11147"/>
    <cellStyle name="Normal 101 6 2 2 2" xfId="11148"/>
    <cellStyle name="Normal 101 6 2 3" xfId="11149"/>
    <cellStyle name="Normal 101 6 2 3 2" xfId="11150"/>
    <cellStyle name="Normal 101 6 2 4" xfId="11151"/>
    <cellStyle name="Normal 101 6 3" xfId="11152"/>
    <cellStyle name="Normal 101 6 3 2" xfId="11153"/>
    <cellStyle name="Normal 101 6 4" xfId="11154"/>
    <cellStyle name="Normal 101 6 4 2" xfId="11155"/>
    <cellStyle name="Normal 101 6 5" xfId="11156"/>
    <cellStyle name="Normal 101 7" xfId="11157"/>
    <cellStyle name="Normal 101 7 2" xfId="11158"/>
    <cellStyle name="Normal 101 7 2 2" xfId="11159"/>
    <cellStyle name="Normal 101 7 3" xfId="11160"/>
    <cellStyle name="Normal 101 7 3 2" xfId="11161"/>
    <cellStyle name="Normal 101 7 4" xfId="11162"/>
    <cellStyle name="Normal 101 8" xfId="11163"/>
    <cellStyle name="Normal 101 8 2" xfId="11164"/>
    <cellStyle name="Normal 101 8 2 2" xfId="11165"/>
    <cellStyle name="Normal 101 8 3" xfId="11166"/>
    <cellStyle name="Normal 101 8 3 2" xfId="11167"/>
    <cellStyle name="Normal 101 8 4" xfId="11168"/>
    <cellStyle name="Normal 101 9" xfId="11169"/>
    <cellStyle name="Normal 101 9 2" xfId="11170"/>
    <cellStyle name="Normal 101 9 2 2" xfId="11171"/>
    <cellStyle name="Normal 101 9 3" xfId="11172"/>
    <cellStyle name="Normal 101 9 3 2" xfId="11173"/>
    <cellStyle name="Normal 101 9 4" xfId="11174"/>
    <cellStyle name="Normal 101_260313_SSFs baseline new GRANTS-rev" xfId="11175"/>
    <cellStyle name="Normal 102" xfId="11176"/>
    <cellStyle name="Normal 102 10" xfId="11177"/>
    <cellStyle name="Normal 102 10 2" xfId="11178"/>
    <cellStyle name="Normal 102 11" xfId="11179"/>
    <cellStyle name="Normal 102 12" xfId="11180"/>
    <cellStyle name="Normal 102 13" xfId="11181"/>
    <cellStyle name="Normal 102 14" xfId="11182"/>
    <cellStyle name="Normal 102 15" xfId="11183"/>
    <cellStyle name="Normal 102 16" xfId="11184"/>
    <cellStyle name="Normal 102 2" xfId="11185"/>
    <cellStyle name="Normal 102 2 2" xfId="11186"/>
    <cellStyle name="Normal 102 2 2 2" xfId="11187"/>
    <cellStyle name="Normal 102 2 2 2 2" xfId="11188"/>
    <cellStyle name="Normal 102 2 2 2 2 2" xfId="11189"/>
    <cellStyle name="Normal 102 2 2 2 3" xfId="11190"/>
    <cellStyle name="Normal 102 2 2 2 3 2" xfId="11191"/>
    <cellStyle name="Normal 102 2 2 2 4" xfId="11192"/>
    <cellStyle name="Normal 102 2 2 3" xfId="11193"/>
    <cellStyle name="Normal 102 2 2 3 2" xfId="11194"/>
    <cellStyle name="Normal 102 2 2 4" xfId="11195"/>
    <cellStyle name="Normal 102 2 2 4 2" xfId="11196"/>
    <cellStyle name="Normal 102 2 2 5" xfId="11197"/>
    <cellStyle name="Normal 102 2 2 6" xfId="11198"/>
    <cellStyle name="Normal 102 2 3" xfId="11199"/>
    <cellStyle name="Normal 102 2 3 2" xfId="11200"/>
    <cellStyle name="Normal 102 2 3 2 2" xfId="11201"/>
    <cellStyle name="Normal 102 2 3 2 2 2" xfId="11202"/>
    <cellStyle name="Normal 102 2 3 2 3" xfId="11203"/>
    <cellStyle name="Normal 102 2 3 2 3 2" xfId="11204"/>
    <cellStyle name="Normal 102 2 3 2 4" xfId="11205"/>
    <cellStyle name="Normal 102 2 3 3" xfId="11206"/>
    <cellStyle name="Normal 102 2 3 3 2" xfId="11207"/>
    <cellStyle name="Normal 102 2 3 4" xfId="11208"/>
    <cellStyle name="Normal 102 2 3 4 2" xfId="11209"/>
    <cellStyle name="Normal 102 2 3 5" xfId="11210"/>
    <cellStyle name="Normal 102 2 4" xfId="11211"/>
    <cellStyle name="Normal 102 2 4 2" xfId="11212"/>
    <cellStyle name="Normal 102 2 4 2 2" xfId="11213"/>
    <cellStyle name="Normal 102 2 4 3" xfId="11214"/>
    <cellStyle name="Normal 102 2 4 3 2" xfId="11215"/>
    <cellStyle name="Normal 102 2 4 4" xfId="11216"/>
    <cellStyle name="Normal 102 2 5" xfId="11217"/>
    <cellStyle name="Normal 102 2 5 2" xfId="11218"/>
    <cellStyle name="Normal 102 2 5 2 2" xfId="11219"/>
    <cellStyle name="Normal 102 2 5 3" xfId="11220"/>
    <cellStyle name="Normal 102 2 5 3 2" xfId="11221"/>
    <cellStyle name="Normal 102 2 5 4" xfId="11222"/>
    <cellStyle name="Normal 102 2 6" xfId="11223"/>
    <cellStyle name="Normal 102 2 6 2" xfId="11224"/>
    <cellStyle name="Normal 102 2 7" xfId="11225"/>
    <cellStyle name="Normal 102 2 7 2" xfId="11226"/>
    <cellStyle name="Normal 102 2 8" xfId="11227"/>
    <cellStyle name="Normal 102 2 9" xfId="11228"/>
    <cellStyle name="Normal 102 3" xfId="11229"/>
    <cellStyle name="Normal 102 3 2" xfId="11230"/>
    <cellStyle name="Normal 102 3 2 2" xfId="11231"/>
    <cellStyle name="Normal 102 3 2 2 2" xfId="11232"/>
    <cellStyle name="Normal 102 3 2 2 2 2" xfId="11233"/>
    <cellStyle name="Normal 102 3 2 2 3" xfId="11234"/>
    <cellStyle name="Normal 102 3 2 2 3 2" xfId="11235"/>
    <cellStyle name="Normal 102 3 2 2 4" xfId="11236"/>
    <cellStyle name="Normal 102 3 2 3" xfId="11237"/>
    <cellStyle name="Normal 102 3 2 3 2" xfId="11238"/>
    <cellStyle name="Normal 102 3 2 4" xfId="11239"/>
    <cellStyle name="Normal 102 3 2 4 2" xfId="11240"/>
    <cellStyle name="Normal 102 3 2 5" xfId="11241"/>
    <cellStyle name="Normal 102 3 2 6" xfId="11242"/>
    <cellStyle name="Normal 102 3 3" xfId="11243"/>
    <cellStyle name="Normal 102 3 3 2" xfId="11244"/>
    <cellStyle name="Normal 102 3 3 2 2" xfId="11245"/>
    <cellStyle name="Normal 102 3 3 3" xfId="11246"/>
    <cellStyle name="Normal 102 3 3 3 2" xfId="11247"/>
    <cellStyle name="Normal 102 3 3 4" xfId="11248"/>
    <cellStyle name="Normal 102 3 4" xfId="11249"/>
    <cellStyle name="Normal 102 3 4 2" xfId="11250"/>
    <cellStyle name="Normal 102 3 5" xfId="11251"/>
    <cellStyle name="Normal 102 3 5 2" xfId="11252"/>
    <cellStyle name="Normal 102 3 6" xfId="11253"/>
    <cellStyle name="Normal 102 3 7" xfId="11254"/>
    <cellStyle name="Normal 102 4" xfId="11255"/>
    <cellStyle name="Normal 102 4 2" xfId="11256"/>
    <cellStyle name="Normal 102 4 2 2" xfId="11257"/>
    <cellStyle name="Normal 102 4 2 2 2" xfId="11258"/>
    <cellStyle name="Normal 102 4 2 2 2 2" xfId="11259"/>
    <cellStyle name="Normal 102 4 2 2 3" xfId="11260"/>
    <cellStyle name="Normal 102 4 2 2 3 2" xfId="11261"/>
    <cellStyle name="Normal 102 4 2 2 4" xfId="11262"/>
    <cellStyle name="Normal 102 4 2 3" xfId="11263"/>
    <cellStyle name="Normal 102 4 2 3 2" xfId="11264"/>
    <cellStyle name="Normal 102 4 2 4" xfId="11265"/>
    <cellStyle name="Normal 102 4 2 4 2" xfId="11266"/>
    <cellStyle name="Normal 102 4 2 5" xfId="11267"/>
    <cellStyle name="Normal 102 4 3" xfId="11268"/>
    <cellStyle name="Normal 102 4 3 2" xfId="11269"/>
    <cellStyle name="Normal 102 4 3 2 2" xfId="11270"/>
    <cellStyle name="Normal 102 4 3 3" xfId="11271"/>
    <cellStyle name="Normal 102 4 3 3 2" xfId="11272"/>
    <cellStyle name="Normal 102 4 3 4" xfId="11273"/>
    <cellStyle name="Normal 102 4 4" xfId="11274"/>
    <cellStyle name="Normal 102 4 4 2" xfId="11275"/>
    <cellStyle name="Normal 102 4 5" xfId="11276"/>
    <cellStyle name="Normal 102 4 5 2" xfId="11277"/>
    <cellStyle name="Normal 102 4 6" xfId="11278"/>
    <cellStyle name="Normal 102 4 7" xfId="11279"/>
    <cellStyle name="Normal 102 5" xfId="11280"/>
    <cellStyle name="Normal 102 5 2" xfId="11281"/>
    <cellStyle name="Normal 102 5 2 2" xfId="11282"/>
    <cellStyle name="Normal 102 5 2 2 2" xfId="11283"/>
    <cellStyle name="Normal 102 5 2 3" xfId="11284"/>
    <cellStyle name="Normal 102 5 2 3 2" xfId="11285"/>
    <cellStyle name="Normal 102 5 2 4" xfId="11286"/>
    <cellStyle name="Normal 102 5 3" xfId="11287"/>
    <cellStyle name="Normal 102 5 3 2" xfId="11288"/>
    <cellStyle name="Normal 102 5 4" xfId="11289"/>
    <cellStyle name="Normal 102 5 4 2" xfId="11290"/>
    <cellStyle name="Normal 102 5 5" xfId="11291"/>
    <cellStyle name="Normal 102 5 6" xfId="11292"/>
    <cellStyle name="Normal 102 6" xfId="11293"/>
    <cellStyle name="Normal 102 6 2" xfId="11294"/>
    <cellStyle name="Normal 102 6 2 2" xfId="11295"/>
    <cellStyle name="Normal 102 6 2 2 2" xfId="11296"/>
    <cellStyle name="Normal 102 6 2 3" xfId="11297"/>
    <cellStyle name="Normal 102 6 2 3 2" xfId="11298"/>
    <cellStyle name="Normal 102 6 2 4" xfId="11299"/>
    <cellStyle name="Normal 102 6 3" xfId="11300"/>
    <cellStyle name="Normal 102 6 3 2" xfId="11301"/>
    <cellStyle name="Normal 102 6 4" xfId="11302"/>
    <cellStyle name="Normal 102 6 4 2" xfId="11303"/>
    <cellStyle name="Normal 102 6 5" xfId="11304"/>
    <cellStyle name="Normal 102 7" xfId="11305"/>
    <cellStyle name="Normal 102 7 2" xfId="11306"/>
    <cellStyle name="Normal 102 7 2 2" xfId="11307"/>
    <cellStyle name="Normal 102 7 3" xfId="11308"/>
    <cellStyle name="Normal 102 7 3 2" xfId="11309"/>
    <cellStyle name="Normal 102 7 4" xfId="11310"/>
    <cellStyle name="Normal 102 8" xfId="11311"/>
    <cellStyle name="Normal 102 8 2" xfId="11312"/>
    <cellStyle name="Normal 102 8 2 2" xfId="11313"/>
    <cellStyle name="Normal 102 8 3" xfId="11314"/>
    <cellStyle name="Normal 102 8 3 2" xfId="11315"/>
    <cellStyle name="Normal 102 8 4" xfId="11316"/>
    <cellStyle name="Normal 102 9" xfId="11317"/>
    <cellStyle name="Normal 102 9 2" xfId="11318"/>
    <cellStyle name="Normal 102 9 2 2" xfId="11319"/>
    <cellStyle name="Normal 102 9 3" xfId="11320"/>
    <cellStyle name="Normal 102 9 3 2" xfId="11321"/>
    <cellStyle name="Normal 102 9 4" xfId="11322"/>
    <cellStyle name="Normal 102_260313_SSFs baseline new GRANTS-rev" xfId="11323"/>
    <cellStyle name="Normal 103" xfId="11324"/>
    <cellStyle name="Normal 103 2" xfId="11325"/>
    <cellStyle name="Normal 103 3" xfId="11326"/>
    <cellStyle name="Normal 103 4" xfId="11327"/>
    <cellStyle name="Normal 104" xfId="11328"/>
    <cellStyle name="Normal 104 2" xfId="11329"/>
    <cellStyle name="Normal 104 3" xfId="11330"/>
    <cellStyle name="Normal 104 4" xfId="11331"/>
    <cellStyle name="Normal 105" xfId="11332"/>
    <cellStyle name="Normal 105 2" xfId="11333"/>
    <cellStyle name="Normal 105 3" xfId="11334"/>
    <cellStyle name="Normal 105 4" xfId="11335"/>
    <cellStyle name="Normal 106" xfId="11336"/>
    <cellStyle name="Normal 106 2" xfId="11337"/>
    <cellStyle name="Normal 106 3" xfId="11338"/>
    <cellStyle name="Normal 106 4" xfId="11339"/>
    <cellStyle name="Normal 107" xfId="11340"/>
    <cellStyle name="Normal 107 2" xfId="11341"/>
    <cellStyle name="Normal 107 2 2" xfId="11342"/>
    <cellStyle name="Normal 107 2 3" xfId="11343"/>
    <cellStyle name="Normal 107 2 4" xfId="11344"/>
    <cellStyle name="Normal 107 2 4 2" xfId="11345"/>
    <cellStyle name="Normal 107 2 4 2 2" xfId="11346"/>
    <cellStyle name="Normal 107 2 4 3" xfId="11347"/>
    <cellStyle name="Normal 107 2 4 4" xfId="11348"/>
    <cellStyle name="Normal 107 2 4 5" xfId="11349"/>
    <cellStyle name="Normal 107 2 5" xfId="11350"/>
    <cellStyle name="Normal 107 2 5 2" xfId="11351"/>
    <cellStyle name="Normal 107 2 5 2 2" xfId="11352"/>
    <cellStyle name="Normal 107 2 5 2 2 2" xfId="11353"/>
    <cellStyle name="Normal 107 2 5 2 3" xfId="11354"/>
    <cellStyle name="Normal 107 2 6" xfId="11355"/>
    <cellStyle name="Normal 107 2 6 2" xfId="11356"/>
    <cellStyle name="Normal 107 2 7" xfId="11357"/>
    <cellStyle name="Normal 107 3" xfId="11358"/>
    <cellStyle name="Normal 108" xfId="39"/>
    <cellStyle name="Normal 108 2" xfId="11359"/>
    <cellStyle name="Normal 108 3" xfId="11360"/>
    <cellStyle name="Normal 108 4" xfId="11361"/>
    <cellStyle name="Normal 108 5" xfId="11362"/>
    <cellStyle name="Normal 109" xfId="11363"/>
    <cellStyle name="Normal 109 10" xfId="11364"/>
    <cellStyle name="Normal 109 11" xfId="11365"/>
    <cellStyle name="Normal 109 12" xfId="11366"/>
    <cellStyle name="Normal 109 13" xfId="11367"/>
    <cellStyle name="Normal 109 14" xfId="11368"/>
    <cellStyle name="Normal 109 2" xfId="11369"/>
    <cellStyle name="Normal 109 2 2" xfId="11370"/>
    <cellStyle name="Normal 109 2 2 2" xfId="11371"/>
    <cellStyle name="Normal 109 2 2 2 2" xfId="11372"/>
    <cellStyle name="Normal 109 2 2 2 2 2" xfId="11373"/>
    <cellStyle name="Normal 109 2 2 2 3" xfId="11374"/>
    <cellStyle name="Normal 109 2 2 2 3 2" xfId="11375"/>
    <cellStyle name="Normal 109 2 2 2 4" xfId="11376"/>
    <cellStyle name="Normal 109 2 2 3" xfId="11377"/>
    <cellStyle name="Normal 109 2 2 3 2" xfId="11378"/>
    <cellStyle name="Normal 109 2 2 4" xfId="11379"/>
    <cellStyle name="Normal 109 2 2 4 2" xfId="11380"/>
    <cellStyle name="Normal 109 2 2 5" xfId="11381"/>
    <cellStyle name="Normal 109 2 2 6" xfId="11382"/>
    <cellStyle name="Normal 109 2 3" xfId="11383"/>
    <cellStyle name="Normal 109 2 3 2" xfId="11384"/>
    <cellStyle name="Normal 109 2 3 2 2" xfId="11385"/>
    <cellStyle name="Normal 109 2 3 2 2 2" xfId="11386"/>
    <cellStyle name="Normal 109 2 3 2 3" xfId="11387"/>
    <cellStyle name="Normal 109 2 3 2 3 2" xfId="11388"/>
    <cellStyle name="Normal 109 2 3 2 4" xfId="11389"/>
    <cellStyle name="Normal 109 2 3 3" xfId="11390"/>
    <cellStyle name="Normal 109 2 3 3 2" xfId="11391"/>
    <cellStyle name="Normal 109 2 3 4" xfId="11392"/>
    <cellStyle name="Normal 109 2 3 4 2" xfId="11393"/>
    <cellStyle name="Normal 109 2 3 5" xfId="11394"/>
    <cellStyle name="Normal 109 2 4" xfId="11395"/>
    <cellStyle name="Normal 109 2 4 2" xfId="11396"/>
    <cellStyle name="Normal 109 2 4 2 2" xfId="11397"/>
    <cellStyle name="Normal 109 2 4 3" xfId="11398"/>
    <cellStyle name="Normal 109 2 4 3 2" xfId="11399"/>
    <cellStyle name="Normal 109 2 4 4" xfId="11400"/>
    <cellStyle name="Normal 109 2 5" xfId="11401"/>
    <cellStyle name="Normal 109 2 5 2" xfId="11402"/>
    <cellStyle name="Normal 109 2 5 2 2" xfId="11403"/>
    <cellStyle name="Normal 109 2 5 3" xfId="11404"/>
    <cellStyle name="Normal 109 2 5 3 2" xfId="11405"/>
    <cellStyle name="Normal 109 2 5 4" xfId="11406"/>
    <cellStyle name="Normal 109 2 6" xfId="11407"/>
    <cellStyle name="Normal 109 2 6 2" xfId="11408"/>
    <cellStyle name="Normal 109 2 7" xfId="11409"/>
    <cellStyle name="Normal 109 2 7 2" xfId="11410"/>
    <cellStyle name="Normal 109 2 8" xfId="11411"/>
    <cellStyle name="Normal 109 2 9" xfId="11412"/>
    <cellStyle name="Normal 109 3" xfId="11413"/>
    <cellStyle name="Normal 109 3 2" xfId="11414"/>
    <cellStyle name="Normal 109 3 2 2" xfId="11415"/>
    <cellStyle name="Normal 109 3 2 2 2" xfId="11416"/>
    <cellStyle name="Normal 109 3 2 2 2 2" xfId="11417"/>
    <cellStyle name="Normal 109 3 2 2 3" xfId="11418"/>
    <cellStyle name="Normal 109 3 2 2 3 2" xfId="11419"/>
    <cellStyle name="Normal 109 3 2 2 4" xfId="11420"/>
    <cellStyle name="Normal 109 3 2 3" xfId="11421"/>
    <cellStyle name="Normal 109 3 2 3 2" xfId="11422"/>
    <cellStyle name="Normal 109 3 2 4" xfId="11423"/>
    <cellStyle name="Normal 109 3 2 4 2" xfId="11424"/>
    <cellStyle name="Normal 109 3 2 5" xfId="11425"/>
    <cellStyle name="Normal 109 3 2 6" xfId="11426"/>
    <cellStyle name="Normal 109 3 3" xfId="11427"/>
    <cellStyle name="Normal 109 3 3 2" xfId="11428"/>
    <cellStyle name="Normal 109 3 3 2 2" xfId="11429"/>
    <cellStyle name="Normal 109 3 3 3" xfId="11430"/>
    <cellStyle name="Normal 109 3 3 3 2" xfId="11431"/>
    <cellStyle name="Normal 109 3 3 4" xfId="11432"/>
    <cellStyle name="Normal 109 3 4" xfId="11433"/>
    <cellStyle name="Normal 109 3 4 2" xfId="11434"/>
    <cellStyle name="Normal 109 3 5" xfId="11435"/>
    <cellStyle name="Normal 109 3 5 2" xfId="11436"/>
    <cellStyle name="Normal 109 3 6" xfId="11437"/>
    <cellStyle name="Normal 109 3 7" xfId="11438"/>
    <cellStyle name="Normal 109 4" xfId="11439"/>
    <cellStyle name="Normal 109 4 2" xfId="11440"/>
    <cellStyle name="Normal 109 5" xfId="11441"/>
    <cellStyle name="Normal 109 5 2" xfId="11442"/>
    <cellStyle name="Normal 109 5 2 2" xfId="11443"/>
    <cellStyle name="Normal 109 5 2 2 2" xfId="11444"/>
    <cellStyle name="Normal 109 5 2 3" xfId="11445"/>
    <cellStyle name="Normal 109 5 2 3 2" xfId="11446"/>
    <cellStyle name="Normal 109 5 2 4" xfId="11447"/>
    <cellStyle name="Normal 109 5 3" xfId="11448"/>
    <cellStyle name="Normal 109 5 3 2" xfId="11449"/>
    <cellStyle name="Normal 109 5 4" xfId="11450"/>
    <cellStyle name="Normal 109 5 4 2" xfId="11451"/>
    <cellStyle name="Normal 109 5 5" xfId="11452"/>
    <cellStyle name="Normal 109 5 6" xfId="11453"/>
    <cellStyle name="Normal 109 6" xfId="11454"/>
    <cellStyle name="Normal 109 6 2" xfId="11455"/>
    <cellStyle name="Normal 109 6 2 2" xfId="11456"/>
    <cellStyle name="Normal 109 6 3" xfId="11457"/>
    <cellStyle name="Normal 109 6 3 2" xfId="11458"/>
    <cellStyle name="Normal 109 6 4" xfId="11459"/>
    <cellStyle name="Normal 109 7" xfId="11460"/>
    <cellStyle name="Normal 109 7 2" xfId="11461"/>
    <cellStyle name="Normal 109 7 2 2" xfId="11462"/>
    <cellStyle name="Normal 109 7 3" xfId="11463"/>
    <cellStyle name="Normal 109 7 3 2" xfId="11464"/>
    <cellStyle name="Normal 109 7 4" xfId="11465"/>
    <cellStyle name="Normal 109 8" xfId="11466"/>
    <cellStyle name="Normal 109 8 2" xfId="11467"/>
    <cellStyle name="Normal 109 9" xfId="11468"/>
    <cellStyle name="Normal 109_260313_SSFs baseline new GRANTS-rev" xfId="11469"/>
    <cellStyle name="Normal 11" xfId="11470"/>
    <cellStyle name="Normal 11 10" xfId="11471"/>
    <cellStyle name="Normal 11 11" xfId="11472"/>
    <cellStyle name="Normal 11 2" xfId="11473"/>
    <cellStyle name="Normal 11 2 2" xfId="11474"/>
    <cellStyle name="Normal 11 2 2 2" xfId="11475"/>
    <cellStyle name="Normal 11 2 2 2 2" xfId="11476"/>
    <cellStyle name="Normal 11 2 2 2 3" xfId="11477"/>
    <cellStyle name="Normal 11 2 2 2 4" xfId="11478"/>
    <cellStyle name="Normal 11 2 2 2 5" xfId="11479"/>
    <cellStyle name="Normal 11 2 2 3" xfId="11480"/>
    <cellStyle name="Normal 11 2 2 4" xfId="11481"/>
    <cellStyle name="Normal 11 2 2_20120313_final_participating_bonds_mar2012_interest_calc" xfId="11482"/>
    <cellStyle name="Normal 11 2 3" xfId="11483"/>
    <cellStyle name="Normal 11 2 3 2" xfId="11484"/>
    <cellStyle name="Normal 11 2 3 3" xfId="11485"/>
    <cellStyle name="Normal 11 2 3 4" xfId="11486"/>
    <cellStyle name="Normal 11 2 3 5" xfId="11487"/>
    <cellStyle name="Normal 11 2 4" xfId="11488"/>
    <cellStyle name="Normal 11 2 5" xfId="11489"/>
    <cellStyle name="Normal 11 2_20120313_final_participating_bonds_mar2012_interest_calc" xfId="11490"/>
    <cellStyle name="Normal 11 3" xfId="11491"/>
    <cellStyle name="Normal 11 3 2" xfId="11492"/>
    <cellStyle name="Normal 11 3 2 2" xfId="11493"/>
    <cellStyle name="Normal 11 3 2 3" xfId="11494"/>
    <cellStyle name="Normal 11 3 2 4" xfId="11495"/>
    <cellStyle name="Normal 11 3 2 5" xfId="11496"/>
    <cellStyle name="Normal 11 3 3" xfId="11497"/>
    <cellStyle name="Normal 11 3 4" xfId="11498"/>
    <cellStyle name="Normal 11 3 5" xfId="11499"/>
    <cellStyle name="Normal 11 3 6" xfId="11500"/>
    <cellStyle name="Normal 11 3 7" xfId="11501"/>
    <cellStyle name="Normal 11 3_20120313_final_participating_bonds_mar2012_interest_calc" xfId="11502"/>
    <cellStyle name="Normal 11 4" xfId="11503"/>
    <cellStyle name="Normal 11 4 2" xfId="11504"/>
    <cellStyle name="Normal 11 4 3" xfId="11505"/>
    <cellStyle name="Normal 11 4 4" xfId="11506"/>
    <cellStyle name="Normal 11 4 5" xfId="11507"/>
    <cellStyle name="Normal 11 5" xfId="11508"/>
    <cellStyle name="Normal 11 6" xfId="11509"/>
    <cellStyle name="Normal 11 7" xfId="11510"/>
    <cellStyle name="Normal 11 8" xfId="11511"/>
    <cellStyle name="Normal 11 9" xfId="11512"/>
    <cellStyle name="Normal 11_20120313_final_participating_bonds_mar2012_interest_calc" xfId="11513"/>
    <cellStyle name="Normal 110" xfId="11514"/>
    <cellStyle name="Normal 110 10" xfId="11515"/>
    <cellStyle name="Normal 110 11" xfId="11516"/>
    <cellStyle name="Normal 110 12" xfId="11517"/>
    <cellStyle name="Normal 110 13" xfId="11518"/>
    <cellStyle name="Normal 110 2" xfId="11519"/>
    <cellStyle name="Normal 110 2 10" xfId="11520"/>
    <cellStyle name="Normal 110 2 10 2" xfId="11521"/>
    <cellStyle name="Normal 110 2 10 2 2" xfId="11522"/>
    <cellStyle name="Normal 110 2 10 2 3" xfId="11523"/>
    <cellStyle name="Normal 110 2 10 3" xfId="11524"/>
    <cellStyle name="Normal 110 2 10 3 2" xfId="11525"/>
    <cellStyle name="Normal 110 2 10 3 3" xfId="11526"/>
    <cellStyle name="Normal 110 2 11" xfId="11527"/>
    <cellStyle name="Normal 110 2 11 2" xfId="11528"/>
    <cellStyle name="Normal 110 2 11 2 2" xfId="11529"/>
    <cellStyle name="Normal 110 2 11 2 3" xfId="40"/>
    <cellStyle name="Normal 110 2 11 2 3 2" xfId="11530"/>
    <cellStyle name="Normal 110 2 11 3" xfId="11531"/>
    <cellStyle name="Normal 110 2 2" xfId="11532"/>
    <cellStyle name="Normal 110 2 2 2" xfId="11533"/>
    <cellStyle name="Normal 110 2 2 2 2" xfId="11534"/>
    <cellStyle name="Normal 110 2 2 2 2 2" xfId="11535"/>
    <cellStyle name="Normal 110 2 2 2 3" xfId="11536"/>
    <cellStyle name="Normal 110 2 2 2 3 2" xfId="11537"/>
    <cellStyle name="Normal 110 2 2 2 4" xfId="11538"/>
    <cellStyle name="Normal 110 2 2 3" xfId="11539"/>
    <cellStyle name="Normal 110 2 2 3 2" xfId="11540"/>
    <cellStyle name="Normal 110 2 2 4" xfId="11541"/>
    <cellStyle name="Normal 110 2 2 4 2" xfId="11542"/>
    <cellStyle name="Normal 110 2 2 5" xfId="11543"/>
    <cellStyle name="Normal 110 2 3" xfId="11544"/>
    <cellStyle name="Normal 110 2 3 2" xfId="11545"/>
    <cellStyle name="Normal 110 2 3 2 2" xfId="11546"/>
    <cellStyle name="Normal 110 2 3 2 2 2" xfId="11547"/>
    <cellStyle name="Normal 110 2 3 2 3" xfId="11548"/>
    <cellStyle name="Normal 110 2 3 2 3 2" xfId="11549"/>
    <cellStyle name="Normal 110 2 3 2 4" xfId="11550"/>
    <cellStyle name="Normal 110 2 3 3" xfId="11551"/>
    <cellStyle name="Normal 110 2 3 3 2" xfId="11552"/>
    <cellStyle name="Normal 110 2 3 4" xfId="11553"/>
    <cellStyle name="Normal 110 2 3 4 2" xfId="11554"/>
    <cellStyle name="Normal 110 2 3 5" xfId="11555"/>
    <cellStyle name="Normal 110 2 4" xfId="11556"/>
    <cellStyle name="Normal 110 2 4 2" xfId="11557"/>
    <cellStyle name="Normal 110 2 4 2 2" xfId="11558"/>
    <cellStyle name="Normal 110 2 4 3" xfId="11559"/>
    <cellStyle name="Normal 110 2 4 3 2" xfId="11560"/>
    <cellStyle name="Normal 110 2 4 4" xfId="11561"/>
    <cellStyle name="Normal 110 2 5" xfId="11562"/>
    <cellStyle name="Normal 110 2 5 2" xfId="11563"/>
    <cellStyle name="Normal 110 2 5 2 2" xfId="11564"/>
    <cellStyle name="Normal 110 2 5 3" xfId="11565"/>
    <cellStyle name="Normal 110 2 5 3 2" xfId="11566"/>
    <cellStyle name="Normal 110 2 5 4" xfId="11567"/>
    <cellStyle name="Normal 110 2 6" xfId="11568"/>
    <cellStyle name="Normal 110 2 6 2" xfId="11569"/>
    <cellStyle name="Normal 110 2 7" xfId="11570"/>
    <cellStyle name="Normal 110 2 7 2" xfId="11571"/>
    <cellStyle name="Normal 110 2 8" xfId="11572"/>
    <cellStyle name="Normal 110 2 9" xfId="11573"/>
    <cellStyle name="Normal 110 3" xfId="11574"/>
    <cellStyle name="Normal 110 3 2" xfId="11575"/>
    <cellStyle name="Normal 110 3 2 2" xfId="11576"/>
    <cellStyle name="Normal 110 3 2 2 2" xfId="11577"/>
    <cellStyle name="Normal 110 3 2 2 2 2" xfId="11578"/>
    <cellStyle name="Normal 110 3 2 2 3" xfId="11579"/>
    <cellStyle name="Normal 110 3 2 2 3 2" xfId="11580"/>
    <cellStyle name="Normal 110 3 2 2 4" xfId="11581"/>
    <cellStyle name="Normal 110 3 2 3" xfId="11582"/>
    <cellStyle name="Normal 110 3 2 3 2" xfId="11583"/>
    <cellStyle name="Normal 110 3 2 4" xfId="11584"/>
    <cellStyle name="Normal 110 3 2 4 2" xfId="11585"/>
    <cellStyle name="Normal 110 3 2 5" xfId="11586"/>
    <cellStyle name="Normal 110 3 3" xfId="11587"/>
    <cellStyle name="Normal 110 3 3 2" xfId="11588"/>
    <cellStyle name="Normal 110 3 3 2 2" xfId="11589"/>
    <cellStyle name="Normal 110 3 3 3" xfId="11590"/>
    <cellStyle name="Normal 110 3 3 3 2" xfId="11591"/>
    <cellStyle name="Normal 110 3 3 4" xfId="11592"/>
    <cellStyle name="Normal 110 3 4" xfId="11593"/>
    <cellStyle name="Normal 110 3 4 2" xfId="11594"/>
    <cellStyle name="Normal 110 3 5" xfId="11595"/>
    <cellStyle name="Normal 110 3 5 2" xfId="11596"/>
    <cellStyle name="Normal 110 3 6" xfId="11597"/>
    <cellStyle name="Normal 110 4" xfId="11598"/>
    <cellStyle name="Normal 110 5" xfId="11599"/>
    <cellStyle name="Normal 110 5 2" xfId="11600"/>
    <cellStyle name="Normal 110 5 2 2" xfId="11601"/>
    <cellStyle name="Normal 110 5 2 2 2" xfId="11602"/>
    <cellStyle name="Normal 110 5 2 3" xfId="11603"/>
    <cellStyle name="Normal 110 5 2 3 2" xfId="11604"/>
    <cellStyle name="Normal 110 5 2 4" xfId="11605"/>
    <cellStyle name="Normal 110 5 3" xfId="11606"/>
    <cellStyle name="Normal 110 5 3 2" xfId="11607"/>
    <cellStyle name="Normal 110 5 4" xfId="11608"/>
    <cellStyle name="Normal 110 5 4 2" xfId="11609"/>
    <cellStyle name="Normal 110 5 5" xfId="11610"/>
    <cellStyle name="Normal 110 6" xfId="11611"/>
    <cellStyle name="Normal 110 6 2" xfId="11612"/>
    <cellStyle name="Normal 110 6 2 2" xfId="11613"/>
    <cellStyle name="Normal 110 6 3" xfId="11614"/>
    <cellStyle name="Normal 110 6 3 2" xfId="11615"/>
    <cellStyle name="Normal 110 6 4" xfId="11616"/>
    <cellStyle name="Normal 110 7" xfId="11617"/>
    <cellStyle name="Normal 110 7 2" xfId="11618"/>
    <cellStyle name="Normal 110 7 2 2" xfId="11619"/>
    <cellStyle name="Normal 110 7 3" xfId="11620"/>
    <cellStyle name="Normal 110 7 3 2" xfId="11621"/>
    <cellStyle name="Normal 110 7 4" xfId="11622"/>
    <cellStyle name="Normal 110 8" xfId="11623"/>
    <cellStyle name="Normal 110 8 2" xfId="11624"/>
    <cellStyle name="Normal 110 9" xfId="11625"/>
    <cellStyle name="Normal 111" xfId="41"/>
    <cellStyle name="Normal 111 2" xfId="11626"/>
    <cellStyle name="Normal 112" xfId="11627"/>
    <cellStyle name="Normal 113" xfId="11628"/>
    <cellStyle name="Normal 113 2" xfId="11629"/>
    <cellStyle name="Normal 113 2 2" xfId="11630"/>
    <cellStyle name="Normal 113 2 2 2" xfId="11631"/>
    <cellStyle name="Normal 113 2 3" xfId="11632"/>
    <cellStyle name="Normal 113 3" xfId="11633"/>
    <cellStyle name="Normal 113 4" xfId="11634"/>
    <cellStyle name="Normal 113 5" xfId="11635"/>
    <cellStyle name="Normal 114" xfId="11636"/>
    <cellStyle name="Normal 114 2" xfId="11637"/>
    <cellStyle name="Normal 114 3" xfId="11638"/>
    <cellStyle name="Normal 115" xfId="11639"/>
    <cellStyle name="Normal 115 2" xfId="11640"/>
    <cellStyle name="Normal 115 3" xfId="11641"/>
    <cellStyle name="Normal 116" xfId="11642"/>
    <cellStyle name="Normal 116 2" xfId="11643"/>
    <cellStyle name="Normal 116 3" xfId="11644"/>
    <cellStyle name="Normal 117" xfId="11645"/>
    <cellStyle name="Normal 117 2" xfId="11646"/>
    <cellStyle name="Normal 118" xfId="11647"/>
    <cellStyle name="Normal 118 2" xfId="11648"/>
    <cellStyle name="Normal 118 2 2" xfId="11649"/>
    <cellStyle name="Normal 118 2 2 2" xfId="11650"/>
    <cellStyle name="Normal 118 2 2 2 2" xfId="11651"/>
    <cellStyle name="Normal 118 2 2 3" xfId="11652"/>
    <cellStyle name="Normal 118 2 2 3 2" xfId="11653"/>
    <cellStyle name="Normal 118 2 2 4" xfId="11654"/>
    <cellStyle name="Normal 118 2 3" xfId="11655"/>
    <cellStyle name="Normal 118 2 3 2" xfId="11656"/>
    <cellStyle name="Normal 118 2 4" xfId="11657"/>
    <cellStyle name="Normal 118 2 4 2" xfId="11658"/>
    <cellStyle name="Normal 118 2 5" xfId="11659"/>
    <cellStyle name="Normal 118 3" xfId="11660"/>
    <cellStyle name="Normal 118 3 2" xfId="11661"/>
    <cellStyle name="Normal 118 3 2 2" xfId="11662"/>
    <cellStyle name="Normal 118 3 2 2 2" xfId="11663"/>
    <cellStyle name="Normal 118 3 2 3" xfId="11664"/>
    <cellStyle name="Normal 118 3 2 3 2" xfId="11665"/>
    <cellStyle name="Normal 118 3 2 4" xfId="11666"/>
    <cellStyle name="Normal 118 3 3" xfId="11667"/>
    <cellStyle name="Normal 118 3 3 2" xfId="11668"/>
    <cellStyle name="Normal 118 3 4" xfId="11669"/>
    <cellStyle name="Normal 118 3 4 2" xfId="11670"/>
    <cellStyle name="Normal 118 3 5" xfId="11671"/>
    <cellStyle name="Normal 118 4" xfId="11672"/>
    <cellStyle name="Normal 118 4 2" xfId="11673"/>
    <cellStyle name="Normal 118 4 2 2" xfId="11674"/>
    <cellStyle name="Normal 118 4 3" xfId="11675"/>
    <cellStyle name="Normal 118 4 3 2" xfId="11676"/>
    <cellStyle name="Normal 118 4 4" xfId="11677"/>
    <cellStyle name="Normal 118 5" xfId="11678"/>
    <cellStyle name="Normal 118 5 2" xfId="11679"/>
    <cellStyle name="Normal 118 5 2 2" xfId="11680"/>
    <cellStyle name="Normal 118 5 3" xfId="11681"/>
    <cellStyle name="Normal 118 5 3 2" xfId="11682"/>
    <cellStyle name="Normal 118 5 4" xfId="11683"/>
    <cellStyle name="Normal 118 6" xfId="11684"/>
    <cellStyle name="Normal 118 6 2" xfId="11685"/>
    <cellStyle name="Normal 118 7" xfId="11686"/>
    <cellStyle name="Normal 118 7 2" xfId="11687"/>
    <cellStyle name="Normal 118 8" xfId="11688"/>
    <cellStyle name="Normal 119" xfId="11689"/>
    <cellStyle name="Normal 119 2" xfId="11690"/>
    <cellStyle name="Normal 119 2 2" xfId="11691"/>
    <cellStyle name="Normal 119 2 2 2" xfId="11692"/>
    <cellStyle name="Normal 119 2 2 2 2" xfId="11693"/>
    <cellStyle name="Normal 119 2 2 3" xfId="11694"/>
    <cellStyle name="Normal 119 2 2 3 2" xfId="11695"/>
    <cellStyle name="Normal 119 2 2 4" xfId="11696"/>
    <cellStyle name="Normal 119 2 3" xfId="11697"/>
    <cellStyle name="Normal 119 2 3 2" xfId="11698"/>
    <cellStyle name="Normal 119 2 4" xfId="11699"/>
    <cellStyle name="Normal 119 2 4 2" xfId="11700"/>
    <cellStyle name="Normal 119 2 5" xfId="11701"/>
    <cellStyle name="Normal 119 3" xfId="11702"/>
    <cellStyle name="Normal 119 3 2" xfId="11703"/>
    <cellStyle name="Normal 119 3 2 2" xfId="11704"/>
    <cellStyle name="Normal 119 3 2 2 2" xfId="11705"/>
    <cellStyle name="Normal 119 3 2 3" xfId="11706"/>
    <cellStyle name="Normal 119 3 2 3 2" xfId="11707"/>
    <cellStyle name="Normal 119 3 2 4" xfId="11708"/>
    <cellStyle name="Normal 119 3 3" xfId="11709"/>
    <cellStyle name="Normal 119 3 3 2" xfId="11710"/>
    <cellStyle name="Normal 119 3 4" xfId="11711"/>
    <cellStyle name="Normal 119 3 4 2" xfId="11712"/>
    <cellStyle name="Normal 119 3 5" xfId="11713"/>
    <cellStyle name="Normal 119 4" xfId="11714"/>
    <cellStyle name="Normal 119 4 2" xfId="11715"/>
    <cellStyle name="Normal 119 4 2 2" xfId="11716"/>
    <cellStyle name="Normal 119 4 3" xfId="11717"/>
    <cellStyle name="Normal 119 4 3 2" xfId="11718"/>
    <cellStyle name="Normal 119 4 4" xfId="11719"/>
    <cellStyle name="Normal 119 5" xfId="11720"/>
    <cellStyle name="Normal 119 5 2" xfId="11721"/>
    <cellStyle name="Normal 119 5 2 2" xfId="11722"/>
    <cellStyle name="Normal 119 5 3" xfId="11723"/>
    <cellStyle name="Normal 119 5 3 2" xfId="11724"/>
    <cellStyle name="Normal 119 5 4" xfId="11725"/>
    <cellStyle name="Normal 119 6" xfId="11726"/>
    <cellStyle name="Normal 119 6 2" xfId="11727"/>
    <cellStyle name="Normal 119 7" xfId="11728"/>
    <cellStyle name="Normal 119 7 2" xfId="11729"/>
    <cellStyle name="Normal 119 8" xfId="11730"/>
    <cellStyle name="Normal 12" xfId="11731"/>
    <cellStyle name="Normal 12 2" xfId="11732"/>
    <cellStyle name="Normal 12 2 2" xfId="11733"/>
    <cellStyle name="Normal 12 2 3" xfId="11734"/>
    <cellStyle name="Normal 12 2 4" xfId="11735"/>
    <cellStyle name="Normal 12 2 5" xfId="11736"/>
    <cellStyle name="Normal 12 3" xfId="11737"/>
    <cellStyle name="Normal 12 4" xfId="11738"/>
    <cellStyle name="Normal 12 5" xfId="11739"/>
    <cellStyle name="Normal 12 6" xfId="11740"/>
    <cellStyle name="Normal 12 7" xfId="11741"/>
    <cellStyle name="Normal 12 8" xfId="11742"/>
    <cellStyle name="Normal 12_GGB DomLaw Results" xfId="11743"/>
    <cellStyle name="Normal 120" xfId="11744"/>
    <cellStyle name="Normal 120 2" xfId="11745"/>
    <cellStyle name="Normal 120 2 2" xfId="11746"/>
    <cellStyle name="Normal 120 2 2 2" xfId="11747"/>
    <cellStyle name="Normal 120 2 2 2 2" xfId="11748"/>
    <cellStyle name="Normal 120 2 2 3" xfId="11749"/>
    <cellStyle name="Normal 120 2 2 3 2" xfId="11750"/>
    <cellStyle name="Normal 120 2 2 4" xfId="11751"/>
    <cellStyle name="Normal 120 2 3" xfId="11752"/>
    <cellStyle name="Normal 120 2 3 2" xfId="11753"/>
    <cellStyle name="Normal 120 2 4" xfId="11754"/>
    <cellStyle name="Normal 120 2 4 2" xfId="11755"/>
    <cellStyle name="Normal 120 2 5" xfId="11756"/>
    <cellStyle name="Normal 120 3" xfId="11757"/>
    <cellStyle name="Normal 120 3 2" xfId="11758"/>
    <cellStyle name="Normal 120 3 2 2" xfId="11759"/>
    <cellStyle name="Normal 120 3 2 2 2" xfId="11760"/>
    <cellStyle name="Normal 120 3 2 3" xfId="11761"/>
    <cellStyle name="Normal 120 3 2 3 2" xfId="11762"/>
    <cellStyle name="Normal 120 3 2 4" xfId="11763"/>
    <cellStyle name="Normal 120 3 3" xfId="11764"/>
    <cellStyle name="Normal 120 3 3 2" xfId="11765"/>
    <cellStyle name="Normal 120 3 4" xfId="11766"/>
    <cellStyle name="Normal 120 3 4 2" xfId="11767"/>
    <cellStyle name="Normal 120 3 5" xfId="11768"/>
    <cellStyle name="Normal 120 4" xfId="11769"/>
    <cellStyle name="Normal 120 4 2" xfId="11770"/>
    <cellStyle name="Normal 120 4 2 2" xfId="11771"/>
    <cellStyle name="Normal 120 4 3" xfId="11772"/>
    <cellStyle name="Normal 120 4 3 2" xfId="11773"/>
    <cellStyle name="Normal 120 4 4" xfId="11774"/>
    <cellStyle name="Normal 120 5" xfId="11775"/>
    <cellStyle name="Normal 120 5 2" xfId="11776"/>
    <cellStyle name="Normal 120 5 2 2" xfId="11777"/>
    <cellStyle name="Normal 120 5 3" xfId="11778"/>
    <cellStyle name="Normal 120 5 3 2" xfId="11779"/>
    <cellStyle name="Normal 120 5 4" xfId="11780"/>
    <cellStyle name="Normal 120 6" xfId="11781"/>
    <cellStyle name="Normal 120 6 2" xfId="11782"/>
    <cellStyle name="Normal 120 7" xfId="11783"/>
    <cellStyle name="Normal 120 7 2" xfId="11784"/>
    <cellStyle name="Normal 120 8" xfId="11785"/>
    <cellStyle name="Normal 121" xfId="11786"/>
    <cellStyle name="Normal 121 2" xfId="11787"/>
    <cellStyle name="Normal 121 2 2" xfId="11788"/>
    <cellStyle name="Normal 121 2 2 2" xfId="11789"/>
    <cellStyle name="Normal 121 2 2 2 2" xfId="11790"/>
    <cellStyle name="Normal 121 2 2 3" xfId="11791"/>
    <cellStyle name="Normal 121 2 2 3 2" xfId="11792"/>
    <cellStyle name="Normal 121 2 2 4" xfId="11793"/>
    <cellStyle name="Normal 121 2 3" xfId="11794"/>
    <cellStyle name="Normal 121 2 3 2" xfId="11795"/>
    <cellStyle name="Normal 121 2 4" xfId="11796"/>
    <cellStyle name="Normal 121 2 4 2" xfId="11797"/>
    <cellStyle name="Normal 121 2 5" xfId="11798"/>
    <cellStyle name="Normal 121 3" xfId="11799"/>
    <cellStyle name="Normal 121 3 2" xfId="11800"/>
    <cellStyle name="Normal 121 3 2 2" xfId="11801"/>
    <cellStyle name="Normal 121 3 2 2 2" xfId="11802"/>
    <cellStyle name="Normal 121 3 2 3" xfId="11803"/>
    <cellStyle name="Normal 121 3 2 3 2" xfId="11804"/>
    <cellStyle name="Normal 121 3 2 4" xfId="11805"/>
    <cellStyle name="Normal 121 3 3" xfId="11806"/>
    <cellStyle name="Normal 121 3 3 2" xfId="11807"/>
    <cellStyle name="Normal 121 3 4" xfId="11808"/>
    <cellStyle name="Normal 121 3 4 2" xfId="11809"/>
    <cellStyle name="Normal 121 3 5" xfId="11810"/>
    <cellStyle name="Normal 121 4" xfId="11811"/>
    <cellStyle name="Normal 121 4 2" xfId="11812"/>
    <cellStyle name="Normal 121 4 2 2" xfId="11813"/>
    <cellStyle name="Normal 121 4 3" xfId="11814"/>
    <cellStyle name="Normal 121 4 3 2" xfId="11815"/>
    <cellStyle name="Normal 121 4 4" xfId="11816"/>
    <cellStyle name="Normal 121 5" xfId="11817"/>
    <cellStyle name="Normal 121 5 2" xfId="11818"/>
    <cellStyle name="Normal 121 5 2 2" xfId="11819"/>
    <cellStyle name="Normal 121 5 3" xfId="11820"/>
    <cellStyle name="Normal 121 5 3 2" xfId="11821"/>
    <cellStyle name="Normal 121 5 4" xfId="11822"/>
    <cellStyle name="Normal 121 6" xfId="11823"/>
    <cellStyle name="Normal 121 6 2" xfId="11824"/>
    <cellStyle name="Normal 121 7" xfId="11825"/>
    <cellStyle name="Normal 121 7 2" xfId="11826"/>
    <cellStyle name="Normal 121 8" xfId="11827"/>
    <cellStyle name="Normal 122" xfId="11828"/>
    <cellStyle name="Normal 123" xfId="11829"/>
    <cellStyle name="Normal 123 2" xfId="11830"/>
    <cellStyle name="Normal 123 2 2" xfId="11831"/>
    <cellStyle name="Normal 123 2 2 2" xfId="11832"/>
    <cellStyle name="Normal 123 2 2 2 2" xfId="11833"/>
    <cellStyle name="Normal 123 2 2 3" xfId="11834"/>
    <cellStyle name="Normal 123 2 2 3 2" xfId="11835"/>
    <cellStyle name="Normal 123 2 2 4" xfId="11836"/>
    <cellStyle name="Normal 123 2 3" xfId="11837"/>
    <cellStyle name="Normal 123 2 3 2" xfId="11838"/>
    <cellStyle name="Normal 123 2 4" xfId="11839"/>
    <cellStyle name="Normal 123 2 4 2" xfId="11840"/>
    <cellStyle name="Normal 123 2 5" xfId="11841"/>
    <cellStyle name="Normal 123 3" xfId="11842"/>
    <cellStyle name="Normal 123 3 2" xfId="11843"/>
    <cellStyle name="Normal 123 3 2 2" xfId="11844"/>
    <cellStyle name="Normal 123 3 2 2 2" xfId="11845"/>
    <cellStyle name="Normal 123 3 2 3" xfId="11846"/>
    <cellStyle name="Normal 123 3 2 3 2" xfId="11847"/>
    <cellStyle name="Normal 123 3 2 4" xfId="11848"/>
    <cellStyle name="Normal 123 3 3" xfId="11849"/>
    <cellStyle name="Normal 123 3 3 2" xfId="11850"/>
    <cellStyle name="Normal 123 3 4" xfId="11851"/>
    <cellStyle name="Normal 123 3 4 2" xfId="11852"/>
    <cellStyle name="Normal 123 3 5" xfId="11853"/>
    <cellStyle name="Normal 123 4" xfId="11854"/>
    <cellStyle name="Normal 123 4 2" xfId="11855"/>
    <cellStyle name="Normal 123 4 2 2" xfId="11856"/>
    <cellStyle name="Normal 123 4 3" xfId="11857"/>
    <cellStyle name="Normal 123 4 3 2" xfId="11858"/>
    <cellStyle name="Normal 123 4 4" xfId="11859"/>
    <cellStyle name="Normal 123 5" xfId="11860"/>
    <cellStyle name="Normal 123 5 2" xfId="11861"/>
    <cellStyle name="Normal 123 5 2 2" xfId="11862"/>
    <cellStyle name="Normal 123 5 3" xfId="11863"/>
    <cellStyle name="Normal 123 5 3 2" xfId="11864"/>
    <cellStyle name="Normal 123 5 4" xfId="11865"/>
    <cellStyle name="Normal 123 6" xfId="11866"/>
    <cellStyle name="Normal 123 6 2" xfId="11867"/>
    <cellStyle name="Normal 123 7" xfId="11868"/>
    <cellStyle name="Normal 123 7 2" xfId="11869"/>
    <cellStyle name="Normal 123 8" xfId="11870"/>
    <cellStyle name="Normal 124" xfId="11871"/>
    <cellStyle name="Normal 124 10" xfId="11872"/>
    <cellStyle name="Normal 124 2" xfId="11873"/>
    <cellStyle name="Normal 124 2 2" xfId="11874"/>
    <cellStyle name="Normal 124 2 2 2" xfId="11875"/>
    <cellStyle name="Normal 124 2 2 2 2" xfId="11876"/>
    <cellStyle name="Normal 124 2 2 3" xfId="11877"/>
    <cellStyle name="Normal 124 2 2 3 2" xfId="11878"/>
    <cellStyle name="Normal 124 2 2 4" xfId="11879"/>
    <cellStyle name="Normal 124 2 3" xfId="11880"/>
    <cellStyle name="Normal 124 2 3 2" xfId="11881"/>
    <cellStyle name="Normal 124 2 4" xfId="11882"/>
    <cellStyle name="Normal 124 2 4 2" xfId="11883"/>
    <cellStyle name="Normal 124 2 5" xfId="11884"/>
    <cellStyle name="Normal 124 2 6" xfId="11885"/>
    <cellStyle name="Normal 124 3" xfId="11886"/>
    <cellStyle name="Normal 124 3 2" xfId="11887"/>
    <cellStyle name="Normal 124 3 2 2" xfId="11888"/>
    <cellStyle name="Normal 124 3 2 2 2" xfId="11889"/>
    <cellStyle name="Normal 124 3 2 3" xfId="11890"/>
    <cellStyle name="Normal 124 3 2 3 2" xfId="11891"/>
    <cellStyle name="Normal 124 3 2 4" xfId="11892"/>
    <cellStyle name="Normal 124 3 3" xfId="11893"/>
    <cellStyle name="Normal 124 3 3 2" xfId="11894"/>
    <cellStyle name="Normal 124 3 4" xfId="11895"/>
    <cellStyle name="Normal 124 3 4 2" xfId="11896"/>
    <cellStyle name="Normal 124 3 5" xfId="11897"/>
    <cellStyle name="Normal 124 4" xfId="11898"/>
    <cellStyle name="Normal 124 4 2" xfId="11899"/>
    <cellStyle name="Normal 124 4 2 2" xfId="11900"/>
    <cellStyle name="Normal 124 4 3" xfId="11901"/>
    <cellStyle name="Normal 124 4 3 2" xfId="11902"/>
    <cellStyle name="Normal 124 4 4" xfId="11903"/>
    <cellStyle name="Normal 124 5" xfId="11904"/>
    <cellStyle name="Normal 124 5 2" xfId="11905"/>
    <cellStyle name="Normal 124 5 2 2" xfId="11906"/>
    <cellStyle name="Normal 124 5 3" xfId="11907"/>
    <cellStyle name="Normal 124 5 3 2" xfId="11908"/>
    <cellStyle name="Normal 124 5 4" xfId="11909"/>
    <cellStyle name="Normal 124 6" xfId="11910"/>
    <cellStyle name="Normal 124 6 2" xfId="11911"/>
    <cellStyle name="Normal 124 7" xfId="11912"/>
    <cellStyle name="Normal 124 7 2" xfId="11913"/>
    <cellStyle name="Normal 124 8" xfId="11914"/>
    <cellStyle name="Normal 124 9" xfId="11915"/>
    <cellStyle name="Normal 125" xfId="11916"/>
    <cellStyle name="Normal 125 2" xfId="11917"/>
    <cellStyle name="Normal 126" xfId="11918"/>
    <cellStyle name="Normal 126 2" xfId="11919"/>
    <cellStyle name="Normal 126 3" xfId="11920"/>
    <cellStyle name="Normal 127" xfId="11921"/>
    <cellStyle name="Normal 127 2" xfId="11922"/>
    <cellStyle name="Normal 128" xfId="11923"/>
    <cellStyle name="Normal 128 2" xfId="11924"/>
    <cellStyle name="Normal 129" xfId="11925"/>
    <cellStyle name="Normal 13" xfId="11926"/>
    <cellStyle name="Normal 13 10" xfId="11927"/>
    <cellStyle name="Normal 13 10 2" xfId="11928"/>
    <cellStyle name="Normal 13 10 2 2" xfId="11929"/>
    <cellStyle name="Normal 13 10 3" xfId="11930"/>
    <cellStyle name="Normal 13 10 3 2" xfId="11931"/>
    <cellStyle name="Normal 13 10 4" xfId="11932"/>
    <cellStyle name="Normal 13 11" xfId="11933"/>
    <cellStyle name="Normal 13 11 2" xfId="11934"/>
    <cellStyle name="Normal 13 12" xfId="11935"/>
    <cellStyle name="Normal 13 13" xfId="11936"/>
    <cellStyle name="Normal 13 14" xfId="11937"/>
    <cellStyle name="Normal 13 15" xfId="11938"/>
    <cellStyle name="Normal 13 16" xfId="11939"/>
    <cellStyle name="Normal 13 17" xfId="11940"/>
    <cellStyle name="Normal 13 2" xfId="11941"/>
    <cellStyle name="Normal 13 2 10" xfId="11942"/>
    <cellStyle name="Normal 13 2 10 2" xfId="11943"/>
    <cellStyle name="Normal 13 2 11" xfId="11944"/>
    <cellStyle name="Normal 13 2 12" xfId="11945"/>
    <cellStyle name="Normal 13 2 13" xfId="11946"/>
    <cellStyle name="Normal 13 2 14" xfId="11947"/>
    <cellStyle name="Normal 13 2 15" xfId="11948"/>
    <cellStyle name="Normal 13 2 16" xfId="11949"/>
    <cellStyle name="Normal 13 2 2" xfId="11950"/>
    <cellStyle name="Normal 13 2 2 2" xfId="11951"/>
    <cellStyle name="Normal 13 2 2 3" xfId="11952"/>
    <cellStyle name="Normal 13 2 2 4" xfId="11953"/>
    <cellStyle name="Normal 13 2 2 5" xfId="11954"/>
    <cellStyle name="Normal 13 2 3" xfId="11955"/>
    <cellStyle name="Normal 13 2 3 2" xfId="11956"/>
    <cellStyle name="Normal 13 2 3 3" xfId="11957"/>
    <cellStyle name="Normal 13 2 3 4" xfId="11958"/>
    <cellStyle name="Normal 13 2 3 5" xfId="11959"/>
    <cellStyle name="Normal 13 2 4" xfId="11960"/>
    <cellStyle name="Normal 13 2 4 10" xfId="11961"/>
    <cellStyle name="Normal 13 2 4 2" xfId="11962"/>
    <cellStyle name="Normal 13 2 4 2 2" xfId="11963"/>
    <cellStyle name="Normal 13 2 4 2 2 2" xfId="11964"/>
    <cellStyle name="Normal 13 2 4 2 2 2 2" xfId="11965"/>
    <cellStyle name="Normal 13 2 4 2 2 3" xfId="11966"/>
    <cellStyle name="Normal 13 2 4 2 2 3 2" xfId="11967"/>
    <cellStyle name="Normal 13 2 4 2 2 4" xfId="11968"/>
    <cellStyle name="Normal 13 2 4 2 3" xfId="11969"/>
    <cellStyle name="Normal 13 2 4 2 3 2" xfId="11970"/>
    <cellStyle name="Normal 13 2 4 2 4" xfId="11971"/>
    <cellStyle name="Normal 13 2 4 2 4 2" xfId="11972"/>
    <cellStyle name="Normal 13 2 4 2 5" xfId="11973"/>
    <cellStyle name="Normal 13 2 4 2 6" xfId="11974"/>
    <cellStyle name="Normal 13 2 4 3" xfId="11975"/>
    <cellStyle name="Normal 13 2 4 3 2" xfId="11976"/>
    <cellStyle name="Normal 13 2 4 3 2 2" xfId="11977"/>
    <cellStyle name="Normal 13 2 4 3 2 2 2" xfId="11978"/>
    <cellStyle name="Normal 13 2 4 3 2 3" xfId="11979"/>
    <cellStyle name="Normal 13 2 4 3 2 3 2" xfId="11980"/>
    <cellStyle name="Normal 13 2 4 3 2 4" xfId="11981"/>
    <cellStyle name="Normal 13 2 4 3 3" xfId="11982"/>
    <cellStyle name="Normal 13 2 4 3 3 2" xfId="11983"/>
    <cellStyle name="Normal 13 2 4 3 4" xfId="11984"/>
    <cellStyle name="Normal 13 2 4 3 4 2" xfId="11985"/>
    <cellStyle name="Normal 13 2 4 3 5" xfId="11986"/>
    <cellStyle name="Normal 13 2 4 4" xfId="11987"/>
    <cellStyle name="Normal 13 2 4 4 2" xfId="11988"/>
    <cellStyle name="Normal 13 2 4 4 2 2" xfId="11989"/>
    <cellStyle name="Normal 13 2 4 4 3" xfId="11990"/>
    <cellStyle name="Normal 13 2 4 4 3 2" xfId="11991"/>
    <cellStyle name="Normal 13 2 4 4 4" xfId="11992"/>
    <cellStyle name="Normal 13 2 4 5" xfId="11993"/>
    <cellStyle name="Normal 13 2 4 5 2" xfId="11994"/>
    <cellStyle name="Normal 13 2 4 5 2 2" xfId="11995"/>
    <cellStyle name="Normal 13 2 4 5 3" xfId="11996"/>
    <cellStyle name="Normal 13 2 4 5 3 2" xfId="11997"/>
    <cellStyle name="Normal 13 2 4 5 4" xfId="11998"/>
    <cellStyle name="Normal 13 2 4 6" xfId="11999"/>
    <cellStyle name="Normal 13 2 4 6 2" xfId="12000"/>
    <cellStyle name="Normal 13 2 4 7" xfId="12001"/>
    <cellStyle name="Normal 13 2 4 7 2" xfId="12002"/>
    <cellStyle name="Normal 13 2 4 8" xfId="12003"/>
    <cellStyle name="Normal 13 2 4 9" xfId="12004"/>
    <cellStyle name="Normal 13 2 5" xfId="12005"/>
    <cellStyle name="Normal 13 2 5 2" xfId="12006"/>
    <cellStyle name="Normal 13 2 5 2 2" xfId="12007"/>
    <cellStyle name="Normal 13 2 5 2 2 2" xfId="12008"/>
    <cellStyle name="Normal 13 2 5 2 2 2 2" xfId="12009"/>
    <cellStyle name="Normal 13 2 5 2 2 3" xfId="12010"/>
    <cellStyle name="Normal 13 2 5 2 2 3 2" xfId="12011"/>
    <cellStyle name="Normal 13 2 5 2 2 4" xfId="12012"/>
    <cellStyle name="Normal 13 2 5 2 3" xfId="12013"/>
    <cellStyle name="Normal 13 2 5 2 3 2" xfId="12014"/>
    <cellStyle name="Normal 13 2 5 2 4" xfId="12015"/>
    <cellStyle name="Normal 13 2 5 2 4 2" xfId="12016"/>
    <cellStyle name="Normal 13 2 5 2 5" xfId="12017"/>
    <cellStyle name="Normal 13 2 5 2 6" xfId="12018"/>
    <cellStyle name="Normal 13 2 5 3" xfId="12019"/>
    <cellStyle name="Normal 13 2 5 3 2" xfId="12020"/>
    <cellStyle name="Normal 13 2 5 3 2 2" xfId="12021"/>
    <cellStyle name="Normal 13 2 5 3 3" xfId="12022"/>
    <cellStyle name="Normal 13 2 5 3 3 2" xfId="12023"/>
    <cellStyle name="Normal 13 2 5 3 4" xfId="12024"/>
    <cellStyle name="Normal 13 2 5 4" xfId="12025"/>
    <cellStyle name="Normal 13 2 5 4 2" xfId="12026"/>
    <cellStyle name="Normal 13 2 5 5" xfId="12027"/>
    <cellStyle name="Normal 13 2 5 5 2" xfId="12028"/>
    <cellStyle name="Normal 13 2 5 6" xfId="12029"/>
    <cellStyle name="Normal 13 2 5 7" xfId="12030"/>
    <cellStyle name="Normal 13 2 6" xfId="12031"/>
    <cellStyle name="Normal 13 2 6 2" xfId="12032"/>
    <cellStyle name="Normal 13 2 6 2 2" xfId="12033"/>
    <cellStyle name="Normal 13 2 6 3" xfId="12034"/>
    <cellStyle name="Normal 13 2 7" xfId="12035"/>
    <cellStyle name="Normal 13 2 7 2" xfId="12036"/>
    <cellStyle name="Normal 13 2 7 2 2" xfId="12037"/>
    <cellStyle name="Normal 13 2 7 2 2 2" xfId="12038"/>
    <cellStyle name="Normal 13 2 7 2 3" xfId="12039"/>
    <cellStyle name="Normal 13 2 7 2 3 2" xfId="12040"/>
    <cellStyle name="Normal 13 2 7 2 4" xfId="12041"/>
    <cellStyle name="Normal 13 2 7 3" xfId="12042"/>
    <cellStyle name="Normal 13 2 7 3 2" xfId="12043"/>
    <cellStyle name="Normal 13 2 7 4" xfId="12044"/>
    <cellStyle name="Normal 13 2 7 4 2" xfId="12045"/>
    <cellStyle name="Normal 13 2 7 5" xfId="12046"/>
    <cellStyle name="Normal 13 2 7 6" xfId="12047"/>
    <cellStyle name="Normal 13 2 8" xfId="12048"/>
    <cellStyle name="Normal 13 2 8 2" xfId="12049"/>
    <cellStyle name="Normal 13 2 8 2 2" xfId="12050"/>
    <cellStyle name="Normal 13 2 8 3" xfId="12051"/>
    <cellStyle name="Normal 13 2 8 3 2" xfId="12052"/>
    <cellStyle name="Normal 13 2 8 4" xfId="12053"/>
    <cellStyle name="Normal 13 2 9" xfId="12054"/>
    <cellStyle name="Normal 13 2 9 2" xfId="12055"/>
    <cellStyle name="Normal 13 2 9 2 2" xfId="12056"/>
    <cellStyle name="Normal 13 2 9 3" xfId="12057"/>
    <cellStyle name="Normal 13 2 9 3 2" xfId="12058"/>
    <cellStyle name="Normal 13 2 9 4" xfId="12059"/>
    <cellStyle name="Normal 13 2_260313_SSFs baseline new GRANTS-rev" xfId="12060"/>
    <cellStyle name="Normal 13 3" xfId="12061"/>
    <cellStyle name="Normal 13 3 2" xfId="12062"/>
    <cellStyle name="Normal 13 3 3" xfId="12063"/>
    <cellStyle name="Normal 13 3 4" xfId="12064"/>
    <cellStyle name="Normal 13 3 5" xfId="12065"/>
    <cellStyle name="Normal 13 4" xfId="12066"/>
    <cellStyle name="Normal 13 4 2" xfId="12067"/>
    <cellStyle name="Normal 13 4 3" xfId="12068"/>
    <cellStyle name="Normal 13 4 4" xfId="12069"/>
    <cellStyle name="Normal 13 4 5" xfId="12070"/>
    <cellStyle name="Normal 13 5" xfId="12071"/>
    <cellStyle name="Normal 13 5 10" xfId="12072"/>
    <cellStyle name="Normal 13 5 2" xfId="12073"/>
    <cellStyle name="Normal 13 5 2 2" xfId="12074"/>
    <cellStyle name="Normal 13 5 2 2 2" xfId="12075"/>
    <cellStyle name="Normal 13 5 2 2 2 2" xfId="12076"/>
    <cellStyle name="Normal 13 5 2 2 3" xfId="12077"/>
    <cellStyle name="Normal 13 5 2 2 3 2" xfId="12078"/>
    <cellStyle name="Normal 13 5 2 2 4" xfId="12079"/>
    <cellStyle name="Normal 13 5 2 3" xfId="12080"/>
    <cellStyle name="Normal 13 5 2 3 2" xfId="12081"/>
    <cellStyle name="Normal 13 5 2 4" xfId="12082"/>
    <cellStyle name="Normal 13 5 2 4 2" xfId="12083"/>
    <cellStyle name="Normal 13 5 2 5" xfId="12084"/>
    <cellStyle name="Normal 13 5 2 6" xfId="12085"/>
    <cellStyle name="Normal 13 5 3" xfId="12086"/>
    <cellStyle name="Normal 13 5 3 2" xfId="12087"/>
    <cellStyle name="Normal 13 5 3 2 2" xfId="12088"/>
    <cellStyle name="Normal 13 5 3 2 2 2" xfId="12089"/>
    <cellStyle name="Normal 13 5 3 2 3" xfId="12090"/>
    <cellStyle name="Normal 13 5 3 2 3 2" xfId="12091"/>
    <cellStyle name="Normal 13 5 3 2 4" xfId="12092"/>
    <cellStyle name="Normal 13 5 3 3" xfId="12093"/>
    <cellStyle name="Normal 13 5 3 3 2" xfId="12094"/>
    <cellStyle name="Normal 13 5 3 4" xfId="12095"/>
    <cellStyle name="Normal 13 5 3 4 2" xfId="12096"/>
    <cellStyle name="Normal 13 5 3 5" xfId="12097"/>
    <cellStyle name="Normal 13 5 4" xfId="12098"/>
    <cellStyle name="Normal 13 5 4 2" xfId="12099"/>
    <cellStyle name="Normal 13 5 4 2 2" xfId="12100"/>
    <cellStyle name="Normal 13 5 4 3" xfId="12101"/>
    <cellStyle name="Normal 13 5 4 3 2" xfId="12102"/>
    <cellStyle name="Normal 13 5 4 4" xfId="12103"/>
    <cellStyle name="Normal 13 5 5" xfId="12104"/>
    <cellStyle name="Normal 13 5 5 2" xfId="12105"/>
    <cellStyle name="Normal 13 5 5 2 2" xfId="12106"/>
    <cellStyle name="Normal 13 5 5 3" xfId="12107"/>
    <cellStyle name="Normal 13 5 5 3 2" xfId="12108"/>
    <cellStyle name="Normal 13 5 5 4" xfId="12109"/>
    <cellStyle name="Normal 13 5 6" xfId="12110"/>
    <cellStyle name="Normal 13 5 6 2" xfId="12111"/>
    <cellStyle name="Normal 13 5 7" xfId="12112"/>
    <cellStyle name="Normal 13 5 7 2" xfId="12113"/>
    <cellStyle name="Normal 13 5 8" xfId="12114"/>
    <cellStyle name="Normal 13 5 9" xfId="12115"/>
    <cellStyle name="Normal 13 6" xfId="12116"/>
    <cellStyle name="Normal 13 6 2" xfId="12117"/>
    <cellStyle name="Normal 13 6 2 2" xfId="12118"/>
    <cellStyle name="Normal 13 6 2 2 2" xfId="12119"/>
    <cellStyle name="Normal 13 6 2 2 2 2" xfId="12120"/>
    <cellStyle name="Normal 13 6 2 2 3" xfId="12121"/>
    <cellStyle name="Normal 13 6 2 2 3 2" xfId="12122"/>
    <cellStyle name="Normal 13 6 2 2 4" xfId="12123"/>
    <cellStyle name="Normal 13 6 2 3" xfId="12124"/>
    <cellStyle name="Normal 13 6 2 3 2" xfId="12125"/>
    <cellStyle name="Normal 13 6 2 4" xfId="12126"/>
    <cellStyle name="Normal 13 6 2 4 2" xfId="12127"/>
    <cellStyle name="Normal 13 6 2 5" xfId="12128"/>
    <cellStyle name="Normal 13 6 2 6" xfId="12129"/>
    <cellStyle name="Normal 13 6 3" xfId="12130"/>
    <cellStyle name="Normal 13 6 3 2" xfId="12131"/>
    <cellStyle name="Normal 13 6 3 2 2" xfId="12132"/>
    <cellStyle name="Normal 13 6 3 3" xfId="12133"/>
    <cellStyle name="Normal 13 6 3 3 2" xfId="12134"/>
    <cellStyle name="Normal 13 6 3 4" xfId="12135"/>
    <cellStyle name="Normal 13 6 4" xfId="12136"/>
    <cellStyle name="Normal 13 6 4 2" xfId="12137"/>
    <cellStyle name="Normal 13 6 5" xfId="12138"/>
    <cellStyle name="Normal 13 6 5 2" xfId="12139"/>
    <cellStyle name="Normal 13 6 6" xfId="12140"/>
    <cellStyle name="Normal 13 6 7" xfId="12141"/>
    <cellStyle name="Normal 13 7" xfId="12142"/>
    <cellStyle name="Normal 13 7 2" xfId="12143"/>
    <cellStyle name="Normal 13 7 2 2" xfId="12144"/>
    <cellStyle name="Normal 13 7 3" xfId="12145"/>
    <cellStyle name="Normal 13 8" xfId="12146"/>
    <cellStyle name="Normal 13 8 2" xfId="12147"/>
    <cellStyle name="Normal 13 8 2 2" xfId="12148"/>
    <cellStyle name="Normal 13 8 2 2 2" xfId="12149"/>
    <cellStyle name="Normal 13 8 2 3" xfId="12150"/>
    <cellStyle name="Normal 13 8 2 3 2" xfId="12151"/>
    <cellStyle name="Normal 13 8 2 4" xfId="12152"/>
    <cellStyle name="Normal 13 8 3" xfId="12153"/>
    <cellStyle name="Normal 13 8 3 2" xfId="12154"/>
    <cellStyle name="Normal 13 8 4" xfId="12155"/>
    <cellStyle name="Normal 13 8 4 2" xfId="12156"/>
    <cellStyle name="Normal 13 8 5" xfId="12157"/>
    <cellStyle name="Normal 13 8 6" xfId="12158"/>
    <cellStyle name="Normal 13 9" xfId="12159"/>
    <cellStyle name="Normal 13 9 2" xfId="12160"/>
    <cellStyle name="Normal 13 9 2 2" xfId="12161"/>
    <cellStyle name="Normal 13 9 3" xfId="12162"/>
    <cellStyle name="Normal 13 9 3 2" xfId="12163"/>
    <cellStyle name="Normal 13 9 4" xfId="12164"/>
    <cellStyle name="Normal 13_20110918_Additional measures_ECB" xfId="12165"/>
    <cellStyle name="Normal 130" xfId="12166"/>
    <cellStyle name="Normal 130 2" xfId="12167"/>
    <cellStyle name="Normal 131" xfId="12168"/>
    <cellStyle name="Normal 132" xfId="12169"/>
    <cellStyle name="Normal 133" xfId="12170"/>
    <cellStyle name="Normal 134" xfId="12171"/>
    <cellStyle name="Normal 135" xfId="12172"/>
    <cellStyle name="Normal 136" xfId="12173"/>
    <cellStyle name="Normal 137" xfId="12174"/>
    <cellStyle name="Normal 138" xfId="12175"/>
    <cellStyle name="Normal 139" xfId="12176"/>
    <cellStyle name="Normal 14" xfId="12177"/>
    <cellStyle name="Normal 14 10" xfId="12178"/>
    <cellStyle name="Normal 14 10 2" xfId="12179"/>
    <cellStyle name="Normal 14 10 2 2" xfId="12180"/>
    <cellStyle name="Normal 14 10 3" xfId="12181"/>
    <cellStyle name="Normal 14 10 3 2" xfId="12182"/>
    <cellStyle name="Normal 14 10 4" xfId="12183"/>
    <cellStyle name="Normal 14 11" xfId="12184"/>
    <cellStyle name="Normal 14 11 2" xfId="12185"/>
    <cellStyle name="Normal 14 12" xfId="12186"/>
    <cellStyle name="Normal 14 13" xfId="12187"/>
    <cellStyle name="Normal 14 14" xfId="12188"/>
    <cellStyle name="Normal 14 15" xfId="12189"/>
    <cellStyle name="Normal 14 16" xfId="12190"/>
    <cellStyle name="Normal 14 17" xfId="12191"/>
    <cellStyle name="Normal 14 2" xfId="12192"/>
    <cellStyle name="Normal 14 2 10" xfId="12193"/>
    <cellStyle name="Normal 14 2 10 2" xfId="12194"/>
    <cellStyle name="Normal 14 2 11" xfId="12195"/>
    <cellStyle name="Normal 14 2 12" xfId="12196"/>
    <cellStyle name="Normal 14 2 13" xfId="12197"/>
    <cellStyle name="Normal 14 2 14" xfId="12198"/>
    <cellStyle name="Normal 14 2 15" xfId="12199"/>
    <cellStyle name="Normal 14 2 16" xfId="12200"/>
    <cellStyle name="Normal 14 2 2" xfId="12201"/>
    <cellStyle name="Normal 14 2 2 2" xfId="12202"/>
    <cellStyle name="Normal 14 2 2 3" xfId="12203"/>
    <cellStyle name="Normal 14 2 2 4" xfId="12204"/>
    <cellStyle name="Normal 14 2 2 5" xfId="12205"/>
    <cellStyle name="Normal 14 2 3" xfId="12206"/>
    <cellStyle name="Normal 14 2 3 2" xfId="12207"/>
    <cellStyle name="Normal 14 2 3 3" xfId="12208"/>
    <cellStyle name="Normal 14 2 3 4" xfId="12209"/>
    <cellStyle name="Normal 14 2 3 5" xfId="12210"/>
    <cellStyle name="Normal 14 2 4" xfId="12211"/>
    <cellStyle name="Normal 14 2 4 10" xfId="12212"/>
    <cellStyle name="Normal 14 2 4 2" xfId="12213"/>
    <cellStyle name="Normal 14 2 4 2 2" xfId="12214"/>
    <cellStyle name="Normal 14 2 4 2 2 2" xfId="12215"/>
    <cellStyle name="Normal 14 2 4 2 2 2 2" xfId="12216"/>
    <cellStyle name="Normal 14 2 4 2 2 3" xfId="12217"/>
    <cellStyle name="Normal 14 2 4 2 2 3 2" xfId="12218"/>
    <cellStyle name="Normal 14 2 4 2 2 4" xfId="12219"/>
    <cellStyle name="Normal 14 2 4 2 3" xfId="12220"/>
    <cellStyle name="Normal 14 2 4 2 3 2" xfId="12221"/>
    <cellStyle name="Normal 14 2 4 2 4" xfId="12222"/>
    <cellStyle name="Normal 14 2 4 2 4 2" xfId="12223"/>
    <cellStyle name="Normal 14 2 4 2 5" xfId="12224"/>
    <cellStyle name="Normal 14 2 4 2 6" xfId="12225"/>
    <cellStyle name="Normal 14 2 4 3" xfId="12226"/>
    <cellStyle name="Normal 14 2 4 3 2" xfId="12227"/>
    <cellStyle name="Normal 14 2 4 3 2 2" xfId="12228"/>
    <cellStyle name="Normal 14 2 4 3 2 2 2" xfId="12229"/>
    <cellStyle name="Normal 14 2 4 3 2 3" xfId="12230"/>
    <cellStyle name="Normal 14 2 4 3 2 3 2" xfId="12231"/>
    <cellStyle name="Normal 14 2 4 3 2 4" xfId="12232"/>
    <cellStyle name="Normal 14 2 4 3 3" xfId="12233"/>
    <cellStyle name="Normal 14 2 4 3 3 2" xfId="12234"/>
    <cellStyle name="Normal 14 2 4 3 4" xfId="12235"/>
    <cellStyle name="Normal 14 2 4 3 4 2" xfId="12236"/>
    <cellStyle name="Normal 14 2 4 3 5" xfId="12237"/>
    <cellStyle name="Normal 14 2 4 4" xfId="12238"/>
    <cellStyle name="Normal 14 2 4 4 2" xfId="12239"/>
    <cellStyle name="Normal 14 2 4 4 2 2" xfId="12240"/>
    <cellStyle name="Normal 14 2 4 4 3" xfId="12241"/>
    <cellStyle name="Normal 14 2 4 4 3 2" xfId="12242"/>
    <cellStyle name="Normal 14 2 4 4 4" xfId="12243"/>
    <cellStyle name="Normal 14 2 4 5" xfId="12244"/>
    <cellStyle name="Normal 14 2 4 5 2" xfId="12245"/>
    <cellStyle name="Normal 14 2 4 5 2 2" xfId="12246"/>
    <cellStyle name="Normal 14 2 4 5 3" xfId="12247"/>
    <cellStyle name="Normal 14 2 4 5 3 2" xfId="12248"/>
    <cellStyle name="Normal 14 2 4 5 4" xfId="12249"/>
    <cellStyle name="Normal 14 2 4 6" xfId="12250"/>
    <cellStyle name="Normal 14 2 4 6 2" xfId="12251"/>
    <cellStyle name="Normal 14 2 4 7" xfId="12252"/>
    <cellStyle name="Normal 14 2 4 7 2" xfId="12253"/>
    <cellStyle name="Normal 14 2 4 8" xfId="12254"/>
    <cellStyle name="Normal 14 2 4 9" xfId="12255"/>
    <cellStyle name="Normal 14 2 5" xfId="12256"/>
    <cellStyle name="Normal 14 2 5 2" xfId="12257"/>
    <cellStyle name="Normal 14 2 5 2 2" xfId="12258"/>
    <cellStyle name="Normal 14 2 5 2 2 2" xfId="12259"/>
    <cellStyle name="Normal 14 2 5 2 2 2 2" xfId="12260"/>
    <cellStyle name="Normal 14 2 5 2 2 3" xfId="12261"/>
    <cellStyle name="Normal 14 2 5 2 2 3 2" xfId="12262"/>
    <cellStyle name="Normal 14 2 5 2 2 4" xfId="12263"/>
    <cellStyle name="Normal 14 2 5 2 3" xfId="12264"/>
    <cellStyle name="Normal 14 2 5 2 3 2" xfId="12265"/>
    <cellStyle name="Normal 14 2 5 2 4" xfId="12266"/>
    <cellStyle name="Normal 14 2 5 2 4 2" xfId="12267"/>
    <cellStyle name="Normal 14 2 5 2 5" xfId="12268"/>
    <cellStyle name="Normal 14 2 5 2 6" xfId="12269"/>
    <cellStyle name="Normal 14 2 5 3" xfId="12270"/>
    <cellStyle name="Normal 14 2 5 3 2" xfId="12271"/>
    <cellStyle name="Normal 14 2 5 3 2 2" xfId="12272"/>
    <cellStyle name="Normal 14 2 5 3 3" xfId="12273"/>
    <cellStyle name="Normal 14 2 5 3 3 2" xfId="12274"/>
    <cellStyle name="Normal 14 2 5 3 4" xfId="12275"/>
    <cellStyle name="Normal 14 2 5 4" xfId="12276"/>
    <cellStyle name="Normal 14 2 5 4 2" xfId="12277"/>
    <cellStyle name="Normal 14 2 5 5" xfId="12278"/>
    <cellStyle name="Normal 14 2 5 5 2" xfId="12279"/>
    <cellStyle name="Normal 14 2 5 6" xfId="12280"/>
    <cellStyle name="Normal 14 2 5 7" xfId="12281"/>
    <cellStyle name="Normal 14 2 6" xfId="12282"/>
    <cellStyle name="Normal 14 2 6 2" xfId="12283"/>
    <cellStyle name="Normal 14 2 6 2 2" xfId="12284"/>
    <cellStyle name="Normal 14 2 6 3" xfId="12285"/>
    <cellStyle name="Normal 14 2 7" xfId="12286"/>
    <cellStyle name="Normal 14 2 7 2" xfId="12287"/>
    <cellStyle name="Normal 14 2 7 2 2" xfId="12288"/>
    <cellStyle name="Normal 14 2 7 2 2 2" xfId="12289"/>
    <cellStyle name="Normal 14 2 7 2 3" xfId="12290"/>
    <cellStyle name="Normal 14 2 7 2 3 2" xfId="12291"/>
    <cellStyle name="Normal 14 2 7 2 4" xfId="12292"/>
    <cellStyle name="Normal 14 2 7 3" xfId="12293"/>
    <cellStyle name="Normal 14 2 7 3 2" xfId="12294"/>
    <cellStyle name="Normal 14 2 7 4" xfId="12295"/>
    <cellStyle name="Normal 14 2 7 4 2" xfId="12296"/>
    <cellStyle name="Normal 14 2 7 5" xfId="12297"/>
    <cellStyle name="Normal 14 2 7 6" xfId="12298"/>
    <cellStyle name="Normal 14 2 8" xfId="12299"/>
    <cellStyle name="Normal 14 2 8 2" xfId="12300"/>
    <cellStyle name="Normal 14 2 8 2 2" xfId="12301"/>
    <cellStyle name="Normal 14 2 8 3" xfId="12302"/>
    <cellStyle name="Normal 14 2 8 3 2" xfId="12303"/>
    <cellStyle name="Normal 14 2 8 4" xfId="12304"/>
    <cellStyle name="Normal 14 2 9" xfId="12305"/>
    <cellStyle name="Normal 14 2 9 2" xfId="12306"/>
    <cellStyle name="Normal 14 2 9 2 2" xfId="12307"/>
    <cellStyle name="Normal 14 2 9 3" xfId="12308"/>
    <cellStyle name="Normal 14 2 9 3 2" xfId="12309"/>
    <cellStyle name="Normal 14 2 9 4" xfId="12310"/>
    <cellStyle name="Normal 14 2_260313_SSFs baseline new GRANTS-rev" xfId="12311"/>
    <cellStyle name="Normal 14 3" xfId="12312"/>
    <cellStyle name="Normal 14 3 2" xfId="12313"/>
    <cellStyle name="Normal 14 3 3" xfId="12314"/>
    <cellStyle name="Normal 14 3 4" xfId="12315"/>
    <cellStyle name="Normal 14 3 5" xfId="12316"/>
    <cellStyle name="Normal 14 4" xfId="12317"/>
    <cellStyle name="Normal 14 4 2" xfId="12318"/>
    <cellStyle name="Normal 14 4 3" xfId="12319"/>
    <cellStyle name="Normal 14 4 4" xfId="12320"/>
    <cellStyle name="Normal 14 4 5" xfId="12321"/>
    <cellStyle name="Normal 14 5" xfId="12322"/>
    <cellStyle name="Normal 14 5 10" xfId="12323"/>
    <cellStyle name="Normal 14 5 2" xfId="12324"/>
    <cellStyle name="Normal 14 5 2 2" xfId="12325"/>
    <cellStyle name="Normal 14 5 2 2 2" xfId="12326"/>
    <cellStyle name="Normal 14 5 2 2 2 2" xfId="12327"/>
    <cellStyle name="Normal 14 5 2 2 3" xfId="12328"/>
    <cellStyle name="Normal 14 5 2 2 3 2" xfId="12329"/>
    <cellStyle name="Normal 14 5 2 2 4" xfId="12330"/>
    <cellStyle name="Normal 14 5 2 3" xfId="12331"/>
    <cellStyle name="Normal 14 5 2 3 2" xfId="12332"/>
    <cellStyle name="Normal 14 5 2 4" xfId="12333"/>
    <cellStyle name="Normal 14 5 2 4 2" xfId="12334"/>
    <cellStyle name="Normal 14 5 2 5" xfId="12335"/>
    <cellStyle name="Normal 14 5 2 6" xfId="12336"/>
    <cellStyle name="Normal 14 5 3" xfId="12337"/>
    <cellStyle name="Normal 14 5 3 2" xfId="12338"/>
    <cellStyle name="Normal 14 5 3 2 2" xfId="12339"/>
    <cellStyle name="Normal 14 5 3 2 2 2" xfId="12340"/>
    <cellStyle name="Normal 14 5 3 2 3" xfId="12341"/>
    <cellStyle name="Normal 14 5 3 2 3 2" xfId="12342"/>
    <cellStyle name="Normal 14 5 3 2 4" xfId="12343"/>
    <cellStyle name="Normal 14 5 3 3" xfId="12344"/>
    <cellStyle name="Normal 14 5 3 3 2" xfId="12345"/>
    <cellStyle name="Normal 14 5 3 4" xfId="12346"/>
    <cellStyle name="Normal 14 5 3 4 2" xfId="12347"/>
    <cellStyle name="Normal 14 5 3 5" xfId="12348"/>
    <cellStyle name="Normal 14 5 4" xfId="12349"/>
    <cellStyle name="Normal 14 5 4 2" xfId="12350"/>
    <cellStyle name="Normal 14 5 4 2 2" xfId="12351"/>
    <cellStyle name="Normal 14 5 4 3" xfId="12352"/>
    <cellStyle name="Normal 14 5 4 3 2" xfId="12353"/>
    <cellStyle name="Normal 14 5 4 4" xfId="12354"/>
    <cellStyle name="Normal 14 5 5" xfId="12355"/>
    <cellStyle name="Normal 14 5 5 2" xfId="12356"/>
    <cellStyle name="Normal 14 5 5 2 2" xfId="12357"/>
    <cellStyle name="Normal 14 5 5 3" xfId="12358"/>
    <cellStyle name="Normal 14 5 5 3 2" xfId="12359"/>
    <cellStyle name="Normal 14 5 5 4" xfId="12360"/>
    <cellStyle name="Normal 14 5 6" xfId="12361"/>
    <cellStyle name="Normal 14 5 6 2" xfId="12362"/>
    <cellStyle name="Normal 14 5 7" xfId="12363"/>
    <cellStyle name="Normal 14 5 7 2" xfId="12364"/>
    <cellStyle name="Normal 14 5 8" xfId="12365"/>
    <cellStyle name="Normal 14 5 9" xfId="12366"/>
    <cellStyle name="Normal 14 6" xfId="12367"/>
    <cellStyle name="Normal 14 6 2" xfId="12368"/>
    <cellStyle name="Normal 14 6 2 2" xfId="12369"/>
    <cellStyle name="Normal 14 6 2 2 2" xfId="12370"/>
    <cellStyle name="Normal 14 6 2 2 2 2" xfId="12371"/>
    <cellStyle name="Normal 14 6 2 2 3" xfId="12372"/>
    <cellStyle name="Normal 14 6 2 2 3 2" xfId="12373"/>
    <cellStyle name="Normal 14 6 2 2 4" xfId="12374"/>
    <cellStyle name="Normal 14 6 2 3" xfId="12375"/>
    <cellStyle name="Normal 14 6 2 3 2" xfId="12376"/>
    <cellStyle name="Normal 14 6 2 4" xfId="12377"/>
    <cellStyle name="Normal 14 6 2 4 2" xfId="12378"/>
    <cellStyle name="Normal 14 6 2 5" xfId="12379"/>
    <cellStyle name="Normal 14 6 2 6" xfId="12380"/>
    <cellStyle name="Normal 14 6 3" xfId="12381"/>
    <cellStyle name="Normal 14 6 3 2" xfId="12382"/>
    <cellStyle name="Normal 14 6 3 2 2" xfId="12383"/>
    <cellStyle name="Normal 14 6 3 3" xfId="12384"/>
    <cellStyle name="Normal 14 6 3 3 2" xfId="12385"/>
    <cellStyle name="Normal 14 6 3 4" xfId="12386"/>
    <cellStyle name="Normal 14 6 4" xfId="12387"/>
    <cellStyle name="Normal 14 6 4 2" xfId="12388"/>
    <cellStyle name="Normal 14 6 5" xfId="12389"/>
    <cellStyle name="Normal 14 6 5 2" xfId="12390"/>
    <cellStyle name="Normal 14 6 6" xfId="12391"/>
    <cellStyle name="Normal 14 6 7" xfId="12392"/>
    <cellStyle name="Normal 14 7" xfId="12393"/>
    <cellStyle name="Normal 14 7 2" xfId="12394"/>
    <cellStyle name="Normal 14 7 2 2" xfId="12395"/>
    <cellStyle name="Normal 14 7 3" xfId="12396"/>
    <cellStyle name="Normal 14 8" xfId="12397"/>
    <cellStyle name="Normal 14 8 2" xfId="12398"/>
    <cellStyle name="Normal 14 8 2 2" xfId="12399"/>
    <cellStyle name="Normal 14 8 2 2 2" xfId="12400"/>
    <cellStyle name="Normal 14 8 2 3" xfId="12401"/>
    <cellStyle name="Normal 14 8 2 3 2" xfId="12402"/>
    <cellStyle name="Normal 14 8 2 4" xfId="12403"/>
    <cellStyle name="Normal 14 8 3" xfId="12404"/>
    <cellStyle name="Normal 14 8 3 2" xfId="12405"/>
    <cellStyle name="Normal 14 8 4" xfId="12406"/>
    <cellStyle name="Normal 14 8 4 2" xfId="12407"/>
    <cellStyle name="Normal 14 8 5" xfId="12408"/>
    <cellStyle name="Normal 14 8 6" xfId="12409"/>
    <cellStyle name="Normal 14 9" xfId="12410"/>
    <cellStyle name="Normal 14 9 2" xfId="12411"/>
    <cellStyle name="Normal 14 9 2 2" xfId="12412"/>
    <cellStyle name="Normal 14 9 3" xfId="12413"/>
    <cellStyle name="Normal 14 9 3 2" xfId="12414"/>
    <cellStyle name="Normal 14 9 4" xfId="12415"/>
    <cellStyle name="Normal 14_20110918_Additional measures_ECB" xfId="12416"/>
    <cellStyle name="Normal 140" xfId="12417"/>
    <cellStyle name="Normal 141" xfId="12418"/>
    <cellStyle name="Normal 141 2" xfId="12419"/>
    <cellStyle name="Normal 142" xfId="12420"/>
    <cellStyle name="Normal 142 2" xfId="12421"/>
    <cellStyle name="Normal 142 2 2" xfId="12422"/>
    <cellStyle name="Normal 142 3" xfId="12423"/>
    <cellStyle name="Normal 142 3 2" xfId="12424"/>
    <cellStyle name="Normal 142 4" xfId="12425"/>
    <cellStyle name="Normal 143" xfId="12426"/>
    <cellStyle name="Normal 143 2" xfId="12427"/>
    <cellStyle name="Normal 143 2 2" xfId="12428"/>
    <cellStyle name="Normal 143 3" xfId="12429"/>
    <cellStyle name="Normal 143 3 2" xfId="12430"/>
    <cellStyle name="Normal 143 4" xfId="12431"/>
    <cellStyle name="Normal 144" xfId="12432"/>
    <cellStyle name="Normal 144 2" xfId="12433"/>
    <cellStyle name="Normal 144 2 2" xfId="12434"/>
    <cellStyle name="Normal 144 3" xfId="12435"/>
    <cellStyle name="Normal 144 3 2" xfId="12436"/>
    <cellStyle name="Normal 144 4" xfId="12437"/>
    <cellStyle name="Normal 145" xfId="12438"/>
    <cellStyle name="Normal 145 2" xfId="12439"/>
    <cellStyle name="Normal 145 2 2" xfId="12440"/>
    <cellStyle name="Normal 145 3" xfId="12441"/>
    <cellStyle name="Normal 145 3 2" xfId="12442"/>
    <cellStyle name="Normal 145 4" xfId="12443"/>
    <cellStyle name="Normal 146" xfId="12444"/>
    <cellStyle name="Normal 146 2" xfId="12445"/>
    <cellStyle name="Normal 146 2 2" xfId="12446"/>
    <cellStyle name="Normal 146 3" xfId="12447"/>
    <cellStyle name="Normal 146 3 2" xfId="12448"/>
    <cellStyle name="Normal 146 4" xfId="12449"/>
    <cellStyle name="Normal 147" xfId="12450"/>
    <cellStyle name="Normal 147 2" xfId="12451"/>
    <cellStyle name="Normal 147 2 2" xfId="12452"/>
    <cellStyle name="Normal 147 3" xfId="12453"/>
    <cellStyle name="Normal 147 3 2" xfId="12454"/>
    <cellStyle name="Normal 147 4" xfId="12455"/>
    <cellStyle name="Normal 148" xfId="12456"/>
    <cellStyle name="Normal 148 2" xfId="12457"/>
    <cellStyle name="Normal 148 2 2" xfId="12458"/>
    <cellStyle name="Normal 148 3" xfId="12459"/>
    <cellStyle name="Normal 148 3 2" xfId="12460"/>
    <cellStyle name="Normal 148 4" xfId="12461"/>
    <cellStyle name="Normal 149" xfId="12462"/>
    <cellStyle name="Normal 149 2" xfId="12463"/>
    <cellStyle name="Normal 149 2 2" xfId="12464"/>
    <cellStyle name="Normal 149 3" xfId="12465"/>
    <cellStyle name="Normal 149 3 2" xfId="12466"/>
    <cellStyle name="Normal 149 4" xfId="12467"/>
    <cellStyle name="Normal 15" xfId="12468"/>
    <cellStyle name="Normal 15 10" xfId="12469"/>
    <cellStyle name="Normal 15 2" xfId="12470"/>
    <cellStyle name="Normal 15 2 2" xfId="12471"/>
    <cellStyle name="Normal 15 2 2 2" xfId="12472"/>
    <cellStyle name="Normal 15 2 2 3" xfId="12473"/>
    <cellStyle name="Normal 15 2 2 4" xfId="12474"/>
    <cellStyle name="Normal 15 2 2 5" xfId="12475"/>
    <cellStyle name="Normal 15 2 3" xfId="12476"/>
    <cellStyle name="Normal 15 2 4" xfId="12477"/>
    <cellStyle name="Normal 15 2 5" xfId="12478"/>
    <cellStyle name="Normal 15 2 6" xfId="12479"/>
    <cellStyle name="Normal 15 2 7" xfId="12480"/>
    <cellStyle name="Normal 15 2_20120313_final_participating_bonds_mar2012_interest_calc" xfId="12481"/>
    <cellStyle name="Normal 15 3" xfId="12482"/>
    <cellStyle name="Normal 15 3 2" xfId="12483"/>
    <cellStyle name="Normal 15 3 3" xfId="12484"/>
    <cellStyle name="Normal 15 3 4" xfId="12485"/>
    <cellStyle name="Normal 15 3 5" xfId="12486"/>
    <cellStyle name="Normal 15 4" xfId="12487"/>
    <cellStyle name="Normal 15 5" xfId="12488"/>
    <cellStyle name="Normal 15 6" xfId="12489"/>
    <cellStyle name="Normal 15 7" xfId="12490"/>
    <cellStyle name="Normal 15 8" xfId="12491"/>
    <cellStyle name="Normal 15 9" xfId="12492"/>
    <cellStyle name="Normal 15_20120313_final_participating_bonds_mar2012_interest_calc" xfId="12493"/>
    <cellStyle name="Normal 150" xfId="12494"/>
    <cellStyle name="Normal 150 2" xfId="12495"/>
    <cellStyle name="Normal 151" xfId="12496"/>
    <cellStyle name="Normal 152" xfId="12497"/>
    <cellStyle name="Normal 152 2" xfId="12498"/>
    <cellStyle name="Normal 152 2 2" xfId="12499"/>
    <cellStyle name="Normal 152 3" xfId="12500"/>
    <cellStyle name="Normal 153" xfId="12501"/>
    <cellStyle name="Normal 153 2" xfId="12502"/>
    <cellStyle name="Normal 154" xfId="12503"/>
    <cellStyle name="Normal 155" xfId="12504"/>
    <cellStyle name="Normal 156" xfId="12505"/>
    <cellStyle name="Normal 157" xfId="12506"/>
    <cellStyle name="Normal 158" xfId="12507"/>
    <cellStyle name="Normal 158 2" xfId="12508"/>
    <cellStyle name="Normal 159" xfId="12509"/>
    <cellStyle name="Normal 16" xfId="12510"/>
    <cellStyle name="Normal 16 10" xfId="12511"/>
    <cellStyle name="Normal 16 2" xfId="12512"/>
    <cellStyle name="Normal 16 2 2" xfId="12513"/>
    <cellStyle name="Normal 16 2 2 2" xfId="12514"/>
    <cellStyle name="Normal 16 2 2 3" xfId="12515"/>
    <cellStyle name="Normal 16 2 2 4" xfId="12516"/>
    <cellStyle name="Normal 16 2 2 5" xfId="12517"/>
    <cellStyle name="Normal 16 2 3" xfId="12518"/>
    <cellStyle name="Normal 16 2 4" xfId="12519"/>
    <cellStyle name="Normal 16 2 5" xfId="12520"/>
    <cellStyle name="Normal 16 2 6" xfId="12521"/>
    <cellStyle name="Normal 16 2 7" xfId="12522"/>
    <cellStyle name="Normal 16 2_20120313_final_participating_bonds_mar2012_interest_calc" xfId="12523"/>
    <cellStyle name="Normal 16 3" xfId="12524"/>
    <cellStyle name="Normal 16 3 2" xfId="12525"/>
    <cellStyle name="Normal 16 3 3" xfId="12526"/>
    <cellStyle name="Normal 16 3 4" xfId="12527"/>
    <cellStyle name="Normal 16 3 5" xfId="12528"/>
    <cellStyle name="Normal 16 4" xfId="12529"/>
    <cellStyle name="Normal 16 5" xfId="12530"/>
    <cellStyle name="Normal 16 6" xfId="12531"/>
    <cellStyle name="Normal 16 7" xfId="12532"/>
    <cellStyle name="Normal 16 8" xfId="12533"/>
    <cellStyle name="Normal 16 9" xfId="12534"/>
    <cellStyle name="Normal 16_20120313_final_participating_bonds_mar2012_interest_calc" xfId="12535"/>
    <cellStyle name="Normal 160" xfId="12536"/>
    <cellStyle name="Normal 161" xfId="12537"/>
    <cellStyle name="Normal 162" xfId="12538"/>
    <cellStyle name="Normal 163" xfId="12539"/>
    <cellStyle name="Normal 164" xfId="12540"/>
    <cellStyle name="Normal 165" xfId="12541"/>
    <cellStyle name="Normal 166" xfId="12542"/>
    <cellStyle name="Normal 167" xfId="12543"/>
    <cellStyle name="Normal 168" xfId="12544"/>
    <cellStyle name="Normal 169" xfId="12545"/>
    <cellStyle name="Normal 17" xfId="12546"/>
    <cellStyle name="Normal 17 10" xfId="12547"/>
    <cellStyle name="Normal 17 2" xfId="12548"/>
    <cellStyle name="Normal 17 2 2" xfId="12549"/>
    <cellStyle name="Normal 17 2 2 2" xfId="12550"/>
    <cellStyle name="Normal 17 2 2 3" xfId="12551"/>
    <cellStyle name="Normal 17 2 2 4" xfId="12552"/>
    <cellStyle name="Normal 17 2 2 5" xfId="12553"/>
    <cellStyle name="Normal 17 2 3" xfId="12554"/>
    <cellStyle name="Normal 17 2 4" xfId="12555"/>
    <cellStyle name="Normal 17 2 5" xfId="12556"/>
    <cellStyle name="Normal 17 2 6" xfId="12557"/>
    <cellStyle name="Normal 17 2 7" xfId="12558"/>
    <cellStyle name="Normal 17 2_20120313_final_participating_bonds_mar2012_interest_calc" xfId="12559"/>
    <cellStyle name="Normal 17 3" xfId="12560"/>
    <cellStyle name="Normal 17 3 2" xfId="12561"/>
    <cellStyle name="Normal 17 3 3" xfId="12562"/>
    <cellStyle name="Normal 17 3 4" xfId="12563"/>
    <cellStyle name="Normal 17 3 5" xfId="12564"/>
    <cellStyle name="Normal 17 4" xfId="12565"/>
    <cellStyle name="Normal 17 5" xfId="12566"/>
    <cellStyle name="Normal 17 6" xfId="12567"/>
    <cellStyle name="Normal 17 7" xfId="12568"/>
    <cellStyle name="Normal 17 8" xfId="12569"/>
    <cellStyle name="Normal 17 9" xfId="12570"/>
    <cellStyle name="Normal 17_20120313_final_participating_bonds_mar2012_interest_calc" xfId="12571"/>
    <cellStyle name="Normal 170" xfId="12572"/>
    <cellStyle name="Normal 171" xfId="12573"/>
    <cellStyle name="Normal 172" xfId="12574"/>
    <cellStyle name="Normal 173" xfId="12575"/>
    <cellStyle name="Normal 174" xfId="12576"/>
    <cellStyle name="Normal 175" xfId="12577"/>
    <cellStyle name="Normal 176" xfId="12578"/>
    <cellStyle name="Normal 177" xfId="12579"/>
    <cellStyle name="Normal 178" xfId="12580"/>
    <cellStyle name="Normal 179" xfId="12581"/>
    <cellStyle name="Normal 18" xfId="12582"/>
    <cellStyle name="Normal 18 10" xfId="12583"/>
    <cellStyle name="Normal 18 2" xfId="12584"/>
    <cellStyle name="Normal 18 2 2" xfId="12585"/>
    <cellStyle name="Normal 18 2 2 2" xfId="12586"/>
    <cellStyle name="Normal 18 2 2 3" xfId="12587"/>
    <cellStyle name="Normal 18 2 2 4" xfId="12588"/>
    <cellStyle name="Normal 18 2 2 5" xfId="12589"/>
    <cellStyle name="Normal 18 2 3" xfId="12590"/>
    <cellStyle name="Normal 18 2 4" xfId="12591"/>
    <cellStyle name="Normal 18 2 5" xfId="12592"/>
    <cellStyle name="Normal 18 2 6" xfId="12593"/>
    <cellStyle name="Normal 18 2 7" xfId="12594"/>
    <cellStyle name="Normal 18 2_20120313_final_participating_bonds_mar2012_interest_calc" xfId="12595"/>
    <cellStyle name="Normal 18 3" xfId="12596"/>
    <cellStyle name="Normal 18 3 2" xfId="12597"/>
    <cellStyle name="Normal 18 3 3" xfId="12598"/>
    <cellStyle name="Normal 18 3 4" xfId="12599"/>
    <cellStyle name="Normal 18 3 5" xfId="12600"/>
    <cellStyle name="Normal 18 4" xfId="12601"/>
    <cellStyle name="Normal 18 5" xfId="12602"/>
    <cellStyle name="Normal 18 6" xfId="12603"/>
    <cellStyle name="Normal 18 7" xfId="12604"/>
    <cellStyle name="Normal 18 8" xfId="12605"/>
    <cellStyle name="Normal 18 9" xfId="12606"/>
    <cellStyle name="Normal 18_20120313_final_participating_bonds_mar2012_interest_calc" xfId="12607"/>
    <cellStyle name="Normal 180" xfId="12608"/>
    <cellStyle name="Normal 181" xfId="12609"/>
    <cellStyle name="Normal 181 2" xfId="12610"/>
    <cellStyle name="Normal 182" xfId="12611"/>
    <cellStyle name="Normal 183" xfId="12612"/>
    <cellStyle name="Normal 184" xfId="12613"/>
    <cellStyle name="Normal 185" xfId="12614"/>
    <cellStyle name="Normal 186" xfId="12615"/>
    <cellStyle name="Normal 187" xfId="12616"/>
    <cellStyle name="Normal 188" xfId="12617"/>
    <cellStyle name="Normal 189" xfId="12618"/>
    <cellStyle name="Normal 19" xfId="12619"/>
    <cellStyle name="Normal 19 10" xfId="12620"/>
    <cellStyle name="Normal 19 2" xfId="12621"/>
    <cellStyle name="Normal 19 2 2" xfId="12622"/>
    <cellStyle name="Normal 19 2 2 2" xfId="12623"/>
    <cellStyle name="Normal 19 2 2 3" xfId="12624"/>
    <cellStyle name="Normal 19 2 2 4" xfId="12625"/>
    <cellStyle name="Normal 19 2 2 5" xfId="12626"/>
    <cellStyle name="Normal 19 2 3" xfId="12627"/>
    <cellStyle name="Normal 19 2 4" xfId="12628"/>
    <cellStyle name="Normal 19 2 5" xfId="12629"/>
    <cellStyle name="Normal 19 2 6" xfId="12630"/>
    <cellStyle name="Normal 19 2 7" xfId="12631"/>
    <cellStyle name="Normal 19 2_20120313_final_participating_bonds_mar2012_interest_calc" xfId="12632"/>
    <cellStyle name="Normal 19 3" xfId="12633"/>
    <cellStyle name="Normal 19 3 2" xfId="12634"/>
    <cellStyle name="Normal 19 3 3" xfId="12635"/>
    <cellStyle name="Normal 19 3 4" xfId="12636"/>
    <cellStyle name="Normal 19 3 5" xfId="12637"/>
    <cellStyle name="Normal 19 4" xfId="12638"/>
    <cellStyle name="Normal 19 5" xfId="12639"/>
    <cellStyle name="Normal 19 6" xfId="12640"/>
    <cellStyle name="Normal 19 7" xfId="12641"/>
    <cellStyle name="Normal 19 8" xfId="12642"/>
    <cellStyle name="Normal 19 9" xfId="12643"/>
    <cellStyle name="Normal 19_20120313_final_participating_bonds_mar2012_interest_calc" xfId="12644"/>
    <cellStyle name="Normal 190" xfId="12645"/>
    <cellStyle name="Normal 191" xfId="12646"/>
    <cellStyle name="Normal 192" xfId="12647"/>
    <cellStyle name="Normal 192 2" xfId="12648"/>
    <cellStyle name="Normal 192 2 2" xfId="12649"/>
    <cellStyle name="Normal 192 3" xfId="12650"/>
    <cellStyle name="Normal 193" xfId="12651"/>
    <cellStyle name="Normal 193 2" xfId="12652"/>
    <cellStyle name="Normal 194" xfId="12653"/>
    <cellStyle name="Normal 194 2" xfId="12654"/>
    <cellStyle name="Normal 194 2 2" xfId="12655"/>
    <cellStyle name="Normal 195" xfId="12656"/>
    <cellStyle name="Normal 196" xfId="12657"/>
    <cellStyle name="Normal 197" xfId="12658"/>
    <cellStyle name="Normal 198" xfId="12659"/>
    <cellStyle name="Normal 199" xfId="12660"/>
    <cellStyle name="Normal 2" xfId="42"/>
    <cellStyle name="Normal 2 10" xfId="12661"/>
    <cellStyle name="Normal 2 10 2" xfId="12662"/>
    <cellStyle name="Normal 2 11" xfId="12663"/>
    <cellStyle name="Normal 2 12" xfId="12664"/>
    <cellStyle name="Normal 2 12 2" xfId="12665"/>
    <cellStyle name="Normal 2 12 2 2" xfId="12666"/>
    <cellStyle name="Normal 2 12 3" xfId="12667"/>
    <cellStyle name="Normal 2 12 3 2" xfId="12668"/>
    <cellStyle name="Normal 2 12 4" xfId="12669"/>
    <cellStyle name="Normal 2 13" xfId="12670"/>
    <cellStyle name="Normal 2 14" xfId="12671"/>
    <cellStyle name="Normal 2 15" xfId="12672"/>
    <cellStyle name="Normal 2 16" xfId="12673"/>
    <cellStyle name="Normal 2 17" xfId="12674"/>
    <cellStyle name="Normal 2 2" xfId="43"/>
    <cellStyle name="Normal 2 2 10" xfId="12675"/>
    <cellStyle name="Normal 2 2 2" xfId="12676"/>
    <cellStyle name="Normal 2 2 2 2" xfId="12677"/>
    <cellStyle name="Normal 2 2 2 2 2" xfId="12678"/>
    <cellStyle name="Normal 2 2 2 2 2 2" xfId="12679"/>
    <cellStyle name="Normal 2 2 2 2 2 3" xfId="12680"/>
    <cellStyle name="Normal 2 2 2 2 2 4" xfId="12681"/>
    <cellStyle name="Normal 2 2 2 2 2 5" xfId="12682"/>
    <cellStyle name="Normal 2 2 2 2 3" xfId="12683"/>
    <cellStyle name="Normal 2 2 2 2 4" xfId="12684"/>
    <cellStyle name="Normal 2 2 2 2 5" xfId="12685"/>
    <cellStyle name="Normal 2 2 2 2 6" xfId="12686"/>
    <cellStyle name="Normal 2 2 2 2 7" xfId="12687"/>
    <cellStyle name="Normal 2 2 2 2_20120313_final_participating_bonds_mar2012_interest_calc" xfId="12688"/>
    <cellStyle name="Normal 2 2 2 3" xfId="12689"/>
    <cellStyle name="Normal 2 2 2 3 2" xfId="12690"/>
    <cellStyle name="Normal 2 2 2 3 3" xfId="12691"/>
    <cellStyle name="Normal 2 2 2 3 4" xfId="12692"/>
    <cellStyle name="Normal 2 2 2 3 5" xfId="12693"/>
    <cellStyle name="Normal 2 2 2 4" xfId="12694"/>
    <cellStyle name="Normal 2 2 2 5" xfId="12695"/>
    <cellStyle name="Normal 2 2 2 6" xfId="12696"/>
    <cellStyle name="Normal 2 2 2 7" xfId="12697"/>
    <cellStyle name="Normal 2 2 2 8" xfId="12698"/>
    <cellStyle name="Normal 2 2 2_20120313_final_participating_bonds_mar2012_interest_calc" xfId="12699"/>
    <cellStyle name="Normal 2 2 3" xfId="12700"/>
    <cellStyle name="Normal 2 2 3 2" xfId="12701"/>
    <cellStyle name="Normal 2 2 3 2 2" xfId="12702"/>
    <cellStyle name="Normal 2 2 3 2 3" xfId="12703"/>
    <cellStyle name="Normal 2 2 3 2 4" xfId="12704"/>
    <cellStyle name="Normal 2 2 3 2 5" xfId="12705"/>
    <cellStyle name="Normal 2 2 3 3" xfId="12706"/>
    <cellStyle name="Normal 2 2 3 4" xfId="12707"/>
    <cellStyle name="Normal 2 2 3 5" xfId="12708"/>
    <cellStyle name="Normal 2 2 3 6" xfId="12709"/>
    <cellStyle name="Normal 2 2 3 7" xfId="12710"/>
    <cellStyle name="Normal 2 2 3 8" xfId="12711"/>
    <cellStyle name="Normal 2 2 3_20120313_final_participating_bonds_mar2012_interest_calc" xfId="12712"/>
    <cellStyle name="Normal 2 2 4" xfId="12713"/>
    <cellStyle name="Normal 2 2 4 2" xfId="12714"/>
    <cellStyle name="Normal 2 2 4 3" xfId="12715"/>
    <cellStyle name="Normal 2 2 4 4" xfId="12716"/>
    <cellStyle name="Normal 2 2 4 5" xfId="12717"/>
    <cellStyle name="Normal 2 2 4 6" xfId="12718"/>
    <cellStyle name="Normal 2 2 4 7" xfId="12719"/>
    <cellStyle name="Normal 2 2 4 8" xfId="12720"/>
    <cellStyle name="Normal 2 2 5" xfId="12721"/>
    <cellStyle name="Normal 2 2 5 2" xfId="12722"/>
    <cellStyle name="Normal 2 2 5 3" xfId="12723"/>
    <cellStyle name="Normal 2 2 6" xfId="12724"/>
    <cellStyle name="Normal 2 2 7" xfId="12725"/>
    <cellStyle name="Normal 2 2 8" xfId="12726"/>
    <cellStyle name="Normal 2 2 9" xfId="12727"/>
    <cellStyle name="Normal 2 2_20110918_Additional measures_ECB" xfId="12728"/>
    <cellStyle name="Normal 2 3" xfId="44"/>
    <cellStyle name="Normal 2 3 2" xfId="12729"/>
    <cellStyle name="Normal 2 3 2 2" xfId="12730"/>
    <cellStyle name="Normal 2 3 2 3" xfId="12731"/>
    <cellStyle name="Normal 2 3 2 4" xfId="12732"/>
    <cellStyle name="Normal 2 3 2 5" xfId="12733"/>
    <cellStyle name="Normal 2 3 2 6" xfId="12734"/>
    <cellStyle name="Normal 2 3 2_260313_SSFs baseline new GRANTS-rev" xfId="12735"/>
    <cellStyle name="Normal 2 3 3" xfId="12736"/>
    <cellStyle name="Normal 2 3 3 2" xfId="12737"/>
    <cellStyle name="Normal 2 3 3 3" xfId="12738"/>
    <cellStyle name="Normal 2 3 3 4" xfId="12739"/>
    <cellStyle name="Normal 2 3 3 5" xfId="12740"/>
    <cellStyle name="Normal 2 3 3 6" xfId="12741"/>
    <cellStyle name="Normal 2 3 3 7" xfId="12742"/>
    <cellStyle name="Normal 2 3 4" xfId="12743"/>
    <cellStyle name="Normal 2 3 4 2" xfId="12744"/>
    <cellStyle name="Normal 2 3 4 3" xfId="12745"/>
    <cellStyle name="Normal 2 3 4 4" xfId="12746"/>
    <cellStyle name="Normal 2 3 5" xfId="12747"/>
    <cellStyle name="Normal 2 3 5 2" xfId="12748"/>
    <cellStyle name="Normal 2 3 5 3" xfId="12749"/>
    <cellStyle name="Normal 2 3 6" xfId="12750"/>
    <cellStyle name="Normal 2 3 7" xfId="12751"/>
    <cellStyle name="Normal 2 3 8" xfId="12752"/>
    <cellStyle name="Normal 2 3_260313_SSFs baseline new GRANTS-rev" xfId="12753"/>
    <cellStyle name="Normal 2 4" xfId="12754"/>
    <cellStyle name="Normal 2 4 2" xfId="12755"/>
    <cellStyle name="Normal 2 4 2 2" xfId="12756"/>
    <cellStyle name="Normal 2 4 2 3" xfId="12757"/>
    <cellStyle name="Normal 2 4 2 4" xfId="12758"/>
    <cellStyle name="Normal 2 4 3" xfId="12759"/>
    <cellStyle name="Normal 2 4 4" xfId="12760"/>
    <cellStyle name="Normal 2 4 5" xfId="12761"/>
    <cellStyle name="Normal 2 4 6" xfId="12762"/>
    <cellStyle name="Normal 2 4 7" xfId="12763"/>
    <cellStyle name="Normal 2 4_260313_SSFs baseline new GRANTS-rev" xfId="12764"/>
    <cellStyle name="Normal 2 5" xfId="12765"/>
    <cellStyle name="Normal 2 5 2" xfId="12766"/>
    <cellStyle name="Normal 2 5 2 2" xfId="12767"/>
    <cellStyle name="Normal 2 5 2 3" xfId="12768"/>
    <cellStyle name="Normal 2 5 2 4" xfId="12769"/>
    <cellStyle name="Normal 2 5 2 5" xfId="12770"/>
    <cellStyle name="Normal 2 5 2 6" xfId="12771"/>
    <cellStyle name="Normal 2 5 3" xfId="12772"/>
    <cellStyle name="Normal 2 5 3 2" xfId="12773"/>
    <cellStyle name="Normal 2 5 4" xfId="12774"/>
    <cellStyle name="Normal 2 5 4 2" xfId="12775"/>
    <cellStyle name="Normal 2 5 5" xfId="12776"/>
    <cellStyle name="Normal 2 5_260313_SSFs baseline new GRANTS-rev" xfId="12777"/>
    <cellStyle name="Normal 2 6" xfId="12778"/>
    <cellStyle name="Normal 2 6 2" xfId="12779"/>
    <cellStyle name="Normal 2 6 2 2" xfId="12780"/>
    <cellStyle name="Normal 2 6 2 3" xfId="12781"/>
    <cellStyle name="Normal 2 6 3" xfId="12782"/>
    <cellStyle name="Normal 2 6 4" xfId="12783"/>
    <cellStyle name="Normal 2 7" xfId="12784"/>
    <cellStyle name="Normal 2 7 2" xfId="12785"/>
    <cellStyle name="Normal 2 7 2 2" xfId="12786"/>
    <cellStyle name="Normal 2 7 3" xfId="12787"/>
    <cellStyle name="Normal 2 7 4" xfId="12788"/>
    <cellStyle name="Normal 2 7 5" xfId="12789"/>
    <cellStyle name="Normal 2 8" xfId="12790"/>
    <cellStyle name="Normal 2 8 2" xfId="12791"/>
    <cellStyle name="Normal 2 9" xfId="12792"/>
    <cellStyle name="Normal 2 9 2" xfId="12793"/>
    <cellStyle name="Normal 2_20110905_HELLENIC DEBT PER ISIN_charts_profile" xfId="12794"/>
    <cellStyle name="Normal 20" xfId="12795"/>
    <cellStyle name="Normal 20 10" xfId="12796"/>
    <cellStyle name="Normal 20 2" xfId="12797"/>
    <cellStyle name="Normal 20 2 2" xfId="12798"/>
    <cellStyle name="Normal 20 2 2 2" xfId="12799"/>
    <cellStyle name="Normal 20 2 2 3" xfId="12800"/>
    <cellStyle name="Normal 20 2 2 4" xfId="12801"/>
    <cellStyle name="Normal 20 2 2 5" xfId="12802"/>
    <cellStyle name="Normal 20 2 3" xfId="12803"/>
    <cellStyle name="Normal 20 2 4" xfId="12804"/>
    <cellStyle name="Normal 20 2 5" xfId="12805"/>
    <cellStyle name="Normal 20 2 6" xfId="12806"/>
    <cellStyle name="Normal 20 2 7" xfId="12807"/>
    <cellStyle name="Normal 20 2_20120313_final_participating_bonds_mar2012_interest_calc" xfId="12808"/>
    <cellStyle name="Normal 20 3" xfId="12809"/>
    <cellStyle name="Normal 20 3 2" xfId="12810"/>
    <cellStyle name="Normal 20 3 3" xfId="12811"/>
    <cellStyle name="Normal 20 3 4" xfId="12812"/>
    <cellStyle name="Normal 20 3 5" xfId="12813"/>
    <cellStyle name="Normal 20 4" xfId="12814"/>
    <cellStyle name="Normal 20 4 2" xfId="12815"/>
    <cellStyle name="Normal 20 5" xfId="12816"/>
    <cellStyle name="Normal 20 6" xfId="12817"/>
    <cellStyle name="Normal 20 7" xfId="12818"/>
    <cellStyle name="Normal 20 8" xfId="12819"/>
    <cellStyle name="Normal 20 9" xfId="12820"/>
    <cellStyle name="Normal 20_20120313_final_participating_bonds_mar2012_interest_calc" xfId="12821"/>
    <cellStyle name="Normal 209" xfId="12822"/>
    <cellStyle name="Normal 21" xfId="12823"/>
    <cellStyle name="Normal 21 10" xfId="12824"/>
    <cellStyle name="Normal 21 10 2" xfId="12825"/>
    <cellStyle name="Normal 21 10 2 2" xfId="12826"/>
    <cellStyle name="Normal 21 10 3" xfId="12827"/>
    <cellStyle name="Normal 21 10 3 2" xfId="12828"/>
    <cellStyle name="Normal 21 10 4" xfId="12829"/>
    <cellStyle name="Normal 21 11" xfId="12830"/>
    <cellStyle name="Normal 21 11 2" xfId="12831"/>
    <cellStyle name="Normal 21 12" xfId="12832"/>
    <cellStyle name="Normal 21 13" xfId="12833"/>
    <cellStyle name="Normal 21 14" xfId="12834"/>
    <cellStyle name="Normal 21 15" xfId="12835"/>
    <cellStyle name="Normal 21 16" xfId="12836"/>
    <cellStyle name="Normal 21 17" xfId="12837"/>
    <cellStyle name="Normal 21 2" xfId="12838"/>
    <cellStyle name="Normal 21 2 10" xfId="12839"/>
    <cellStyle name="Normal 21 2 10 2" xfId="12840"/>
    <cellStyle name="Normal 21 2 11" xfId="12841"/>
    <cellStyle name="Normal 21 2 12" xfId="12842"/>
    <cellStyle name="Normal 21 2 13" xfId="12843"/>
    <cellStyle name="Normal 21 2 14" xfId="12844"/>
    <cellStyle name="Normal 21 2 15" xfId="12845"/>
    <cellStyle name="Normal 21 2 16" xfId="12846"/>
    <cellStyle name="Normal 21 2 2" xfId="12847"/>
    <cellStyle name="Normal 21 2 2 2" xfId="12848"/>
    <cellStyle name="Normal 21 2 2 3" xfId="12849"/>
    <cellStyle name="Normal 21 2 2 4" xfId="12850"/>
    <cellStyle name="Normal 21 2 2 5" xfId="12851"/>
    <cellStyle name="Normal 21 2 3" xfId="12852"/>
    <cellStyle name="Normal 21 2 3 2" xfId="12853"/>
    <cellStyle name="Normal 21 2 3 3" xfId="12854"/>
    <cellStyle name="Normal 21 2 3 4" xfId="12855"/>
    <cellStyle name="Normal 21 2 3 5" xfId="12856"/>
    <cellStyle name="Normal 21 2 4" xfId="12857"/>
    <cellStyle name="Normal 21 2 4 10" xfId="12858"/>
    <cellStyle name="Normal 21 2 4 2" xfId="12859"/>
    <cellStyle name="Normal 21 2 4 2 2" xfId="12860"/>
    <cellStyle name="Normal 21 2 4 2 2 2" xfId="12861"/>
    <cellStyle name="Normal 21 2 4 2 2 2 2" xfId="12862"/>
    <cellStyle name="Normal 21 2 4 2 2 3" xfId="12863"/>
    <cellStyle name="Normal 21 2 4 2 2 3 2" xfId="12864"/>
    <cellStyle name="Normal 21 2 4 2 2 4" xfId="12865"/>
    <cellStyle name="Normal 21 2 4 2 3" xfId="12866"/>
    <cellStyle name="Normal 21 2 4 2 3 2" xfId="12867"/>
    <cellStyle name="Normal 21 2 4 2 4" xfId="12868"/>
    <cellStyle name="Normal 21 2 4 2 4 2" xfId="12869"/>
    <cellStyle name="Normal 21 2 4 2 5" xfId="12870"/>
    <cellStyle name="Normal 21 2 4 2 6" xfId="12871"/>
    <cellStyle name="Normal 21 2 4 3" xfId="12872"/>
    <cellStyle name="Normal 21 2 4 3 2" xfId="12873"/>
    <cellStyle name="Normal 21 2 4 3 2 2" xfId="12874"/>
    <cellStyle name="Normal 21 2 4 3 2 2 2" xfId="12875"/>
    <cellStyle name="Normal 21 2 4 3 2 3" xfId="12876"/>
    <cellStyle name="Normal 21 2 4 3 2 3 2" xfId="12877"/>
    <cellStyle name="Normal 21 2 4 3 2 4" xfId="12878"/>
    <cellStyle name="Normal 21 2 4 3 3" xfId="12879"/>
    <cellStyle name="Normal 21 2 4 3 3 2" xfId="12880"/>
    <cellStyle name="Normal 21 2 4 3 4" xfId="12881"/>
    <cellStyle name="Normal 21 2 4 3 4 2" xfId="12882"/>
    <cellStyle name="Normal 21 2 4 3 5" xfId="12883"/>
    <cellStyle name="Normal 21 2 4 4" xfId="12884"/>
    <cellStyle name="Normal 21 2 4 4 2" xfId="12885"/>
    <cellStyle name="Normal 21 2 4 4 2 2" xfId="12886"/>
    <cellStyle name="Normal 21 2 4 4 3" xfId="12887"/>
    <cellStyle name="Normal 21 2 4 4 3 2" xfId="12888"/>
    <cellStyle name="Normal 21 2 4 4 4" xfId="12889"/>
    <cellStyle name="Normal 21 2 4 5" xfId="12890"/>
    <cellStyle name="Normal 21 2 4 5 2" xfId="12891"/>
    <cellStyle name="Normal 21 2 4 5 2 2" xfId="12892"/>
    <cellStyle name="Normal 21 2 4 5 3" xfId="12893"/>
    <cellStyle name="Normal 21 2 4 5 3 2" xfId="12894"/>
    <cellStyle name="Normal 21 2 4 5 4" xfId="12895"/>
    <cellStyle name="Normal 21 2 4 6" xfId="12896"/>
    <cellStyle name="Normal 21 2 4 6 2" xfId="12897"/>
    <cellStyle name="Normal 21 2 4 7" xfId="12898"/>
    <cellStyle name="Normal 21 2 4 7 2" xfId="12899"/>
    <cellStyle name="Normal 21 2 4 8" xfId="12900"/>
    <cellStyle name="Normal 21 2 4 9" xfId="12901"/>
    <cellStyle name="Normal 21 2 5" xfId="12902"/>
    <cellStyle name="Normal 21 2 5 2" xfId="12903"/>
    <cellStyle name="Normal 21 2 5 2 2" xfId="12904"/>
    <cellStyle name="Normal 21 2 5 2 2 2" xfId="12905"/>
    <cellStyle name="Normal 21 2 5 2 2 2 2" xfId="12906"/>
    <cellStyle name="Normal 21 2 5 2 2 3" xfId="12907"/>
    <cellStyle name="Normal 21 2 5 2 2 3 2" xfId="12908"/>
    <cellStyle name="Normal 21 2 5 2 2 4" xfId="12909"/>
    <cellStyle name="Normal 21 2 5 2 3" xfId="12910"/>
    <cellStyle name="Normal 21 2 5 2 3 2" xfId="12911"/>
    <cellStyle name="Normal 21 2 5 2 4" xfId="12912"/>
    <cellStyle name="Normal 21 2 5 2 4 2" xfId="12913"/>
    <cellStyle name="Normal 21 2 5 2 5" xfId="12914"/>
    <cellStyle name="Normal 21 2 5 2 6" xfId="12915"/>
    <cellStyle name="Normal 21 2 5 3" xfId="12916"/>
    <cellStyle name="Normal 21 2 5 3 2" xfId="12917"/>
    <cellStyle name="Normal 21 2 5 3 2 2" xfId="12918"/>
    <cellStyle name="Normal 21 2 5 3 3" xfId="12919"/>
    <cellStyle name="Normal 21 2 5 3 3 2" xfId="12920"/>
    <cellStyle name="Normal 21 2 5 3 4" xfId="12921"/>
    <cellStyle name="Normal 21 2 5 4" xfId="12922"/>
    <cellStyle name="Normal 21 2 5 4 2" xfId="12923"/>
    <cellStyle name="Normal 21 2 5 5" xfId="12924"/>
    <cellStyle name="Normal 21 2 5 5 2" xfId="12925"/>
    <cellStyle name="Normal 21 2 5 6" xfId="12926"/>
    <cellStyle name="Normal 21 2 5 7" xfId="12927"/>
    <cellStyle name="Normal 21 2 6" xfId="12928"/>
    <cellStyle name="Normal 21 2 6 2" xfId="12929"/>
    <cellStyle name="Normal 21 2 6 2 2" xfId="12930"/>
    <cellStyle name="Normal 21 2 6 3" xfId="12931"/>
    <cellStyle name="Normal 21 2 7" xfId="12932"/>
    <cellStyle name="Normal 21 2 7 2" xfId="12933"/>
    <cellStyle name="Normal 21 2 7 2 2" xfId="12934"/>
    <cellStyle name="Normal 21 2 7 2 2 2" xfId="12935"/>
    <cellStyle name="Normal 21 2 7 2 3" xfId="12936"/>
    <cellStyle name="Normal 21 2 7 2 3 2" xfId="12937"/>
    <cellStyle name="Normal 21 2 7 2 4" xfId="12938"/>
    <cellStyle name="Normal 21 2 7 3" xfId="12939"/>
    <cellStyle name="Normal 21 2 7 3 2" xfId="12940"/>
    <cellStyle name="Normal 21 2 7 4" xfId="12941"/>
    <cellStyle name="Normal 21 2 7 4 2" xfId="12942"/>
    <cellStyle name="Normal 21 2 7 5" xfId="12943"/>
    <cellStyle name="Normal 21 2 7 6" xfId="12944"/>
    <cellStyle name="Normal 21 2 8" xfId="12945"/>
    <cellStyle name="Normal 21 2 8 2" xfId="12946"/>
    <cellStyle name="Normal 21 2 8 2 2" xfId="12947"/>
    <cellStyle name="Normal 21 2 8 3" xfId="12948"/>
    <cellStyle name="Normal 21 2 8 3 2" xfId="12949"/>
    <cellStyle name="Normal 21 2 8 4" xfId="12950"/>
    <cellStyle name="Normal 21 2 9" xfId="12951"/>
    <cellStyle name="Normal 21 2 9 2" xfId="12952"/>
    <cellStyle name="Normal 21 2 9 2 2" xfId="12953"/>
    <cellStyle name="Normal 21 2 9 3" xfId="12954"/>
    <cellStyle name="Normal 21 2 9 3 2" xfId="12955"/>
    <cellStyle name="Normal 21 2 9 4" xfId="12956"/>
    <cellStyle name="Normal 21 2_260313_SSFs baseline new GRANTS-rev" xfId="12957"/>
    <cellStyle name="Normal 21 3" xfId="12958"/>
    <cellStyle name="Normal 21 3 2" xfId="12959"/>
    <cellStyle name="Normal 21 3 3" xfId="12960"/>
    <cellStyle name="Normal 21 3 4" xfId="12961"/>
    <cellStyle name="Normal 21 3 5" xfId="12962"/>
    <cellStyle name="Normal 21 4" xfId="12963"/>
    <cellStyle name="Normal 21 4 2" xfId="12964"/>
    <cellStyle name="Normal 21 4 3" xfId="12965"/>
    <cellStyle name="Normal 21 4 4" xfId="12966"/>
    <cellStyle name="Normal 21 4 5" xfId="12967"/>
    <cellStyle name="Normal 21 5" xfId="12968"/>
    <cellStyle name="Normal 21 5 10" xfId="12969"/>
    <cellStyle name="Normal 21 5 2" xfId="12970"/>
    <cellStyle name="Normal 21 5 2 2" xfId="12971"/>
    <cellStyle name="Normal 21 5 2 2 2" xfId="12972"/>
    <cellStyle name="Normal 21 5 2 2 2 2" xfId="12973"/>
    <cellStyle name="Normal 21 5 2 2 3" xfId="12974"/>
    <cellStyle name="Normal 21 5 2 2 3 2" xfId="12975"/>
    <cellStyle name="Normal 21 5 2 2 4" xfId="12976"/>
    <cellStyle name="Normal 21 5 2 3" xfId="12977"/>
    <cellStyle name="Normal 21 5 2 3 2" xfId="12978"/>
    <cellStyle name="Normal 21 5 2 4" xfId="12979"/>
    <cellStyle name="Normal 21 5 2 4 2" xfId="12980"/>
    <cellStyle name="Normal 21 5 2 5" xfId="12981"/>
    <cellStyle name="Normal 21 5 2 6" xfId="12982"/>
    <cellStyle name="Normal 21 5 3" xfId="12983"/>
    <cellStyle name="Normal 21 5 3 2" xfId="12984"/>
    <cellStyle name="Normal 21 5 3 2 2" xfId="12985"/>
    <cellStyle name="Normal 21 5 3 2 2 2" xfId="12986"/>
    <cellStyle name="Normal 21 5 3 2 3" xfId="12987"/>
    <cellStyle name="Normal 21 5 3 2 3 2" xfId="12988"/>
    <cellStyle name="Normal 21 5 3 2 4" xfId="12989"/>
    <cellStyle name="Normal 21 5 3 3" xfId="12990"/>
    <cellStyle name="Normal 21 5 3 3 2" xfId="12991"/>
    <cellStyle name="Normal 21 5 3 4" xfId="12992"/>
    <cellStyle name="Normal 21 5 3 4 2" xfId="12993"/>
    <cellStyle name="Normal 21 5 3 5" xfId="12994"/>
    <cellStyle name="Normal 21 5 4" xfId="12995"/>
    <cellStyle name="Normal 21 5 4 2" xfId="12996"/>
    <cellStyle name="Normal 21 5 4 2 2" xfId="12997"/>
    <cellStyle name="Normal 21 5 4 3" xfId="12998"/>
    <cellStyle name="Normal 21 5 4 3 2" xfId="12999"/>
    <cellStyle name="Normal 21 5 4 4" xfId="13000"/>
    <cellStyle name="Normal 21 5 5" xfId="13001"/>
    <cellStyle name="Normal 21 5 5 2" xfId="13002"/>
    <cellStyle name="Normal 21 5 5 2 2" xfId="13003"/>
    <cellStyle name="Normal 21 5 5 3" xfId="13004"/>
    <cellStyle name="Normal 21 5 5 3 2" xfId="13005"/>
    <cellStyle name="Normal 21 5 5 4" xfId="13006"/>
    <cellStyle name="Normal 21 5 6" xfId="13007"/>
    <cellStyle name="Normal 21 5 6 2" xfId="13008"/>
    <cellStyle name="Normal 21 5 7" xfId="13009"/>
    <cellStyle name="Normal 21 5 7 2" xfId="13010"/>
    <cellStyle name="Normal 21 5 8" xfId="13011"/>
    <cellStyle name="Normal 21 5 9" xfId="13012"/>
    <cellStyle name="Normal 21 6" xfId="13013"/>
    <cellStyle name="Normal 21 6 2" xfId="13014"/>
    <cellStyle name="Normal 21 6 2 2" xfId="13015"/>
    <cellStyle name="Normal 21 6 2 2 2" xfId="13016"/>
    <cellStyle name="Normal 21 6 2 2 2 2" xfId="13017"/>
    <cellStyle name="Normal 21 6 2 2 3" xfId="13018"/>
    <cellStyle name="Normal 21 6 2 2 3 2" xfId="13019"/>
    <cellStyle name="Normal 21 6 2 2 4" xfId="13020"/>
    <cellStyle name="Normal 21 6 2 3" xfId="13021"/>
    <cellStyle name="Normal 21 6 2 3 2" xfId="13022"/>
    <cellStyle name="Normal 21 6 2 4" xfId="13023"/>
    <cellStyle name="Normal 21 6 2 4 2" xfId="13024"/>
    <cellStyle name="Normal 21 6 2 5" xfId="13025"/>
    <cellStyle name="Normal 21 6 2 6" xfId="13026"/>
    <cellStyle name="Normal 21 6 3" xfId="13027"/>
    <cellStyle name="Normal 21 6 3 2" xfId="13028"/>
    <cellStyle name="Normal 21 6 3 2 2" xfId="13029"/>
    <cellStyle name="Normal 21 6 3 3" xfId="13030"/>
    <cellStyle name="Normal 21 6 3 3 2" xfId="13031"/>
    <cellStyle name="Normal 21 6 3 4" xfId="13032"/>
    <cellStyle name="Normal 21 6 4" xfId="13033"/>
    <cellStyle name="Normal 21 6 4 2" xfId="13034"/>
    <cellStyle name="Normal 21 6 5" xfId="13035"/>
    <cellStyle name="Normal 21 6 5 2" xfId="13036"/>
    <cellStyle name="Normal 21 6 6" xfId="13037"/>
    <cellStyle name="Normal 21 6 7" xfId="13038"/>
    <cellStyle name="Normal 21 7" xfId="13039"/>
    <cellStyle name="Normal 21 7 2" xfId="13040"/>
    <cellStyle name="Normal 21 7 2 2" xfId="13041"/>
    <cellStyle name="Normal 21 7 3" xfId="13042"/>
    <cellStyle name="Normal 21 8" xfId="13043"/>
    <cellStyle name="Normal 21 8 2" xfId="13044"/>
    <cellStyle name="Normal 21 8 2 2" xfId="13045"/>
    <cellStyle name="Normal 21 8 2 2 2" xfId="13046"/>
    <cellStyle name="Normal 21 8 2 3" xfId="13047"/>
    <cellStyle name="Normal 21 8 2 3 2" xfId="13048"/>
    <cellStyle name="Normal 21 8 2 4" xfId="13049"/>
    <cellStyle name="Normal 21 8 3" xfId="13050"/>
    <cellStyle name="Normal 21 8 3 2" xfId="13051"/>
    <cellStyle name="Normal 21 8 4" xfId="13052"/>
    <cellStyle name="Normal 21 8 4 2" xfId="13053"/>
    <cellStyle name="Normal 21 8 5" xfId="13054"/>
    <cellStyle name="Normal 21 8 6" xfId="13055"/>
    <cellStyle name="Normal 21 9" xfId="13056"/>
    <cellStyle name="Normal 21 9 2" xfId="13057"/>
    <cellStyle name="Normal 21 9 2 2" xfId="13058"/>
    <cellStyle name="Normal 21 9 3" xfId="13059"/>
    <cellStyle name="Normal 21 9 3 2" xfId="13060"/>
    <cellStyle name="Normal 21 9 4" xfId="13061"/>
    <cellStyle name="Normal 21_20110918_Additional measures_ECB" xfId="13062"/>
    <cellStyle name="Normal 22" xfId="13063"/>
    <cellStyle name="Normal 22 2" xfId="13064"/>
    <cellStyle name="Normal 22 2 2" xfId="13065"/>
    <cellStyle name="Normal 22 2 3" xfId="13066"/>
    <cellStyle name="Normal 22 3" xfId="13067"/>
    <cellStyle name="Normal 22 4" xfId="13068"/>
    <cellStyle name="Normal 23" xfId="13069"/>
    <cellStyle name="Normal 23 10" xfId="13070"/>
    <cellStyle name="Normal 23 10 2" xfId="13071"/>
    <cellStyle name="Normal 23 10 2 2" xfId="13072"/>
    <cellStyle name="Normal 23 10 3" xfId="13073"/>
    <cellStyle name="Normal 23 10 3 2" xfId="13074"/>
    <cellStyle name="Normal 23 10 4" xfId="13075"/>
    <cellStyle name="Normal 23 11" xfId="13076"/>
    <cellStyle name="Normal 23 11 2" xfId="13077"/>
    <cellStyle name="Normal 23 12" xfId="13078"/>
    <cellStyle name="Normal 23 13" xfId="13079"/>
    <cellStyle name="Normal 23 14" xfId="13080"/>
    <cellStyle name="Normal 23 15" xfId="13081"/>
    <cellStyle name="Normal 23 16" xfId="13082"/>
    <cellStyle name="Normal 23 17" xfId="13083"/>
    <cellStyle name="Normal 23 2" xfId="13084"/>
    <cellStyle name="Normal 23 2 10" xfId="13085"/>
    <cellStyle name="Normal 23 2 10 2" xfId="13086"/>
    <cellStyle name="Normal 23 2 11" xfId="13087"/>
    <cellStyle name="Normal 23 2 12" xfId="13088"/>
    <cellStyle name="Normal 23 2 13" xfId="13089"/>
    <cellStyle name="Normal 23 2 14" xfId="13090"/>
    <cellStyle name="Normal 23 2 15" xfId="13091"/>
    <cellStyle name="Normal 23 2 16" xfId="13092"/>
    <cellStyle name="Normal 23 2 2" xfId="13093"/>
    <cellStyle name="Normal 23 2 2 2" xfId="13094"/>
    <cellStyle name="Normal 23 2 2 3" xfId="13095"/>
    <cellStyle name="Normal 23 2 2 4" xfId="13096"/>
    <cellStyle name="Normal 23 2 2 5" xfId="13097"/>
    <cellStyle name="Normal 23 2 3" xfId="13098"/>
    <cellStyle name="Normal 23 2 3 2" xfId="13099"/>
    <cellStyle name="Normal 23 2 3 3" xfId="13100"/>
    <cellStyle name="Normal 23 2 3 4" xfId="13101"/>
    <cellStyle name="Normal 23 2 3 5" xfId="13102"/>
    <cellStyle name="Normal 23 2 4" xfId="13103"/>
    <cellStyle name="Normal 23 2 4 10" xfId="13104"/>
    <cellStyle name="Normal 23 2 4 2" xfId="13105"/>
    <cellStyle name="Normal 23 2 4 2 2" xfId="13106"/>
    <cellStyle name="Normal 23 2 4 2 2 2" xfId="13107"/>
    <cellStyle name="Normal 23 2 4 2 2 2 2" xfId="13108"/>
    <cellStyle name="Normal 23 2 4 2 2 3" xfId="13109"/>
    <cellStyle name="Normal 23 2 4 2 2 3 2" xfId="13110"/>
    <cellStyle name="Normal 23 2 4 2 2 4" xfId="13111"/>
    <cellStyle name="Normal 23 2 4 2 3" xfId="13112"/>
    <cellStyle name="Normal 23 2 4 2 3 2" xfId="13113"/>
    <cellStyle name="Normal 23 2 4 2 4" xfId="13114"/>
    <cellStyle name="Normal 23 2 4 2 4 2" xfId="13115"/>
    <cellStyle name="Normal 23 2 4 2 5" xfId="13116"/>
    <cellStyle name="Normal 23 2 4 2 6" xfId="13117"/>
    <cellStyle name="Normal 23 2 4 3" xfId="13118"/>
    <cellStyle name="Normal 23 2 4 3 2" xfId="13119"/>
    <cellStyle name="Normal 23 2 4 3 2 2" xfId="13120"/>
    <cellStyle name="Normal 23 2 4 3 2 2 2" xfId="13121"/>
    <cellStyle name="Normal 23 2 4 3 2 3" xfId="13122"/>
    <cellStyle name="Normal 23 2 4 3 2 3 2" xfId="13123"/>
    <cellStyle name="Normal 23 2 4 3 2 4" xfId="13124"/>
    <cellStyle name="Normal 23 2 4 3 3" xfId="13125"/>
    <cellStyle name="Normal 23 2 4 3 3 2" xfId="13126"/>
    <cellStyle name="Normal 23 2 4 3 4" xfId="13127"/>
    <cellStyle name="Normal 23 2 4 3 4 2" xfId="13128"/>
    <cellStyle name="Normal 23 2 4 3 5" xfId="13129"/>
    <cellStyle name="Normal 23 2 4 4" xfId="13130"/>
    <cellStyle name="Normal 23 2 4 4 2" xfId="13131"/>
    <cellStyle name="Normal 23 2 4 4 2 2" xfId="13132"/>
    <cellStyle name="Normal 23 2 4 4 3" xfId="13133"/>
    <cellStyle name="Normal 23 2 4 4 3 2" xfId="13134"/>
    <cellStyle name="Normal 23 2 4 4 4" xfId="13135"/>
    <cellStyle name="Normal 23 2 4 5" xfId="13136"/>
    <cellStyle name="Normal 23 2 4 5 2" xfId="13137"/>
    <cellStyle name="Normal 23 2 4 5 2 2" xfId="13138"/>
    <cellStyle name="Normal 23 2 4 5 3" xfId="13139"/>
    <cellStyle name="Normal 23 2 4 5 3 2" xfId="13140"/>
    <cellStyle name="Normal 23 2 4 5 4" xfId="13141"/>
    <cellStyle name="Normal 23 2 4 6" xfId="13142"/>
    <cellStyle name="Normal 23 2 4 6 2" xfId="13143"/>
    <cellStyle name="Normal 23 2 4 7" xfId="13144"/>
    <cellStyle name="Normal 23 2 4 7 2" xfId="13145"/>
    <cellStyle name="Normal 23 2 4 8" xfId="13146"/>
    <cellStyle name="Normal 23 2 4 9" xfId="13147"/>
    <cellStyle name="Normal 23 2 5" xfId="13148"/>
    <cellStyle name="Normal 23 2 5 2" xfId="13149"/>
    <cellStyle name="Normal 23 2 5 2 2" xfId="13150"/>
    <cellStyle name="Normal 23 2 5 2 2 2" xfId="13151"/>
    <cellStyle name="Normal 23 2 5 2 2 2 2" xfId="13152"/>
    <cellStyle name="Normal 23 2 5 2 2 3" xfId="13153"/>
    <cellStyle name="Normal 23 2 5 2 2 3 2" xfId="13154"/>
    <cellStyle name="Normal 23 2 5 2 2 4" xfId="13155"/>
    <cellStyle name="Normal 23 2 5 2 3" xfId="13156"/>
    <cellStyle name="Normal 23 2 5 2 3 2" xfId="13157"/>
    <cellStyle name="Normal 23 2 5 2 4" xfId="13158"/>
    <cellStyle name="Normal 23 2 5 2 4 2" xfId="13159"/>
    <cellStyle name="Normal 23 2 5 2 5" xfId="13160"/>
    <cellStyle name="Normal 23 2 5 2 6" xfId="13161"/>
    <cellStyle name="Normal 23 2 5 3" xfId="13162"/>
    <cellStyle name="Normal 23 2 5 3 2" xfId="13163"/>
    <cellStyle name="Normal 23 2 5 3 2 2" xfId="13164"/>
    <cellStyle name="Normal 23 2 5 3 3" xfId="13165"/>
    <cellStyle name="Normal 23 2 5 3 3 2" xfId="13166"/>
    <cellStyle name="Normal 23 2 5 3 4" xfId="13167"/>
    <cellStyle name="Normal 23 2 5 4" xfId="13168"/>
    <cellStyle name="Normal 23 2 5 4 2" xfId="13169"/>
    <cellStyle name="Normal 23 2 5 5" xfId="13170"/>
    <cellStyle name="Normal 23 2 5 5 2" xfId="13171"/>
    <cellStyle name="Normal 23 2 5 6" xfId="13172"/>
    <cellStyle name="Normal 23 2 5 7" xfId="13173"/>
    <cellStyle name="Normal 23 2 6" xfId="13174"/>
    <cellStyle name="Normal 23 2 6 2" xfId="13175"/>
    <cellStyle name="Normal 23 2 6 2 2" xfId="13176"/>
    <cellStyle name="Normal 23 2 6 3" xfId="13177"/>
    <cellStyle name="Normal 23 2 7" xfId="13178"/>
    <cellStyle name="Normal 23 2 7 2" xfId="13179"/>
    <cellStyle name="Normal 23 2 7 2 2" xfId="13180"/>
    <cellStyle name="Normal 23 2 7 2 2 2" xfId="13181"/>
    <cellStyle name="Normal 23 2 7 2 3" xfId="13182"/>
    <cellStyle name="Normal 23 2 7 2 3 2" xfId="13183"/>
    <cellStyle name="Normal 23 2 7 2 4" xfId="13184"/>
    <cellStyle name="Normal 23 2 7 3" xfId="13185"/>
    <cellStyle name="Normal 23 2 7 3 2" xfId="13186"/>
    <cellStyle name="Normal 23 2 7 4" xfId="13187"/>
    <cellStyle name="Normal 23 2 7 4 2" xfId="13188"/>
    <cellStyle name="Normal 23 2 7 5" xfId="13189"/>
    <cellStyle name="Normal 23 2 7 6" xfId="13190"/>
    <cellStyle name="Normal 23 2 8" xfId="13191"/>
    <cellStyle name="Normal 23 2 8 2" xfId="13192"/>
    <cellStyle name="Normal 23 2 8 2 2" xfId="13193"/>
    <cellStyle name="Normal 23 2 8 3" xfId="13194"/>
    <cellStyle name="Normal 23 2 8 3 2" xfId="13195"/>
    <cellStyle name="Normal 23 2 8 4" xfId="13196"/>
    <cellStyle name="Normal 23 2 9" xfId="13197"/>
    <cellStyle name="Normal 23 2 9 2" xfId="13198"/>
    <cellStyle name="Normal 23 2 9 2 2" xfId="13199"/>
    <cellStyle name="Normal 23 2 9 3" xfId="13200"/>
    <cellStyle name="Normal 23 2 9 3 2" xfId="13201"/>
    <cellStyle name="Normal 23 2 9 4" xfId="13202"/>
    <cellStyle name="Normal 23 2_260313_SSFs baseline new GRANTS-rev" xfId="13203"/>
    <cellStyle name="Normal 23 3" xfId="13204"/>
    <cellStyle name="Normal 23 3 2" xfId="13205"/>
    <cellStyle name="Normal 23 3 3" xfId="13206"/>
    <cellStyle name="Normal 23 3 4" xfId="13207"/>
    <cellStyle name="Normal 23 3 5" xfId="13208"/>
    <cellStyle name="Normal 23 4" xfId="13209"/>
    <cellStyle name="Normal 23 4 2" xfId="13210"/>
    <cellStyle name="Normal 23 4 3" xfId="13211"/>
    <cellStyle name="Normal 23 4 4" xfId="13212"/>
    <cellStyle name="Normal 23 4 5" xfId="13213"/>
    <cellStyle name="Normal 23 5" xfId="13214"/>
    <cellStyle name="Normal 23 5 10" xfId="13215"/>
    <cellStyle name="Normal 23 5 2" xfId="13216"/>
    <cellStyle name="Normal 23 5 2 2" xfId="13217"/>
    <cellStyle name="Normal 23 5 2 2 2" xfId="13218"/>
    <cellStyle name="Normal 23 5 2 2 2 2" xfId="13219"/>
    <cellStyle name="Normal 23 5 2 2 3" xfId="13220"/>
    <cellStyle name="Normal 23 5 2 2 3 2" xfId="13221"/>
    <cellStyle name="Normal 23 5 2 2 4" xfId="13222"/>
    <cellStyle name="Normal 23 5 2 3" xfId="13223"/>
    <cellStyle name="Normal 23 5 2 3 2" xfId="13224"/>
    <cellStyle name="Normal 23 5 2 4" xfId="13225"/>
    <cellStyle name="Normal 23 5 2 4 2" xfId="13226"/>
    <cellStyle name="Normal 23 5 2 5" xfId="13227"/>
    <cellStyle name="Normal 23 5 2 6" xfId="13228"/>
    <cellStyle name="Normal 23 5 3" xfId="13229"/>
    <cellStyle name="Normal 23 5 3 2" xfId="13230"/>
    <cellStyle name="Normal 23 5 3 2 2" xfId="13231"/>
    <cellStyle name="Normal 23 5 3 2 2 2" xfId="13232"/>
    <cellStyle name="Normal 23 5 3 2 3" xfId="13233"/>
    <cellStyle name="Normal 23 5 3 2 3 2" xfId="13234"/>
    <cellStyle name="Normal 23 5 3 2 4" xfId="13235"/>
    <cellStyle name="Normal 23 5 3 3" xfId="13236"/>
    <cellStyle name="Normal 23 5 3 3 2" xfId="13237"/>
    <cellStyle name="Normal 23 5 3 4" xfId="13238"/>
    <cellStyle name="Normal 23 5 3 4 2" xfId="13239"/>
    <cellStyle name="Normal 23 5 3 5" xfId="13240"/>
    <cellStyle name="Normal 23 5 4" xfId="13241"/>
    <cellStyle name="Normal 23 5 4 2" xfId="13242"/>
    <cellStyle name="Normal 23 5 4 2 2" xfId="13243"/>
    <cellStyle name="Normal 23 5 4 3" xfId="13244"/>
    <cellStyle name="Normal 23 5 4 3 2" xfId="13245"/>
    <cellStyle name="Normal 23 5 4 4" xfId="13246"/>
    <cellStyle name="Normal 23 5 5" xfId="13247"/>
    <cellStyle name="Normal 23 5 5 2" xfId="13248"/>
    <cellStyle name="Normal 23 5 5 2 2" xfId="13249"/>
    <cellStyle name="Normal 23 5 5 3" xfId="13250"/>
    <cellStyle name="Normal 23 5 5 3 2" xfId="13251"/>
    <cellStyle name="Normal 23 5 5 4" xfId="13252"/>
    <cellStyle name="Normal 23 5 6" xfId="13253"/>
    <cellStyle name="Normal 23 5 6 2" xfId="13254"/>
    <cellStyle name="Normal 23 5 7" xfId="13255"/>
    <cellStyle name="Normal 23 5 7 2" xfId="13256"/>
    <cellStyle name="Normal 23 5 8" xfId="13257"/>
    <cellStyle name="Normal 23 5 9" xfId="13258"/>
    <cellStyle name="Normal 23 6" xfId="13259"/>
    <cellStyle name="Normal 23 6 2" xfId="13260"/>
    <cellStyle name="Normal 23 6 2 2" xfId="13261"/>
    <cellStyle name="Normal 23 6 2 2 2" xfId="13262"/>
    <cellStyle name="Normal 23 6 2 2 2 2" xfId="13263"/>
    <cellStyle name="Normal 23 6 2 2 3" xfId="13264"/>
    <cellStyle name="Normal 23 6 2 2 3 2" xfId="13265"/>
    <cellStyle name="Normal 23 6 2 2 4" xfId="13266"/>
    <cellStyle name="Normal 23 6 2 3" xfId="13267"/>
    <cellStyle name="Normal 23 6 2 3 2" xfId="13268"/>
    <cellStyle name="Normal 23 6 2 4" xfId="13269"/>
    <cellStyle name="Normal 23 6 2 4 2" xfId="13270"/>
    <cellStyle name="Normal 23 6 2 5" xfId="13271"/>
    <cellStyle name="Normal 23 6 2 6" xfId="13272"/>
    <cellStyle name="Normal 23 6 3" xfId="13273"/>
    <cellStyle name="Normal 23 6 3 2" xfId="13274"/>
    <cellStyle name="Normal 23 6 3 2 2" xfId="13275"/>
    <cellStyle name="Normal 23 6 3 3" xfId="13276"/>
    <cellStyle name="Normal 23 6 3 3 2" xfId="13277"/>
    <cellStyle name="Normal 23 6 3 4" xfId="13278"/>
    <cellStyle name="Normal 23 6 4" xfId="13279"/>
    <cellStyle name="Normal 23 6 4 2" xfId="13280"/>
    <cellStyle name="Normal 23 6 5" xfId="13281"/>
    <cellStyle name="Normal 23 6 5 2" xfId="13282"/>
    <cellStyle name="Normal 23 6 6" xfId="13283"/>
    <cellStyle name="Normal 23 6 7" xfId="13284"/>
    <cellStyle name="Normal 23 7" xfId="13285"/>
    <cellStyle name="Normal 23 7 2" xfId="13286"/>
    <cellStyle name="Normal 23 7 2 2" xfId="13287"/>
    <cellStyle name="Normal 23 7 3" xfId="13288"/>
    <cellStyle name="Normal 23 8" xfId="13289"/>
    <cellStyle name="Normal 23 8 2" xfId="13290"/>
    <cellStyle name="Normal 23 8 2 2" xfId="13291"/>
    <cellStyle name="Normal 23 8 2 2 2" xfId="13292"/>
    <cellStyle name="Normal 23 8 2 3" xfId="13293"/>
    <cellStyle name="Normal 23 8 2 3 2" xfId="13294"/>
    <cellStyle name="Normal 23 8 2 4" xfId="13295"/>
    <cellStyle name="Normal 23 8 3" xfId="13296"/>
    <cellStyle name="Normal 23 8 3 2" xfId="13297"/>
    <cellStyle name="Normal 23 8 4" xfId="13298"/>
    <cellStyle name="Normal 23 8 4 2" xfId="13299"/>
    <cellStyle name="Normal 23 8 5" xfId="13300"/>
    <cellStyle name="Normal 23 8 6" xfId="13301"/>
    <cellStyle name="Normal 23 9" xfId="13302"/>
    <cellStyle name="Normal 23 9 2" xfId="13303"/>
    <cellStyle name="Normal 23 9 2 2" xfId="13304"/>
    <cellStyle name="Normal 23 9 3" xfId="13305"/>
    <cellStyle name="Normal 23 9 3 2" xfId="13306"/>
    <cellStyle name="Normal 23 9 4" xfId="13307"/>
    <cellStyle name="Normal 23_20110918_Additional measures_ECB" xfId="13308"/>
    <cellStyle name="Normal 24" xfId="13309"/>
    <cellStyle name="Normal 24 10" xfId="13310"/>
    <cellStyle name="Normal 24 10 2" xfId="13311"/>
    <cellStyle name="Normal 24 10 2 2" xfId="13312"/>
    <cellStyle name="Normal 24 10 3" xfId="13313"/>
    <cellStyle name="Normal 24 10 3 2" xfId="13314"/>
    <cellStyle name="Normal 24 10 4" xfId="13315"/>
    <cellStyle name="Normal 24 11" xfId="13316"/>
    <cellStyle name="Normal 24 11 2" xfId="13317"/>
    <cellStyle name="Normal 24 12" xfId="13318"/>
    <cellStyle name="Normal 24 13" xfId="13319"/>
    <cellStyle name="Normal 24 14" xfId="13320"/>
    <cellStyle name="Normal 24 15" xfId="13321"/>
    <cellStyle name="Normal 24 16" xfId="13322"/>
    <cellStyle name="Normal 24 17" xfId="13323"/>
    <cellStyle name="Normal 24 2" xfId="13324"/>
    <cellStyle name="Normal 24 2 10" xfId="13325"/>
    <cellStyle name="Normal 24 2 10 2" xfId="13326"/>
    <cellStyle name="Normal 24 2 11" xfId="13327"/>
    <cellStyle name="Normal 24 2 12" xfId="13328"/>
    <cellStyle name="Normal 24 2 13" xfId="13329"/>
    <cellStyle name="Normal 24 2 14" xfId="13330"/>
    <cellStyle name="Normal 24 2 15" xfId="13331"/>
    <cellStyle name="Normal 24 2 16" xfId="13332"/>
    <cellStyle name="Normal 24 2 2" xfId="13333"/>
    <cellStyle name="Normal 24 2 2 2" xfId="13334"/>
    <cellStyle name="Normal 24 2 2 3" xfId="13335"/>
    <cellStyle name="Normal 24 2 2 4" xfId="13336"/>
    <cellStyle name="Normal 24 2 2 5" xfId="13337"/>
    <cellStyle name="Normal 24 2 3" xfId="13338"/>
    <cellStyle name="Normal 24 2 3 2" xfId="13339"/>
    <cellStyle name="Normal 24 2 3 3" xfId="13340"/>
    <cellStyle name="Normal 24 2 3 4" xfId="13341"/>
    <cellStyle name="Normal 24 2 3 5" xfId="13342"/>
    <cellStyle name="Normal 24 2 4" xfId="13343"/>
    <cellStyle name="Normal 24 2 4 10" xfId="13344"/>
    <cellStyle name="Normal 24 2 4 2" xfId="13345"/>
    <cellStyle name="Normal 24 2 4 2 2" xfId="13346"/>
    <cellStyle name="Normal 24 2 4 2 2 2" xfId="13347"/>
    <cellStyle name="Normal 24 2 4 2 2 2 2" xfId="13348"/>
    <cellStyle name="Normal 24 2 4 2 2 3" xfId="13349"/>
    <cellStyle name="Normal 24 2 4 2 2 3 2" xfId="13350"/>
    <cellStyle name="Normal 24 2 4 2 2 4" xfId="13351"/>
    <cellStyle name="Normal 24 2 4 2 3" xfId="13352"/>
    <cellStyle name="Normal 24 2 4 2 3 2" xfId="13353"/>
    <cellStyle name="Normal 24 2 4 2 4" xfId="13354"/>
    <cellStyle name="Normal 24 2 4 2 4 2" xfId="13355"/>
    <cellStyle name="Normal 24 2 4 2 5" xfId="13356"/>
    <cellStyle name="Normal 24 2 4 2 6" xfId="13357"/>
    <cellStyle name="Normal 24 2 4 3" xfId="13358"/>
    <cellStyle name="Normal 24 2 4 3 2" xfId="13359"/>
    <cellStyle name="Normal 24 2 4 3 2 2" xfId="13360"/>
    <cellStyle name="Normal 24 2 4 3 2 2 2" xfId="13361"/>
    <cellStyle name="Normal 24 2 4 3 2 3" xfId="13362"/>
    <cellStyle name="Normal 24 2 4 3 2 3 2" xfId="13363"/>
    <cellStyle name="Normal 24 2 4 3 2 4" xfId="13364"/>
    <cellStyle name="Normal 24 2 4 3 3" xfId="13365"/>
    <cellStyle name="Normal 24 2 4 3 3 2" xfId="13366"/>
    <cellStyle name="Normal 24 2 4 3 4" xfId="13367"/>
    <cellStyle name="Normal 24 2 4 3 4 2" xfId="13368"/>
    <cellStyle name="Normal 24 2 4 3 5" xfId="13369"/>
    <cellStyle name="Normal 24 2 4 4" xfId="13370"/>
    <cellStyle name="Normal 24 2 4 4 2" xfId="13371"/>
    <cellStyle name="Normal 24 2 4 4 2 2" xfId="13372"/>
    <cellStyle name="Normal 24 2 4 4 3" xfId="13373"/>
    <cellStyle name="Normal 24 2 4 4 3 2" xfId="13374"/>
    <cellStyle name="Normal 24 2 4 4 4" xfId="13375"/>
    <cellStyle name="Normal 24 2 4 5" xfId="13376"/>
    <cellStyle name="Normal 24 2 4 5 2" xfId="13377"/>
    <cellStyle name="Normal 24 2 4 5 2 2" xfId="13378"/>
    <cellStyle name="Normal 24 2 4 5 3" xfId="13379"/>
    <cellStyle name="Normal 24 2 4 5 3 2" xfId="13380"/>
    <cellStyle name="Normal 24 2 4 5 4" xfId="13381"/>
    <cellStyle name="Normal 24 2 4 6" xfId="13382"/>
    <cellStyle name="Normal 24 2 4 6 2" xfId="13383"/>
    <cellStyle name="Normal 24 2 4 7" xfId="13384"/>
    <cellStyle name="Normal 24 2 4 7 2" xfId="13385"/>
    <cellStyle name="Normal 24 2 4 8" xfId="13386"/>
    <cellStyle name="Normal 24 2 4 9" xfId="13387"/>
    <cellStyle name="Normal 24 2 5" xfId="13388"/>
    <cellStyle name="Normal 24 2 5 2" xfId="13389"/>
    <cellStyle name="Normal 24 2 5 2 2" xfId="13390"/>
    <cellStyle name="Normal 24 2 5 2 2 2" xfId="13391"/>
    <cellStyle name="Normal 24 2 5 2 2 2 2" xfId="13392"/>
    <cellStyle name="Normal 24 2 5 2 2 3" xfId="13393"/>
    <cellStyle name="Normal 24 2 5 2 2 3 2" xfId="13394"/>
    <cellStyle name="Normal 24 2 5 2 2 4" xfId="13395"/>
    <cellStyle name="Normal 24 2 5 2 3" xfId="13396"/>
    <cellStyle name="Normal 24 2 5 2 3 2" xfId="13397"/>
    <cellStyle name="Normal 24 2 5 2 4" xfId="13398"/>
    <cellStyle name="Normal 24 2 5 2 4 2" xfId="13399"/>
    <cellStyle name="Normal 24 2 5 2 5" xfId="13400"/>
    <cellStyle name="Normal 24 2 5 2 6" xfId="13401"/>
    <cellStyle name="Normal 24 2 5 3" xfId="13402"/>
    <cellStyle name="Normal 24 2 5 3 2" xfId="13403"/>
    <cellStyle name="Normal 24 2 5 3 2 2" xfId="13404"/>
    <cellStyle name="Normal 24 2 5 3 3" xfId="13405"/>
    <cellStyle name="Normal 24 2 5 3 3 2" xfId="13406"/>
    <cellStyle name="Normal 24 2 5 3 4" xfId="13407"/>
    <cellStyle name="Normal 24 2 5 4" xfId="13408"/>
    <cellStyle name="Normal 24 2 5 4 2" xfId="13409"/>
    <cellStyle name="Normal 24 2 5 5" xfId="13410"/>
    <cellStyle name="Normal 24 2 5 5 2" xfId="13411"/>
    <cellStyle name="Normal 24 2 5 6" xfId="13412"/>
    <cellStyle name="Normal 24 2 5 7" xfId="13413"/>
    <cellStyle name="Normal 24 2 6" xfId="13414"/>
    <cellStyle name="Normal 24 2 6 2" xfId="13415"/>
    <cellStyle name="Normal 24 2 6 2 2" xfId="13416"/>
    <cellStyle name="Normal 24 2 6 3" xfId="13417"/>
    <cellStyle name="Normal 24 2 7" xfId="13418"/>
    <cellStyle name="Normal 24 2 7 2" xfId="13419"/>
    <cellStyle name="Normal 24 2 7 2 2" xfId="13420"/>
    <cellStyle name="Normal 24 2 7 2 2 2" xfId="13421"/>
    <cellStyle name="Normal 24 2 7 2 3" xfId="13422"/>
    <cellStyle name="Normal 24 2 7 2 3 2" xfId="13423"/>
    <cellStyle name="Normal 24 2 7 2 4" xfId="13424"/>
    <cellStyle name="Normal 24 2 7 3" xfId="13425"/>
    <cellStyle name="Normal 24 2 7 3 2" xfId="13426"/>
    <cellStyle name="Normal 24 2 7 4" xfId="13427"/>
    <cellStyle name="Normal 24 2 7 4 2" xfId="13428"/>
    <cellStyle name="Normal 24 2 7 5" xfId="13429"/>
    <cellStyle name="Normal 24 2 7 6" xfId="13430"/>
    <cellStyle name="Normal 24 2 8" xfId="13431"/>
    <cellStyle name="Normal 24 2 8 2" xfId="13432"/>
    <cellStyle name="Normal 24 2 8 2 2" xfId="13433"/>
    <cellStyle name="Normal 24 2 8 3" xfId="13434"/>
    <cellStyle name="Normal 24 2 8 3 2" xfId="13435"/>
    <cellStyle name="Normal 24 2 8 4" xfId="13436"/>
    <cellStyle name="Normal 24 2 9" xfId="13437"/>
    <cellStyle name="Normal 24 2 9 2" xfId="13438"/>
    <cellStyle name="Normal 24 2 9 2 2" xfId="13439"/>
    <cellStyle name="Normal 24 2 9 3" xfId="13440"/>
    <cellStyle name="Normal 24 2 9 3 2" xfId="13441"/>
    <cellStyle name="Normal 24 2 9 4" xfId="13442"/>
    <cellStyle name="Normal 24 2_260313_SSFs baseline new GRANTS-rev" xfId="13443"/>
    <cellStyle name="Normal 24 3" xfId="13444"/>
    <cellStyle name="Normal 24 3 2" xfId="13445"/>
    <cellStyle name="Normal 24 3 3" xfId="13446"/>
    <cellStyle name="Normal 24 3 4" xfId="13447"/>
    <cellStyle name="Normal 24 3 5" xfId="13448"/>
    <cellStyle name="Normal 24 4" xfId="13449"/>
    <cellStyle name="Normal 24 4 2" xfId="13450"/>
    <cellStyle name="Normal 24 4 3" xfId="13451"/>
    <cellStyle name="Normal 24 4 4" xfId="13452"/>
    <cellStyle name="Normal 24 4 5" xfId="13453"/>
    <cellStyle name="Normal 24 5" xfId="13454"/>
    <cellStyle name="Normal 24 5 10" xfId="13455"/>
    <cellStyle name="Normal 24 5 2" xfId="13456"/>
    <cellStyle name="Normal 24 5 2 2" xfId="13457"/>
    <cellStyle name="Normal 24 5 2 2 2" xfId="13458"/>
    <cellStyle name="Normal 24 5 2 2 2 2" xfId="13459"/>
    <cellStyle name="Normal 24 5 2 2 3" xfId="13460"/>
    <cellStyle name="Normal 24 5 2 2 3 2" xfId="13461"/>
    <cellStyle name="Normal 24 5 2 2 4" xfId="13462"/>
    <cellStyle name="Normal 24 5 2 3" xfId="13463"/>
    <cellStyle name="Normal 24 5 2 3 2" xfId="13464"/>
    <cellStyle name="Normal 24 5 2 4" xfId="13465"/>
    <cellStyle name="Normal 24 5 2 4 2" xfId="13466"/>
    <cellStyle name="Normal 24 5 2 5" xfId="13467"/>
    <cellStyle name="Normal 24 5 2 6" xfId="13468"/>
    <cellStyle name="Normal 24 5 3" xfId="13469"/>
    <cellStyle name="Normal 24 5 3 2" xfId="13470"/>
    <cellStyle name="Normal 24 5 3 2 2" xfId="13471"/>
    <cellStyle name="Normal 24 5 3 2 2 2" xfId="13472"/>
    <cellStyle name="Normal 24 5 3 2 3" xfId="13473"/>
    <cellStyle name="Normal 24 5 3 2 3 2" xfId="13474"/>
    <cellStyle name="Normal 24 5 3 2 4" xfId="13475"/>
    <cellStyle name="Normal 24 5 3 3" xfId="13476"/>
    <cellStyle name="Normal 24 5 3 3 2" xfId="13477"/>
    <cellStyle name="Normal 24 5 3 4" xfId="13478"/>
    <cellStyle name="Normal 24 5 3 4 2" xfId="13479"/>
    <cellStyle name="Normal 24 5 3 5" xfId="13480"/>
    <cellStyle name="Normal 24 5 4" xfId="13481"/>
    <cellStyle name="Normal 24 5 4 2" xfId="13482"/>
    <cellStyle name="Normal 24 5 4 2 2" xfId="13483"/>
    <cellStyle name="Normal 24 5 4 3" xfId="13484"/>
    <cellStyle name="Normal 24 5 4 3 2" xfId="13485"/>
    <cellStyle name="Normal 24 5 4 4" xfId="13486"/>
    <cellStyle name="Normal 24 5 5" xfId="13487"/>
    <cellStyle name="Normal 24 5 5 2" xfId="13488"/>
    <cellStyle name="Normal 24 5 5 2 2" xfId="13489"/>
    <cellStyle name="Normal 24 5 5 3" xfId="13490"/>
    <cellStyle name="Normal 24 5 5 3 2" xfId="13491"/>
    <cellStyle name="Normal 24 5 5 4" xfId="13492"/>
    <cellStyle name="Normal 24 5 6" xfId="13493"/>
    <cellStyle name="Normal 24 5 6 2" xfId="13494"/>
    <cellStyle name="Normal 24 5 7" xfId="13495"/>
    <cellStyle name="Normal 24 5 7 2" xfId="13496"/>
    <cellStyle name="Normal 24 5 8" xfId="13497"/>
    <cellStyle name="Normal 24 5 9" xfId="13498"/>
    <cellStyle name="Normal 24 6" xfId="13499"/>
    <cellStyle name="Normal 24 6 2" xfId="13500"/>
    <cellStyle name="Normal 24 6 2 2" xfId="13501"/>
    <cellStyle name="Normal 24 6 2 2 2" xfId="13502"/>
    <cellStyle name="Normal 24 6 2 2 2 2" xfId="13503"/>
    <cellStyle name="Normal 24 6 2 2 3" xfId="13504"/>
    <cellStyle name="Normal 24 6 2 2 3 2" xfId="13505"/>
    <cellStyle name="Normal 24 6 2 2 4" xfId="13506"/>
    <cellStyle name="Normal 24 6 2 3" xfId="13507"/>
    <cellStyle name="Normal 24 6 2 3 2" xfId="13508"/>
    <cellStyle name="Normal 24 6 2 4" xfId="13509"/>
    <cellStyle name="Normal 24 6 2 4 2" xfId="13510"/>
    <cellStyle name="Normal 24 6 2 5" xfId="13511"/>
    <cellStyle name="Normal 24 6 2 6" xfId="13512"/>
    <cellStyle name="Normal 24 6 3" xfId="13513"/>
    <cellStyle name="Normal 24 6 3 2" xfId="13514"/>
    <cellStyle name="Normal 24 6 3 2 2" xfId="13515"/>
    <cellStyle name="Normal 24 6 3 3" xfId="13516"/>
    <cellStyle name="Normal 24 6 3 3 2" xfId="13517"/>
    <cellStyle name="Normal 24 6 3 4" xfId="13518"/>
    <cellStyle name="Normal 24 6 4" xfId="13519"/>
    <cellStyle name="Normal 24 6 4 2" xfId="13520"/>
    <cellStyle name="Normal 24 6 5" xfId="13521"/>
    <cellStyle name="Normal 24 6 5 2" xfId="13522"/>
    <cellStyle name="Normal 24 6 6" xfId="13523"/>
    <cellStyle name="Normal 24 6 7" xfId="13524"/>
    <cellStyle name="Normal 24 7" xfId="13525"/>
    <cellStyle name="Normal 24 7 2" xfId="13526"/>
    <cellStyle name="Normal 24 7 2 2" xfId="13527"/>
    <cellStyle name="Normal 24 7 3" xfId="13528"/>
    <cellStyle name="Normal 24 8" xfId="13529"/>
    <cellStyle name="Normal 24 8 2" xfId="13530"/>
    <cellStyle name="Normal 24 8 2 2" xfId="13531"/>
    <cellStyle name="Normal 24 8 2 2 2" xfId="13532"/>
    <cellStyle name="Normal 24 8 2 3" xfId="13533"/>
    <cellStyle name="Normal 24 8 2 3 2" xfId="13534"/>
    <cellStyle name="Normal 24 8 2 4" xfId="13535"/>
    <cellStyle name="Normal 24 8 3" xfId="13536"/>
    <cellStyle name="Normal 24 8 3 2" xfId="13537"/>
    <cellStyle name="Normal 24 8 4" xfId="13538"/>
    <cellStyle name="Normal 24 8 4 2" xfId="13539"/>
    <cellStyle name="Normal 24 8 5" xfId="13540"/>
    <cellStyle name="Normal 24 8 6" xfId="13541"/>
    <cellStyle name="Normal 24 9" xfId="13542"/>
    <cellStyle name="Normal 24 9 2" xfId="13543"/>
    <cellStyle name="Normal 24 9 2 2" xfId="13544"/>
    <cellStyle name="Normal 24 9 3" xfId="13545"/>
    <cellStyle name="Normal 24 9 3 2" xfId="13546"/>
    <cellStyle name="Normal 24 9 4" xfId="13547"/>
    <cellStyle name="Normal 24_20110918_Additional measures_ECB" xfId="13548"/>
    <cellStyle name="Normal 25" xfId="13549"/>
    <cellStyle name="Normal 25 10" xfId="13550"/>
    <cellStyle name="Normal 25 2" xfId="13551"/>
    <cellStyle name="Normal 25 2 2" xfId="13552"/>
    <cellStyle name="Normal 25 2 2 2" xfId="13553"/>
    <cellStyle name="Normal 25 2 2 3" xfId="13554"/>
    <cellStyle name="Normal 25 2 2 4" xfId="13555"/>
    <cellStyle name="Normal 25 2 2 5" xfId="13556"/>
    <cellStyle name="Normal 25 2 3" xfId="13557"/>
    <cellStyle name="Normal 25 2 4" xfId="13558"/>
    <cellStyle name="Normal 25 2_Cumulative" xfId="13559"/>
    <cellStyle name="Normal 25 3" xfId="13560"/>
    <cellStyle name="Normal 25 3 2" xfId="13561"/>
    <cellStyle name="Normal 25 3 2 2" xfId="13562"/>
    <cellStyle name="Normal 25 3 2 2 2" xfId="13563"/>
    <cellStyle name="Normal 25 3 2 2 3" xfId="13564"/>
    <cellStyle name="Normal 25 3 2 2 4" xfId="13565"/>
    <cellStyle name="Normal 25 3 2 2 5" xfId="13566"/>
    <cellStyle name="Normal 25 3 2 3" xfId="13567"/>
    <cellStyle name="Normal 25 3 2 4" xfId="13568"/>
    <cellStyle name="Normal 25 3 2_20120313_final_participating_bonds_mar2012_interest_calc" xfId="13569"/>
    <cellStyle name="Normal 25 3 3" xfId="13570"/>
    <cellStyle name="Normal 25 3 3 2" xfId="13571"/>
    <cellStyle name="Normal 25 3 3 3" xfId="13572"/>
    <cellStyle name="Normal 25 3 3 4" xfId="13573"/>
    <cellStyle name="Normal 25 3 3 5" xfId="13574"/>
    <cellStyle name="Normal 25 3 4" xfId="13575"/>
    <cellStyle name="Normal 25 3 5" xfId="13576"/>
    <cellStyle name="Normal 25 3_20120313_final_participating_bonds_mar2012_interest_calc" xfId="13577"/>
    <cellStyle name="Normal 25 4" xfId="13578"/>
    <cellStyle name="Normal 25 4 2" xfId="13579"/>
    <cellStyle name="Normal 25 4 3" xfId="13580"/>
    <cellStyle name="Normal 25 4 4" xfId="13581"/>
    <cellStyle name="Normal 25 4 5" xfId="13582"/>
    <cellStyle name="Normal 25 5" xfId="13583"/>
    <cellStyle name="Normal 25 6" xfId="13584"/>
    <cellStyle name="Normal 25 7" xfId="13585"/>
    <cellStyle name="Normal 25 8" xfId="13586"/>
    <cellStyle name="Normal 25 9" xfId="13587"/>
    <cellStyle name="Normal 25_Cumulative" xfId="13588"/>
    <cellStyle name="Normal 26" xfId="13589"/>
    <cellStyle name="Normal 26 10" xfId="13590"/>
    <cellStyle name="Normal 26 10 2" xfId="13591"/>
    <cellStyle name="Normal 26 11" xfId="13592"/>
    <cellStyle name="Normal 26 11 2" xfId="13593"/>
    <cellStyle name="Normal 26 11 2 2" xfId="13594"/>
    <cellStyle name="Normal 26 11 2 2 2" xfId="13595"/>
    <cellStyle name="Normal 26 11 2 3" xfId="13596"/>
    <cellStyle name="Normal 26 11 2 3 2" xfId="13597"/>
    <cellStyle name="Normal 26 11 2 4" xfId="13598"/>
    <cellStyle name="Normal 26 11 3" xfId="13599"/>
    <cellStyle name="Normal 26 11 3 2" xfId="13600"/>
    <cellStyle name="Normal 26 11 4" xfId="13601"/>
    <cellStyle name="Normal 26 11 4 2" xfId="13602"/>
    <cellStyle name="Normal 26 11 5" xfId="13603"/>
    <cellStyle name="Normal 26 12" xfId="13604"/>
    <cellStyle name="Normal 26 12 2" xfId="13605"/>
    <cellStyle name="Normal 26 12 2 2" xfId="13606"/>
    <cellStyle name="Normal 26 12 3" xfId="13607"/>
    <cellStyle name="Normal 26 12 3 2" xfId="13608"/>
    <cellStyle name="Normal 26 12 4" xfId="13609"/>
    <cellStyle name="Normal 26 13" xfId="13610"/>
    <cellStyle name="Normal 26 13 2" xfId="13611"/>
    <cellStyle name="Normal 26 13 2 2" xfId="13612"/>
    <cellStyle name="Normal 26 13 3" xfId="13613"/>
    <cellStyle name="Normal 26 13 3 2" xfId="13614"/>
    <cellStyle name="Normal 26 13 4" xfId="13615"/>
    <cellStyle name="Normal 26 14" xfId="13616"/>
    <cellStyle name="Normal 26 14 2" xfId="13617"/>
    <cellStyle name="Normal 26 15" xfId="13618"/>
    <cellStyle name="Normal 26 16" xfId="13619"/>
    <cellStyle name="Normal 26 17" xfId="13620"/>
    <cellStyle name="Normal 26 18" xfId="13621"/>
    <cellStyle name="Normal 26 19" xfId="13622"/>
    <cellStyle name="Normal 26 2" xfId="45"/>
    <cellStyle name="Normal 26 2 10" xfId="13623"/>
    <cellStyle name="Normal 26 2 10 2" xfId="13624"/>
    <cellStyle name="Normal 26 2 10 2 2" xfId="13625"/>
    <cellStyle name="Normal 26 2 10 2 2 2" xfId="13626"/>
    <cellStyle name="Normal 26 2 10 2 2 2 2" xfId="13627"/>
    <cellStyle name="Normal 26 2 10 2 2 3" xfId="13628"/>
    <cellStyle name="Normal 26 2 10 2 2 3 2" xfId="13629"/>
    <cellStyle name="Normal 26 2 10 2 2 4" xfId="13630"/>
    <cellStyle name="Normal 26 2 10 2 3" xfId="13631"/>
    <cellStyle name="Normal 26 2 10 2 3 2" xfId="13632"/>
    <cellStyle name="Normal 26 2 10 2 4" xfId="13633"/>
    <cellStyle name="Normal 26 2 10 2 4 2" xfId="13634"/>
    <cellStyle name="Normal 26 2 10 2 5" xfId="13635"/>
    <cellStyle name="Normal 26 2 10 3" xfId="13636"/>
    <cellStyle name="Normal 26 2 10 3 2" xfId="13637"/>
    <cellStyle name="Normal 26 2 10 3 2 2" xfId="13638"/>
    <cellStyle name="Normal 26 2 10 3 3" xfId="13639"/>
    <cellStyle name="Normal 26 2 10 3 3 2" xfId="13640"/>
    <cellStyle name="Normal 26 2 10 3 4" xfId="13641"/>
    <cellStyle name="Normal 26 2 10 4" xfId="13642"/>
    <cellStyle name="Normal 26 2 10 4 2" xfId="13643"/>
    <cellStyle name="Normal 26 2 10 5" xfId="13644"/>
    <cellStyle name="Normal 26 2 10 5 2" xfId="13645"/>
    <cellStyle name="Normal 26 2 10 6" xfId="13646"/>
    <cellStyle name="Normal 26 2 11" xfId="13647"/>
    <cellStyle name="Normal 26 2 11 2" xfId="13648"/>
    <cellStyle name="Normal 26 2 11 2 2" xfId="13649"/>
    <cellStyle name="Normal 26 2 11 2 2 2" xfId="13650"/>
    <cellStyle name="Normal 26 2 11 2 3" xfId="13651"/>
    <cellStyle name="Normal 26 2 11 2 3 2" xfId="13652"/>
    <cellStyle name="Normal 26 2 11 2 4" xfId="13653"/>
    <cellStyle name="Normal 26 2 11 2 5" xfId="13654"/>
    <cellStyle name="Normal 26 2 11 3" xfId="13655"/>
    <cellStyle name="Normal 26 2 11 3 2" xfId="13656"/>
    <cellStyle name="Normal 26 2 11 4" xfId="13657"/>
    <cellStyle name="Normal 26 2 11 4 2" xfId="13658"/>
    <cellStyle name="Normal 26 2 11 5" xfId="13659"/>
    <cellStyle name="Normal 26 2 11 6" xfId="13660"/>
    <cellStyle name="Normal 26 2 12" xfId="13661"/>
    <cellStyle name="Normal 26 2 12 2" xfId="13662"/>
    <cellStyle name="Normal 26 2 12 2 2" xfId="13663"/>
    <cellStyle name="Normal 26 2 12 2 3" xfId="13664"/>
    <cellStyle name="Normal 26 2 12 3" xfId="13665"/>
    <cellStyle name="Normal 26 2 12 3 2" xfId="13666"/>
    <cellStyle name="Normal 26 2 12 4" xfId="13667"/>
    <cellStyle name="Normal 26 2 12 5" xfId="13668"/>
    <cellStyle name="Normal 26 2 13" xfId="13669"/>
    <cellStyle name="Normal 26 2 13 2" xfId="13670"/>
    <cellStyle name="Normal 26 2 13 2 2" xfId="13671"/>
    <cellStyle name="Normal 26 2 13 3" xfId="13672"/>
    <cellStyle name="Normal 26 2 13 3 2" xfId="13673"/>
    <cellStyle name="Normal 26 2 13 4" xfId="13674"/>
    <cellStyle name="Normal 26 2 13 5" xfId="13675"/>
    <cellStyle name="Normal 26 2 14" xfId="13676"/>
    <cellStyle name="Normal 26 2 14 2" xfId="13677"/>
    <cellStyle name="Normal 26 2 15" xfId="13678"/>
    <cellStyle name="Normal 26 2 16" xfId="13679"/>
    <cellStyle name="Normal 26 2 17" xfId="13680"/>
    <cellStyle name="Normal 26 2 18" xfId="13681"/>
    <cellStyle name="Normal 26 2 19" xfId="13682"/>
    <cellStyle name="Normal 26 2 2" xfId="13683"/>
    <cellStyle name="Normal 26 2 2 10" xfId="13684"/>
    <cellStyle name="Normal 26 2 2 10 2" xfId="13685"/>
    <cellStyle name="Normal 26 2 2 11" xfId="13686"/>
    <cellStyle name="Normal 26 2 2 12" xfId="13687"/>
    <cellStyle name="Normal 26 2 2 13" xfId="13688"/>
    <cellStyle name="Normal 26 2 2 14" xfId="13689"/>
    <cellStyle name="Normal 26 2 2 15" xfId="13690"/>
    <cellStyle name="Normal 26 2 2 16" xfId="13691"/>
    <cellStyle name="Normal 26 2 2 2" xfId="13692"/>
    <cellStyle name="Normal 26 2 2 2 10" xfId="13693"/>
    <cellStyle name="Normal 26 2 2 2 11" xfId="13694"/>
    <cellStyle name="Normal 26 2 2 2 12" xfId="13695"/>
    <cellStyle name="Normal 26 2 2 2 13" xfId="13696"/>
    <cellStyle name="Normal 26 2 2 2 14" xfId="13697"/>
    <cellStyle name="Normal 26 2 2 2 15" xfId="13698"/>
    <cellStyle name="Normal 26 2 2 2 2" xfId="13699"/>
    <cellStyle name="Normal 26 2 2 2 2 2" xfId="13700"/>
    <cellStyle name="Normal 26 2 2 2 3" xfId="13701"/>
    <cellStyle name="Normal 26 2 2 2 3 2" xfId="13702"/>
    <cellStyle name="Normal 26 2 2 2 3 3" xfId="13703"/>
    <cellStyle name="Normal 26 2 2 2 3 4" xfId="13704"/>
    <cellStyle name="Normal 26 2 2 2 3 5" xfId="13705"/>
    <cellStyle name="Normal 26 2 2 2 4" xfId="13706"/>
    <cellStyle name="Normal 26 2 2 2 4 10" xfId="13707"/>
    <cellStyle name="Normal 26 2 2 2 4 2" xfId="13708"/>
    <cellStyle name="Normal 26 2 2 2 4 2 2" xfId="13709"/>
    <cellStyle name="Normal 26 2 2 2 4 2 2 2" xfId="13710"/>
    <cellStyle name="Normal 26 2 2 2 4 2 2 2 2" xfId="13711"/>
    <cellStyle name="Normal 26 2 2 2 4 2 2 3" xfId="13712"/>
    <cellStyle name="Normal 26 2 2 2 4 2 2 3 2" xfId="13713"/>
    <cellStyle name="Normal 26 2 2 2 4 2 2 4" xfId="13714"/>
    <cellStyle name="Normal 26 2 2 2 4 2 3" xfId="13715"/>
    <cellStyle name="Normal 26 2 2 2 4 2 3 2" xfId="13716"/>
    <cellStyle name="Normal 26 2 2 2 4 2 4" xfId="13717"/>
    <cellStyle name="Normal 26 2 2 2 4 2 4 2" xfId="13718"/>
    <cellStyle name="Normal 26 2 2 2 4 2 5" xfId="13719"/>
    <cellStyle name="Normal 26 2 2 2 4 2 6" xfId="13720"/>
    <cellStyle name="Normal 26 2 2 2 4 3" xfId="13721"/>
    <cellStyle name="Normal 26 2 2 2 4 3 2" xfId="13722"/>
    <cellStyle name="Normal 26 2 2 2 4 3 2 2" xfId="13723"/>
    <cellStyle name="Normal 26 2 2 2 4 3 2 2 2" xfId="13724"/>
    <cellStyle name="Normal 26 2 2 2 4 3 2 3" xfId="13725"/>
    <cellStyle name="Normal 26 2 2 2 4 3 2 3 2" xfId="13726"/>
    <cellStyle name="Normal 26 2 2 2 4 3 2 4" xfId="13727"/>
    <cellStyle name="Normal 26 2 2 2 4 3 3" xfId="13728"/>
    <cellStyle name="Normal 26 2 2 2 4 3 3 2" xfId="13729"/>
    <cellStyle name="Normal 26 2 2 2 4 3 4" xfId="13730"/>
    <cellStyle name="Normal 26 2 2 2 4 3 4 2" xfId="13731"/>
    <cellStyle name="Normal 26 2 2 2 4 3 5" xfId="13732"/>
    <cellStyle name="Normal 26 2 2 2 4 4" xfId="13733"/>
    <cellStyle name="Normal 26 2 2 2 4 4 2" xfId="13734"/>
    <cellStyle name="Normal 26 2 2 2 4 4 2 2" xfId="13735"/>
    <cellStyle name="Normal 26 2 2 2 4 4 3" xfId="13736"/>
    <cellStyle name="Normal 26 2 2 2 4 4 3 2" xfId="13737"/>
    <cellStyle name="Normal 26 2 2 2 4 4 4" xfId="13738"/>
    <cellStyle name="Normal 26 2 2 2 4 5" xfId="13739"/>
    <cellStyle name="Normal 26 2 2 2 4 5 2" xfId="13740"/>
    <cellStyle name="Normal 26 2 2 2 4 5 2 2" xfId="13741"/>
    <cellStyle name="Normal 26 2 2 2 4 5 3" xfId="13742"/>
    <cellStyle name="Normal 26 2 2 2 4 5 3 2" xfId="13743"/>
    <cellStyle name="Normal 26 2 2 2 4 5 4" xfId="13744"/>
    <cellStyle name="Normal 26 2 2 2 4 6" xfId="13745"/>
    <cellStyle name="Normal 26 2 2 2 4 6 2" xfId="13746"/>
    <cellStyle name="Normal 26 2 2 2 4 7" xfId="13747"/>
    <cellStyle name="Normal 26 2 2 2 4 7 2" xfId="13748"/>
    <cellStyle name="Normal 26 2 2 2 4 8" xfId="13749"/>
    <cellStyle name="Normal 26 2 2 2 4 9" xfId="13750"/>
    <cellStyle name="Normal 26 2 2 2 5" xfId="13751"/>
    <cellStyle name="Normal 26 2 2 2 5 2" xfId="13752"/>
    <cellStyle name="Normal 26 2 2 2 5 2 2" xfId="13753"/>
    <cellStyle name="Normal 26 2 2 2 5 2 2 2" xfId="13754"/>
    <cellStyle name="Normal 26 2 2 2 5 2 2 2 2" xfId="13755"/>
    <cellStyle name="Normal 26 2 2 2 5 2 2 3" xfId="13756"/>
    <cellStyle name="Normal 26 2 2 2 5 2 2 3 2" xfId="13757"/>
    <cellStyle name="Normal 26 2 2 2 5 2 2 4" xfId="13758"/>
    <cellStyle name="Normal 26 2 2 2 5 2 3" xfId="13759"/>
    <cellStyle name="Normal 26 2 2 2 5 2 3 2" xfId="13760"/>
    <cellStyle name="Normal 26 2 2 2 5 2 4" xfId="13761"/>
    <cellStyle name="Normal 26 2 2 2 5 2 4 2" xfId="13762"/>
    <cellStyle name="Normal 26 2 2 2 5 2 5" xfId="13763"/>
    <cellStyle name="Normal 26 2 2 2 5 2 6" xfId="13764"/>
    <cellStyle name="Normal 26 2 2 2 5 3" xfId="13765"/>
    <cellStyle name="Normal 26 2 2 2 5 3 2" xfId="13766"/>
    <cellStyle name="Normal 26 2 2 2 5 3 2 2" xfId="13767"/>
    <cellStyle name="Normal 26 2 2 2 5 3 3" xfId="13768"/>
    <cellStyle name="Normal 26 2 2 2 5 3 3 2" xfId="13769"/>
    <cellStyle name="Normal 26 2 2 2 5 3 4" xfId="13770"/>
    <cellStyle name="Normal 26 2 2 2 5 4" xfId="13771"/>
    <cellStyle name="Normal 26 2 2 2 5 4 2" xfId="13772"/>
    <cellStyle name="Normal 26 2 2 2 5 5" xfId="13773"/>
    <cellStyle name="Normal 26 2 2 2 5 5 2" xfId="13774"/>
    <cellStyle name="Normal 26 2 2 2 5 6" xfId="13775"/>
    <cellStyle name="Normal 26 2 2 2 5 7" xfId="13776"/>
    <cellStyle name="Normal 26 2 2 2 6" xfId="13777"/>
    <cellStyle name="Normal 26 2 2 2 6 2" xfId="13778"/>
    <cellStyle name="Normal 26 2 2 2 6 2 2" xfId="13779"/>
    <cellStyle name="Normal 26 2 2 2 6 2 2 2" xfId="13780"/>
    <cellStyle name="Normal 26 2 2 2 6 2 3" xfId="13781"/>
    <cellStyle name="Normal 26 2 2 2 6 2 3 2" xfId="13782"/>
    <cellStyle name="Normal 26 2 2 2 6 2 4" xfId="13783"/>
    <cellStyle name="Normal 26 2 2 2 6 2 5" xfId="13784"/>
    <cellStyle name="Normal 26 2 2 2 6 3" xfId="13785"/>
    <cellStyle name="Normal 26 2 2 2 6 3 2" xfId="13786"/>
    <cellStyle name="Normal 26 2 2 2 6 4" xfId="13787"/>
    <cellStyle name="Normal 26 2 2 2 6 4 2" xfId="13788"/>
    <cellStyle name="Normal 26 2 2 2 6 5" xfId="13789"/>
    <cellStyle name="Normal 26 2 2 2 6 6" xfId="13790"/>
    <cellStyle name="Normal 26 2 2 2 7" xfId="13791"/>
    <cellStyle name="Normal 26 2 2 2 7 2" xfId="13792"/>
    <cellStyle name="Normal 26 2 2 2 7 2 2" xfId="13793"/>
    <cellStyle name="Normal 26 2 2 2 7 3" xfId="13794"/>
    <cellStyle name="Normal 26 2 2 2 7 3 2" xfId="13795"/>
    <cellStyle name="Normal 26 2 2 2 7 4" xfId="13796"/>
    <cellStyle name="Normal 26 2 2 2 7 5" xfId="13797"/>
    <cellStyle name="Normal 26 2 2 2 8" xfId="13798"/>
    <cellStyle name="Normal 26 2 2 2 8 2" xfId="13799"/>
    <cellStyle name="Normal 26 2 2 2 8 2 2" xfId="13800"/>
    <cellStyle name="Normal 26 2 2 2 8 3" xfId="13801"/>
    <cellStyle name="Normal 26 2 2 2 8 3 2" xfId="13802"/>
    <cellStyle name="Normal 26 2 2 2 8 4" xfId="13803"/>
    <cellStyle name="Normal 26 2 2 2 9" xfId="13804"/>
    <cellStyle name="Normal 26 2 2 2 9 2" xfId="13805"/>
    <cellStyle name="Normal 26 2 2 2_260313_SSFs baseline new GRANTS-rev" xfId="13806"/>
    <cellStyle name="Normal 26 2 2 3" xfId="13807"/>
    <cellStyle name="Normal 26 2 2 3 2" xfId="13808"/>
    <cellStyle name="Normal 26 2 2 4" xfId="13809"/>
    <cellStyle name="Normal 26 2 2 4 2" xfId="13810"/>
    <cellStyle name="Normal 26 2 2 4 3" xfId="13811"/>
    <cellStyle name="Normal 26 2 2 4 4" xfId="13812"/>
    <cellStyle name="Normal 26 2 2 4 5" xfId="13813"/>
    <cellStyle name="Normal 26 2 2 5" xfId="13814"/>
    <cellStyle name="Normal 26 2 2 5 10" xfId="13815"/>
    <cellStyle name="Normal 26 2 2 5 2" xfId="13816"/>
    <cellStyle name="Normal 26 2 2 5 2 2" xfId="13817"/>
    <cellStyle name="Normal 26 2 2 5 2 2 2" xfId="13818"/>
    <cellStyle name="Normal 26 2 2 5 2 2 2 2" xfId="13819"/>
    <cellStyle name="Normal 26 2 2 5 2 2 3" xfId="13820"/>
    <cellStyle name="Normal 26 2 2 5 2 2 3 2" xfId="13821"/>
    <cellStyle name="Normal 26 2 2 5 2 2 4" xfId="13822"/>
    <cellStyle name="Normal 26 2 2 5 2 3" xfId="13823"/>
    <cellStyle name="Normal 26 2 2 5 2 3 2" xfId="13824"/>
    <cellStyle name="Normal 26 2 2 5 2 4" xfId="13825"/>
    <cellStyle name="Normal 26 2 2 5 2 4 2" xfId="13826"/>
    <cellStyle name="Normal 26 2 2 5 2 5" xfId="13827"/>
    <cellStyle name="Normal 26 2 2 5 2 6" xfId="13828"/>
    <cellStyle name="Normal 26 2 2 5 3" xfId="13829"/>
    <cellStyle name="Normal 26 2 2 5 3 2" xfId="13830"/>
    <cellStyle name="Normal 26 2 2 5 3 2 2" xfId="13831"/>
    <cellStyle name="Normal 26 2 2 5 3 2 2 2" xfId="13832"/>
    <cellStyle name="Normal 26 2 2 5 3 2 3" xfId="13833"/>
    <cellStyle name="Normal 26 2 2 5 3 2 3 2" xfId="13834"/>
    <cellStyle name="Normal 26 2 2 5 3 2 4" xfId="13835"/>
    <cellStyle name="Normal 26 2 2 5 3 3" xfId="13836"/>
    <cellStyle name="Normal 26 2 2 5 3 3 2" xfId="13837"/>
    <cellStyle name="Normal 26 2 2 5 3 4" xfId="13838"/>
    <cellStyle name="Normal 26 2 2 5 3 4 2" xfId="13839"/>
    <cellStyle name="Normal 26 2 2 5 3 5" xfId="13840"/>
    <cellStyle name="Normal 26 2 2 5 4" xfId="13841"/>
    <cellStyle name="Normal 26 2 2 5 4 2" xfId="13842"/>
    <cellStyle name="Normal 26 2 2 5 4 2 2" xfId="13843"/>
    <cellStyle name="Normal 26 2 2 5 4 3" xfId="13844"/>
    <cellStyle name="Normal 26 2 2 5 4 3 2" xfId="13845"/>
    <cellStyle name="Normal 26 2 2 5 4 4" xfId="13846"/>
    <cellStyle name="Normal 26 2 2 5 5" xfId="13847"/>
    <cellStyle name="Normal 26 2 2 5 5 2" xfId="13848"/>
    <cellStyle name="Normal 26 2 2 5 5 2 2" xfId="13849"/>
    <cellStyle name="Normal 26 2 2 5 5 3" xfId="13850"/>
    <cellStyle name="Normal 26 2 2 5 5 3 2" xfId="13851"/>
    <cellStyle name="Normal 26 2 2 5 5 4" xfId="13852"/>
    <cellStyle name="Normal 26 2 2 5 6" xfId="13853"/>
    <cellStyle name="Normal 26 2 2 5 6 2" xfId="13854"/>
    <cellStyle name="Normal 26 2 2 5 7" xfId="13855"/>
    <cellStyle name="Normal 26 2 2 5 7 2" xfId="13856"/>
    <cellStyle name="Normal 26 2 2 5 8" xfId="13857"/>
    <cellStyle name="Normal 26 2 2 5 9" xfId="13858"/>
    <cellStyle name="Normal 26 2 2 6" xfId="13859"/>
    <cellStyle name="Normal 26 2 2 6 2" xfId="13860"/>
    <cellStyle name="Normal 26 2 2 6 2 2" xfId="13861"/>
    <cellStyle name="Normal 26 2 2 6 2 2 2" xfId="13862"/>
    <cellStyle name="Normal 26 2 2 6 2 2 2 2" xfId="13863"/>
    <cellStyle name="Normal 26 2 2 6 2 2 3" xfId="13864"/>
    <cellStyle name="Normal 26 2 2 6 2 2 3 2" xfId="13865"/>
    <cellStyle name="Normal 26 2 2 6 2 2 4" xfId="13866"/>
    <cellStyle name="Normal 26 2 2 6 2 3" xfId="13867"/>
    <cellStyle name="Normal 26 2 2 6 2 3 2" xfId="13868"/>
    <cellStyle name="Normal 26 2 2 6 2 4" xfId="13869"/>
    <cellStyle name="Normal 26 2 2 6 2 4 2" xfId="13870"/>
    <cellStyle name="Normal 26 2 2 6 2 5" xfId="13871"/>
    <cellStyle name="Normal 26 2 2 6 2 6" xfId="13872"/>
    <cellStyle name="Normal 26 2 2 6 3" xfId="13873"/>
    <cellStyle name="Normal 26 2 2 6 3 2" xfId="13874"/>
    <cellStyle name="Normal 26 2 2 6 3 2 2" xfId="13875"/>
    <cellStyle name="Normal 26 2 2 6 3 3" xfId="13876"/>
    <cellStyle name="Normal 26 2 2 6 3 3 2" xfId="13877"/>
    <cellStyle name="Normal 26 2 2 6 3 4" xfId="13878"/>
    <cellStyle name="Normal 26 2 2 6 4" xfId="13879"/>
    <cellStyle name="Normal 26 2 2 6 4 2" xfId="13880"/>
    <cellStyle name="Normal 26 2 2 6 5" xfId="13881"/>
    <cellStyle name="Normal 26 2 2 6 5 2" xfId="13882"/>
    <cellStyle name="Normal 26 2 2 6 6" xfId="13883"/>
    <cellStyle name="Normal 26 2 2 6 7" xfId="13884"/>
    <cellStyle name="Normal 26 2 2 7" xfId="13885"/>
    <cellStyle name="Normal 26 2 2 7 2" xfId="13886"/>
    <cellStyle name="Normal 26 2 2 7 2 2" xfId="13887"/>
    <cellStyle name="Normal 26 2 2 7 2 2 2" xfId="13888"/>
    <cellStyle name="Normal 26 2 2 7 2 3" xfId="13889"/>
    <cellStyle name="Normal 26 2 2 7 2 3 2" xfId="13890"/>
    <cellStyle name="Normal 26 2 2 7 2 4" xfId="13891"/>
    <cellStyle name="Normal 26 2 2 7 2 5" xfId="13892"/>
    <cellStyle name="Normal 26 2 2 7 3" xfId="13893"/>
    <cellStyle name="Normal 26 2 2 7 3 2" xfId="13894"/>
    <cellStyle name="Normal 26 2 2 7 4" xfId="13895"/>
    <cellStyle name="Normal 26 2 2 7 4 2" xfId="13896"/>
    <cellStyle name="Normal 26 2 2 7 5" xfId="13897"/>
    <cellStyle name="Normal 26 2 2 7 6" xfId="13898"/>
    <cellStyle name="Normal 26 2 2 8" xfId="13899"/>
    <cellStyle name="Normal 26 2 2 8 2" xfId="13900"/>
    <cellStyle name="Normal 26 2 2 8 2 2" xfId="13901"/>
    <cellStyle name="Normal 26 2 2 8 3" xfId="13902"/>
    <cellStyle name="Normal 26 2 2 8 3 2" xfId="13903"/>
    <cellStyle name="Normal 26 2 2 8 4" xfId="13904"/>
    <cellStyle name="Normal 26 2 2 8 5" xfId="13905"/>
    <cellStyle name="Normal 26 2 2 9" xfId="13906"/>
    <cellStyle name="Normal 26 2 2 9 2" xfId="13907"/>
    <cellStyle name="Normal 26 2 2 9 2 2" xfId="13908"/>
    <cellStyle name="Normal 26 2 2 9 3" xfId="13909"/>
    <cellStyle name="Normal 26 2 2 9 3 2" xfId="13910"/>
    <cellStyle name="Normal 26 2 2 9 4" xfId="13911"/>
    <cellStyle name="Normal 26 2 2_20110918_Additional measures_ECB" xfId="13912"/>
    <cellStyle name="Normal 26 2 3" xfId="13913"/>
    <cellStyle name="Normal 26 2 3 10" xfId="13914"/>
    <cellStyle name="Normal 26 2 3 10 2" xfId="13915"/>
    <cellStyle name="Normal 26 2 3 11" xfId="13916"/>
    <cellStyle name="Normal 26 2 3 12" xfId="13917"/>
    <cellStyle name="Normal 26 2 3 13" xfId="13918"/>
    <cellStyle name="Normal 26 2 3 14" xfId="13919"/>
    <cellStyle name="Normal 26 2 3 15" xfId="13920"/>
    <cellStyle name="Normal 26 2 3 16" xfId="13921"/>
    <cellStyle name="Normal 26 2 3 17" xfId="13922"/>
    <cellStyle name="Normal 26 2 3 2" xfId="13923"/>
    <cellStyle name="Normal 26 2 3 2 10" xfId="13924"/>
    <cellStyle name="Normal 26 2 3 2 11" xfId="13925"/>
    <cellStyle name="Normal 26 2 3 2 12" xfId="13926"/>
    <cellStyle name="Normal 26 2 3 2 13" xfId="13927"/>
    <cellStyle name="Normal 26 2 3 2 14" xfId="13928"/>
    <cellStyle name="Normal 26 2 3 2 15" xfId="13929"/>
    <cellStyle name="Normal 26 2 3 2 2" xfId="13930"/>
    <cellStyle name="Normal 26 2 3 2 2 2" xfId="13931"/>
    <cellStyle name="Normal 26 2 3 2 3" xfId="13932"/>
    <cellStyle name="Normal 26 2 3 2 3 2" xfId="13933"/>
    <cellStyle name="Normal 26 2 3 2 3 3" xfId="13934"/>
    <cellStyle name="Normal 26 2 3 2 3 4" xfId="13935"/>
    <cellStyle name="Normal 26 2 3 2 3 5" xfId="13936"/>
    <cellStyle name="Normal 26 2 3 2 4" xfId="13937"/>
    <cellStyle name="Normal 26 2 3 2 4 10" xfId="13938"/>
    <cellStyle name="Normal 26 2 3 2 4 2" xfId="13939"/>
    <cellStyle name="Normal 26 2 3 2 4 2 2" xfId="13940"/>
    <cellStyle name="Normal 26 2 3 2 4 2 2 2" xfId="13941"/>
    <cellStyle name="Normal 26 2 3 2 4 2 2 2 2" xfId="13942"/>
    <cellStyle name="Normal 26 2 3 2 4 2 2 3" xfId="13943"/>
    <cellStyle name="Normal 26 2 3 2 4 2 2 3 2" xfId="13944"/>
    <cellStyle name="Normal 26 2 3 2 4 2 2 4" xfId="13945"/>
    <cellStyle name="Normal 26 2 3 2 4 2 3" xfId="13946"/>
    <cellStyle name="Normal 26 2 3 2 4 2 3 2" xfId="13947"/>
    <cellStyle name="Normal 26 2 3 2 4 2 4" xfId="13948"/>
    <cellStyle name="Normal 26 2 3 2 4 2 4 2" xfId="13949"/>
    <cellStyle name="Normal 26 2 3 2 4 2 5" xfId="13950"/>
    <cellStyle name="Normal 26 2 3 2 4 2 6" xfId="13951"/>
    <cellStyle name="Normal 26 2 3 2 4 3" xfId="13952"/>
    <cellStyle name="Normal 26 2 3 2 4 3 2" xfId="13953"/>
    <cellStyle name="Normal 26 2 3 2 4 3 2 2" xfId="13954"/>
    <cellStyle name="Normal 26 2 3 2 4 3 2 2 2" xfId="13955"/>
    <cellStyle name="Normal 26 2 3 2 4 3 2 3" xfId="13956"/>
    <cellStyle name="Normal 26 2 3 2 4 3 2 3 2" xfId="13957"/>
    <cellStyle name="Normal 26 2 3 2 4 3 2 4" xfId="13958"/>
    <cellStyle name="Normal 26 2 3 2 4 3 3" xfId="13959"/>
    <cellStyle name="Normal 26 2 3 2 4 3 3 2" xfId="13960"/>
    <cellStyle name="Normal 26 2 3 2 4 3 4" xfId="13961"/>
    <cellStyle name="Normal 26 2 3 2 4 3 4 2" xfId="13962"/>
    <cellStyle name="Normal 26 2 3 2 4 3 5" xfId="13963"/>
    <cellStyle name="Normal 26 2 3 2 4 4" xfId="13964"/>
    <cellStyle name="Normal 26 2 3 2 4 4 2" xfId="13965"/>
    <cellStyle name="Normal 26 2 3 2 4 4 2 2" xfId="13966"/>
    <cellStyle name="Normal 26 2 3 2 4 4 3" xfId="13967"/>
    <cellStyle name="Normal 26 2 3 2 4 4 3 2" xfId="13968"/>
    <cellStyle name="Normal 26 2 3 2 4 4 4" xfId="13969"/>
    <cellStyle name="Normal 26 2 3 2 4 5" xfId="13970"/>
    <cellStyle name="Normal 26 2 3 2 4 5 2" xfId="13971"/>
    <cellStyle name="Normal 26 2 3 2 4 5 2 2" xfId="13972"/>
    <cellStyle name="Normal 26 2 3 2 4 5 3" xfId="13973"/>
    <cellStyle name="Normal 26 2 3 2 4 5 3 2" xfId="13974"/>
    <cellStyle name="Normal 26 2 3 2 4 5 4" xfId="13975"/>
    <cellStyle name="Normal 26 2 3 2 4 6" xfId="13976"/>
    <cellStyle name="Normal 26 2 3 2 4 6 2" xfId="13977"/>
    <cellStyle name="Normal 26 2 3 2 4 7" xfId="13978"/>
    <cellStyle name="Normal 26 2 3 2 4 7 2" xfId="13979"/>
    <cellStyle name="Normal 26 2 3 2 4 8" xfId="13980"/>
    <cellStyle name="Normal 26 2 3 2 4 9" xfId="13981"/>
    <cellStyle name="Normal 26 2 3 2 5" xfId="13982"/>
    <cellStyle name="Normal 26 2 3 2 5 2" xfId="13983"/>
    <cellStyle name="Normal 26 2 3 2 5 2 2" xfId="13984"/>
    <cellStyle name="Normal 26 2 3 2 5 2 2 2" xfId="13985"/>
    <cellStyle name="Normal 26 2 3 2 5 2 2 2 2" xfId="13986"/>
    <cellStyle name="Normal 26 2 3 2 5 2 2 3" xfId="13987"/>
    <cellStyle name="Normal 26 2 3 2 5 2 2 3 2" xfId="13988"/>
    <cellStyle name="Normal 26 2 3 2 5 2 2 4" xfId="13989"/>
    <cellStyle name="Normal 26 2 3 2 5 2 3" xfId="13990"/>
    <cellStyle name="Normal 26 2 3 2 5 2 3 2" xfId="13991"/>
    <cellStyle name="Normal 26 2 3 2 5 2 4" xfId="13992"/>
    <cellStyle name="Normal 26 2 3 2 5 2 4 2" xfId="13993"/>
    <cellStyle name="Normal 26 2 3 2 5 2 5" xfId="13994"/>
    <cellStyle name="Normal 26 2 3 2 5 2 6" xfId="13995"/>
    <cellStyle name="Normal 26 2 3 2 5 3" xfId="13996"/>
    <cellStyle name="Normal 26 2 3 2 5 3 2" xfId="13997"/>
    <cellStyle name="Normal 26 2 3 2 5 3 2 2" xfId="13998"/>
    <cellStyle name="Normal 26 2 3 2 5 3 3" xfId="13999"/>
    <cellStyle name="Normal 26 2 3 2 5 3 3 2" xfId="14000"/>
    <cellStyle name="Normal 26 2 3 2 5 3 4" xfId="14001"/>
    <cellStyle name="Normal 26 2 3 2 5 4" xfId="14002"/>
    <cellStyle name="Normal 26 2 3 2 5 4 2" xfId="14003"/>
    <cellStyle name="Normal 26 2 3 2 5 5" xfId="14004"/>
    <cellStyle name="Normal 26 2 3 2 5 5 2" xfId="14005"/>
    <cellStyle name="Normal 26 2 3 2 5 6" xfId="14006"/>
    <cellStyle name="Normal 26 2 3 2 5 7" xfId="14007"/>
    <cellStyle name="Normal 26 2 3 2 6" xfId="14008"/>
    <cellStyle name="Normal 26 2 3 2 6 2" xfId="14009"/>
    <cellStyle name="Normal 26 2 3 2 6 2 2" xfId="14010"/>
    <cellStyle name="Normal 26 2 3 2 6 2 2 2" xfId="14011"/>
    <cellStyle name="Normal 26 2 3 2 6 2 3" xfId="14012"/>
    <cellStyle name="Normal 26 2 3 2 6 2 3 2" xfId="14013"/>
    <cellStyle name="Normal 26 2 3 2 6 2 4" xfId="14014"/>
    <cellStyle name="Normal 26 2 3 2 6 2 5" xfId="14015"/>
    <cellStyle name="Normal 26 2 3 2 6 3" xfId="14016"/>
    <cellStyle name="Normal 26 2 3 2 6 3 2" xfId="14017"/>
    <cellStyle name="Normal 26 2 3 2 6 4" xfId="14018"/>
    <cellStyle name="Normal 26 2 3 2 6 4 2" xfId="14019"/>
    <cellStyle name="Normal 26 2 3 2 6 5" xfId="14020"/>
    <cellStyle name="Normal 26 2 3 2 6 6" xfId="14021"/>
    <cellStyle name="Normal 26 2 3 2 7" xfId="14022"/>
    <cellStyle name="Normal 26 2 3 2 7 2" xfId="14023"/>
    <cellStyle name="Normal 26 2 3 2 7 2 2" xfId="14024"/>
    <cellStyle name="Normal 26 2 3 2 7 3" xfId="14025"/>
    <cellStyle name="Normal 26 2 3 2 7 3 2" xfId="14026"/>
    <cellStyle name="Normal 26 2 3 2 7 4" xfId="14027"/>
    <cellStyle name="Normal 26 2 3 2 7 5" xfId="14028"/>
    <cellStyle name="Normal 26 2 3 2 8" xfId="14029"/>
    <cellStyle name="Normal 26 2 3 2 8 2" xfId="14030"/>
    <cellStyle name="Normal 26 2 3 2 8 2 2" xfId="14031"/>
    <cellStyle name="Normal 26 2 3 2 8 3" xfId="14032"/>
    <cellStyle name="Normal 26 2 3 2 8 3 2" xfId="14033"/>
    <cellStyle name="Normal 26 2 3 2 8 4" xfId="14034"/>
    <cellStyle name="Normal 26 2 3 2 9" xfId="14035"/>
    <cellStyle name="Normal 26 2 3 2 9 2" xfId="14036"/>
    <cellStyle name="Normal 26 2 3 2_260313_SSFs baseline new GRANTS-rev" xfId="14037"/>
    <cellStyle name="Normal 26 2 3 3" xfId="14038"/>
    <cellStyle name="Normal 26 2 3 3 2" xfId="14039"/>
    <cellStyle name="Normal 26 2 3 4" xfId="14040"/>
    <cellStyle name="Normal 26 2 3 4 2" xfId="14041"/>
    <cellStyle name="Normal 26 2 3 4 3" xfId="14042"/>
    <cellStyle name="Normal 26 2 3 4 4" xfId="14043"/>
    <cellStyle name="Normal 26 2 3 4 5" xfId="14044"/>
    <cellStyle name="Normal 26 2 3 5" xfId="14045"/>
    <cellStyle name="Normal 26 2 3 5 10" xfId="14046"/>
    <cellStyle name="Normal 26 2 3 5 2" xfId="14047"/>
    <cellStyle name="Normal 26 2 3 5 2 2" xfId="14048"/>
    <cellStyle name="Normal 26 2 3 5 2 2 2" xfId="14049"/>
    <cellStyle name="Normal 26 2 3 5 2 2 2 2" xfId="14050"/>
    <cellStyle name="Normal 26 2 3 5 2 2 3" xfId="14051"/>
    <cellStyle name="Normal 26 2 3 5 2 2 3 2" xfId="14052"/>
    <cellStyle name="Normal 26 2 3 5 2 2 4" xfId="14053"/>
    <cellStyle name="Normal 26 2 3 5 2 3" xfId="14054"/>
    <cellStyle name="Normal 26 2 3 5 2 3 2" xfId="14055"/>
    <cellStyle name="Normal 26 2 3 5 2 4" xfId="14056"/>
    <cellStyle name="Normal 26 2 3 5 2 4 2" xfId="14057"/>
    <cellStyle name="Normal 26 2 3 5 2 5" xfId="14058"/>
    <cellStyle name="Normal 26 2 3 5 2 6" xfId="14059"/>
    <cellStyle name="Normal 26 2 3 5 3" xfId="14060"/>
    <cellStyle name="Normal 26 2 3 5 3 2" xfId="14061"/>
    <cellStyle name="Normal 26 2 3 5 3 2 2" xfId="14062"/>
    <cellStyle name="Normal 26 2 3 5 3 2 2 2" xfId="14063"/>
    <cellStyle name="Normal 26 2 3 5 3 2 3" xfId="14064"/>
    <cellStyle name="Normal 26 2 3 5 3 2 3 2" xfId="14065"/>
    <cellStyle name="Normal 26 2 3 5 3 2 4" xfId="14066"/>
    <cellStyle name="Normal 26 2 3 5 3 3" xfId="14067"/>
    <cellStyle name="Normal 26 2 3 5 3 3 2" xfId="14068"/>
    <cellStyle name="Normal 26 2 3 5 3 4" xfId="14069"/>
    <cellStyle name="Normal 26 2 3 5 3 4 2" xfId="14070"/>
    <cellStyle name="Normal 26 2 3 5 3 5" xfId="14071"/>
    <cellStyle name="Normal 26 2 3 5 4" xfId="14072"/>
    <cellStyle name="Normal 26 2 3 5 4 2" xfId="14073"/>
    <cellStyle name="Normal 26 2 3 5 4 2 2" xfId="14074"/>
    <cellStyle name="Normal 26 2 3 5 4 3" xfId="14075"/>
    <cellStyle name="Normal 26 2 3 5 4 3 2" xfId="14076"/>
    <cellStyle name="Normal 26 2 3 5 4 4" xfId="14077"/>
    <cellStyle name="Normal 26 2 3 5 5" xfId="14078"/>
    <cellStyle name="Normal 26 2 3 5 5 2" xfId="14079"/>
    <cellStyle name="Normal 26 2 3 5 5 2 2" xfId="14080"/>
    <cellStyle name="Normal 26 2 3 5 5 3" xfId="14081"/>
    <cellStyle name="Normal 26 2 3 5 5 3 2" xfId="14082"/>
    <cellStyle name="Normal 26 2 3 5 5 4" xfId="14083"/>
    <cellStyle name="Normal 26 2 3 5 6" xfId="14084"/>
    <cellStyle name="Normal 26 2 3 5 6 2" xfId="14085"/>
    <cellStyle name="Normal 26 2 3 5 7" xfId="14086"/>
    <cellStyle name="Normal 26 2 3 5 7 2" xfId="14087"/>
    <cellStyle name="Normal 26 2 3 5 8" xfId="14088"/>
    <cellStyle name="Normal 26 2 3 5 9" xfId="14089"/>
    <cellStyle name="Normal 26 2 3 6" xfId="14090"/>
    <cellStyle name="Normal 26 2 3 6 2" xfId="14091"/>
    <cellStyle name="Normal 26 2 3 6 2 2" xfId="14092"/>
    <cellStyle name="Normal 26 2 3 6 2 2 2" xfId="14093"/>
    <cellStyle name="Normal 26 2 3 6 2 2 2 2" xfId="14094"/>
    <cellStyle name="Normal 26 2 3 6 2 2 3" xfId="14095"/>
    <cellStyle name="Normal 26 2 3 6 2 2 3 2" xfId="14096"/>
    <cellStyle name="Normal 26 2 3 6 2 2 4" xfId="14097"/>
    <cellStyle name="Normal 26 2 3 6 2 3" xfId="14098"/>
    <cellStyle name="Normal 26 2 3 6 2 3 2" xfId="14099"/>
    <cellStyle name="Normal 26 2 3 6 2 4" xfId="14100"/>
    <cellStyle name="Normal 26 2 3 6 2 4 2" xfId="14101"/>
    <cellStyle name="Normal 26 2 3 6 2 5" xfId="14102"/>
    <cellStyle name="Normal 26 2 3 6 2 6" xfId="14103"/>
    <cellStyle name="Normal 26 2 3 6 3" xfId="14104"/>
    <cellStyle name="Normal 26 2 3 6 3 2" xfId="14105"/>
    <cellStyle name="Normal 26 2 3 6 3 2 2" xfId="14106"/>
    <cellStyle name="Normal 26 2 3 6 3 3" xfId="14107"/>
    <cellStyle name="Normal 26 2 3 6 3 3 2" xfId="14108"/>
    <cellStyle name="Normal 26 2 3 6 3 4" xfId="14109"/>
    <cellStyle name="Normal 26 2 3 6 4" xfId="14110"/>
    <cellStyle name="Normal 26 2 3 6 4 2" xfId="14111"/>
    <cellStyle name="Normal 26 2 3 6 5" xfId="14112"/>
    <cellStyle name="Normal 26 2 3 6 5 2" xfId="14113"/>
    <cellStyle name="Normal 26 2 3 6 6" xfId="14114"/>
    <cellStyle name="Normal 26 2 3 6 7" xfId="14115"/>
    <cellStyle name="Normal 26 2 3 7" xfId="14116"/>
    <cellStyle name="Normal 26 2 3 7 2" xfId="14117"/>
    <cellStyle name="Normal 26 2 3 7 2 2" xfId="14118"/>
    <cellStyle name="Normal 26 2 3 7 2 2 2" xfId="14119"/>
    <cellStyle name="Normal 26 2 3 7 2 3" xfId="14120"/>
    <cellStyle name="Normal 26 2 3 7 2 3 2" xfId="14121"/>
    <cellStyle name="Normal 26 2 3 7 2 4" xfId="14122"/>
    <cellStyle name="Normal 26 2 3 7 2 5" xfId="14123"/>
    <cellStyle name="Normal 26 2 3 7 3" xfId="14124"/>
    <cellStyle name="Normal 26 2 3 7 3 2" xfId="14125"/>
    <cellStyle name="Normal 26 2 3 7 4" xfId="14126"/>
    <cellStyle name="Normal 26 2 3 7 4 2" xfId="14127"/>
    <cellStyle name="Normal 26 2 3 7 5" xfId="14128"/>
    <cellStyle name="Normal 26 2 3 7 6" xfId="14129"/>
    <cellStyle name="Normal 26 2 3 8" xfId="14130"/>
    <cellStyle name="Normal 26 2 3 8 2" xfId="14131"/>
    <cellStyle name="Normal 26 2 3 8 2 2" xfId="14132"/>
    <cellStyle name="Normal 26 2 3 8 3" xfId="14133"/>
    <cellStyle name="Normal 26 2 3 8 3 2" xfId="14134"/>
    <cellStyle name="Normal 26 2 3 8 4" xfId="14135"/>
    <cellStyle name="Normal 26 2 3 8 5" xfId="14136"/>
    <cellStyle name="Normal 26 2 3 9" xfId="14137"/>
    <cellStyle name="Normal 26 2 3 9 2" xfId="14138"/>
    <cellStyle name="Normal 26 2 3 9 2 2" xfId="14139"/>
    <cellStyle name="Normal 26 2 3 9 3" xfId="14140"/>
    <cellStyle name="Normal 26 2 3 9 3 2" xfId="14141"/>
    <cellStyle name="Normal 26 2 3 9 4" xfId="14142"/>
    <cellStyle name="Normal 26 2 3_20110918_Additional measures_ECB" xfId="14143"/>
    <cellStyle name="Normal 26 2 4" xfId="14144"/>
    <cellStyle name="Normal 26 2 4 10" xfId="14145"/>
    <cellStyle name="Normal 26 2 4 11" xfId="14146"/>
    <cellStyle name="Normal 26 2 4 12" xfId="14147"/>
    <cellStyle name="Normal 26 2 4 13" xfId="14148"/>
    <cellStyle name="Normal 26 2 4 14" xfId="14149"/>
    <cellStyle name="Normal 26 2 4 15" xfId="14150"/>
    <cellStyle name="Normal 26 2 4 2" xfId="14151"/>
    <cellStyle name="Normal 26 2 4 2 2" xfId="14152"/>
    <cellStyle name="Normal 26 2 4 3" xfId="14153"/>
    <cellStyle name="Normal 26 2 4 3 2" xfId="14154"/>
    <cellStyle name="Normal 26 2 4 3 3" xfId="14155"/>
    <cellStyle name="Normal 26 2 4 3 4" xfId="14156"/>
    <cellStyle name="Normal 26 2 4 3 5" xfId="14157"/>
    <cellStyle name="Normal 26 2 4 4" xfId="14158"/>
    <cellStyle name="Normal 26 2 4 4 10" xfId="14159"/>
    <cellStyle name="Normal 26 2 4 4 2" xfId="14160"/>
    <cellStyle name="Normal 26 2 4 4 2 2" xfId="14161"/>
    <cellStyle name="Normal 26 2 4 4 2 2 2" xfId="14162"/>
    <cellStyle name="Normal 26 2 4 4 2 2 2 2" xfId="14163"/>
    <cellStyle name="Normal 26 2 4 4 2 2 3" xfId="14164"/>
    <cellStyle name="Normal 26 2 4 4 2 2 3 2" xfId="14165"/>
    <cellStyle name="Normal 26 2 4 4 2 2 4" xfId="14166"/>
    <cellStyle name="Normal 26 2 4 4 2 3" xfId="14167"/>
    <cellStyle name="Normal 26 2 4 4 2 3 2" xfId="14168"/>
    <cellStyle name="Normal 26 2 4 4 2 4" xfId="14169"/>
    <cellStyle name="Normal 26 2 4 4 2 4 2" xfId="14170"/>
    <cellStyle name="Normal 26 2 4 4 2 5" xfId="14171"/>
    <cellStyle name="Normal 26 2 4 4 2 6" xfId="14172"/>
    <cellStyle name="Normal 26 2 4 4 3" xfId="14173"/>
    <cellStyle name="Normal 26 2 4 4 3 2" xfId="14174"/>
    <cellStyle name="Normal 26 2 4 4 3 2 2" xfId="14175"/>
    <cellStyle name="Normal 26 2 4 4 3 2 2 2" xfId="14176"/>
    <cellStyle name="Normal 26 2 4 4 3 2 3" xfId="14177"/>
    <cellStyle name="Normal 26 2 4 4 3 2 3 2" xfId="14178"/>
    <cellStyle name="Normal 26 2 4 4 3 2 4" xfId="14179"/>
    <cellStyle name="Normal 26 2 4 4 3 3" xfId="14180"/>
    <cellStyle name="Normal 26 2 4 4 3 3 2" xfId="14181"/>
    <cellStyle name="Normal 26 2 4 4 3 4" xfId="14182"/>
    <cellStyle name="Normal 26 2 4 4 3 4 2" xfId="14183"/>
    <cellStyle name="Normal 26 2 4 4 3 5" xfId="14184"/>
    <cellStyle name="Normal 26 2 4 4 4" xfId="14185"/>
    <cellStyle name="Normal 26 2 4 4 4 2" xfId="14186"/>
    <cellStyle name="Normal 26 2 4 4 4 2 2" xfId="14187"/>
    <cellStyle name="Normal 26 2 4 4 4 3" xfId="14188"/>
    <cellStyle name="Normal 26 2 4 4 4 3 2" xfId="14189"/>
    <cellStyle name="Normal 26 2 4 4 4 4" xfId="14190"/>
    <cellStyle name="Normal 26 2 4 4 5" xfId="14191"/>
    <cellStyle name="Normal 26 2 4 4 5 2" xfId="14192"/>
    <cellStyle name="Normal 26 2 4 4 5 2 2" xfId="14193"/>
    <cellStyle name="Normal 26 2 4 4 5 3" xfId="14194"/>
    <cellStyle name="Normal 26 2 4 4 5 3 2" xfId="14195"/>
    <cellStyle name="Normal 26 2 4 4 5 4" xfId="14196"/>
    <cellStyle name="Normal 26 2 4 4 6" xfId="14197"/>
    <cellStyle name="Normal 26 2 4 4 6 2" xfId="14198"/>
    <cellStyle name="Normal 26 2 4 4 7" xfId="14199"/>
    <cellStyle name="Normal 26 2 4 4 7 2" xfId="14200"/>
    <cellStyle name="Normal 26 2 4 4 8" xfId="14201"/>
    <cellStyle name="Normal 26 2 4 4 9" xfId="14202"/>
    <cellStyle name="Normal 26 2 4 5" xfId="14203"/>
    <cellStyle name="Normal 26 2 4 5 2" xfId="14204"/>
    <cellStyle name="Normal 26 2 4 5 2 2" xfId="14205"/>
    <cellStyle name="Normal 26 2 4 5 2 2 2" xfId="14206"/>
    <cellStyle name="Normal 26 2 4 5 2 2 2 2" xfId="14207"/>
    <cellStyle name="Normal 26 2 4 5 2 2 3" xfId="14208"/>
    <cellStyle name="Normal 26 2 4 5 2 2 3 2" xfId="14209"/>
    <cellStyle name="Normal 26 2 4 5 2 2 4" xfId="14210"/>
    <cellStyle name="Normal 26 2 4 5 2 3" xfId="14211"/>
    <cellStyle name="Normal 26 2 4 5 2 3 2" xfId="14212"/>
    <cellStyle name="Normal 26 2 4 5 2 4" xfId="14213"/>
    <cellStyle name="Normal 26 2 4 5 2 4 2" xfId="14214"/>
    <cellStyle name="Normal 26 2 4 5 2 5" xfId="14215"/>
    <cellStyle name="Normal 26 2 4 5 2 6" xfId="14216"/>
    <cellStyle name="Normal 26 2 4 5 3" xfId="14217"/>
    <cellStyle name="Normal 26 2 4 5 3 2" xfId="14218"/>
    <cellStyle name="Normal 26 2 4 5 3 2 2" xfId="14219"/>
    <cellStyle name="Normal 26 2 4 5 3 3" xfId="14220"/>
    <cellStyle name="Normal 26 2 4 5 3 3 2" xfId="14221"/>
    <cellStyle name="Normal 26 2 4 5 3 4" xfId="14222"/>
    <cellStyle name="Normal 26 2 4 5 4" xfId="14223"/>
    <cellStyle name="Normal 26 2 4 5 4 2" xfId="14224"/>
    <cellStyle name="Normal 26 2 4 5 5" xfId="14225"/>
    <cellStyle name="Normal 26 2 4 5 5 2" xfId="14226"/>
    <cellStyle name="Normal 26 2 4 5 6" xfId="14227"/>
    <cellStyle name="Normal 26 2 4 5 7" xfId="14228"/>
    <cellStyle name="Normal 26 2 4 6" xfId="14229"/>
    <cellStyle name="Normal 26 2 4 6 2" xfId="14230"/>
    <cellStyle name="Normal 26 2 4 6 2 2" xfId="14231"/>
    <cellStyle name="Normal 26 2 4 6 2 2 2" xfId="14232"/>
    <cellStyle name="Normal 26 2 4 6 2 3" xfId="14233"/>
    <cellStyle name="Normal 26 2 4 6 2 3 2" xfId="14234"/>
    <cellStyle name="Normal 26 2 4 6 2 4" xfId="14235"/>
    <cellStyle name="Normal 26 2 4 6 2 5" xfId="14236"/>
    <cellStyle name="Normal 26 2 4 6 3" xfId="14237"/>
    <cellStyle name="Normal 26 2 4 6 3 2" xfId="14238"/>
    <cellStyle name="Normal 26 2 4 6 4" xfId="14239"/>
    <cellStyle name="Normal 26 2 4 6 4 2" xfId="14240"/>
    <cellStyle name="Normal 26 2 4 6 5" xfId="14241"/>
    <cellStyle name="Normal 26 2 4 6 6" xfId="14242"/>
    <cellStyle name="Normal 26 2 4 7" xfId="14243"/>
    <cellStyle name="Normal 26 2 4 7 2" xfId="14244"/>
    <cellStyle name="Normal 26 2 4 7 2 2" xfId="14245"/>
    <cellStyle name="Normal 26 2 4 7 3" xfId="14246"/>
    <cellStyle name="Normal 26 2 4 7 3 2" xfId="14247"/>
    <cellStyle name="Normal 26 2 4 7 4" xfId="14248"/>
    <cellStyle name="Normal 26 2 4 7 5" xfId="14249"/>
    <cellStyle name="Normal 26 2 4 8" xfId="14250"/>
    <cellStyle name="Normal 26 2 4 8 2" xfId="14251"/>
    <cellStyle name="Normal 26 2 4 8 2 2" xfId="14252"/>
    <cellStyle name="Normal 26 2 4 8 3" xfId="14253"/>
    <cellStyle name="Normal 26 2 4 8 3 2" xfId="14254"/>
    <cellStyle name="Normal 26 2 4 8 4" xfId="14255"/>
    <cellStyle name="Normal 26 2 4 9" xfId="14256"/>
    <cellStyle name="Normal 26 2 4 9 2" xfId="14257"/>
    <cellStyle name="Normal 26 2 4_260313_SSFs baseline new GRANTS-rev" xfId="14258"/>
    <cellStyle name="Normal 26 2 5" xfId="14259"/>
    <cellStyle name="Normal 26 2 5 10" xfId="14260"/>
    <cellStyle name="Normal 26 2 5 11" xfId="14261"/>
    <cellStyle name="Normal 26 2 5 12" xfId="14262"/>
    <cellStyle name="Normal 26 2 5 13" xfId="14263"/>
    <cellStyle name="Normal 26 2 5 14" xfId="14264"/>
    <cellStyle name="Normal 26 2 5 2" xfId="14265"/>
    <cellStyle name="Normal 26 2 5 2 2" xfId="14266"/>
    <cellStyle name="Normal 26 2 5 2 2 2" xfId="14267"/>
    <cellStyle name="Normal 26 2 5 2 2 2 2" xfId="14268"/>
    <cellStyle name="Normal 26 2 5 2 2 2 2 2" xfId="14269"/>
    <cellStyle name="Normal 26 2 5 2 2 2 3" xfId="14270"/>
    <cellStyle name="Normal 26 2 5 2 2 2 3 2" xfId="14271"/>
    <cellStyle name="Normal 26 2 5 2 2 2 4" xfId="14272"/>
    <cellStyle name="Normal 26 2 5 2 2 3" xfId="14273"/>
    <cellStyle name="Normal 26 2 5 2 2 3 2" xfId="14274"/>
    <cellStyle name="Normal 26 2 5 2 2 4" xfId="14275"/>
    <cellStyle name="Normal 26 2 5 2 2 4 2" xfId="14276"/>
    <cellStyle name="Normal 26 2 5 2 2 5" xfId="14277"/>
    <cellStyle name="Normal 26 2 5 2 2 6" xfId="14278"/>
    <cellStyle name="Normal 26 2 5 2 3" xfId="14279"/>
    <cellStyle name="Normal 26 2 5 2 3 2" xfId="14280"/>
    <cellStyle name="Normal 26 2 5 2 3 2 2" xfId="14281"/>
    <cellStyle name="Normal 26 2 5 2 3 2 2 2" xfId="14282"/>
    <cellStyle name="Normal 26 2 5 2 3 2 3" xfId="14283"/>
    <cellStyle name="Normal 26 2 5 2 3 2 3 2" xfId="14284"/>
    <cellStyle name="Normal 26 2 5 2 3 2 4" xfId="14285"/>
    <cellStyle name="Normal 26 2 5 2 3 3" xfId="14286"/>
    <cellStyle name="Normal 26 2 5 2 3 3 2" xfId="14287"/>
    <cellStyle name="Normal 26 2 5 2 3 4" xfId="14288"/>
    <cellStyle name="Normal 26 2 5 2 3 4 2" xfId="14289"/>
    <cellStyle name="Normal 26 2 5 2 3 5" xfId="14290"/>
    <cellStyle name="Normal 26 2 5 2 4" xfId="14291"/>
    <cellStyle name="Normal 26 2 5 2 4 2" xfId="14292"/>
    <cellStyle name="Normal 26 2 5 2 4 2 2" xfId="14293"/>
    <cellStyle name="Normal 26 2 5 2 4 3" xfId="14294"/>
    <cellStyle name="Normal 26 2 5 2 4 3 2" xfId="14295"/>
    <cellStyle name="Normal 26 2 5 2 4 4" xfId="14296"/>
    <cellStyle name="Normal 26 2 5 2 5" xfId="14297"/>
    <cellStyle name="Normal 26 2 5 2 5 2" xfId="14298"/>
    <cellStyle name="Normal 26 2 5 2 5 2 2" xfId="14299"/>
    <cellStyle name="Normal 26 2 5 2 5 3" xfId="14300"/>
    <cellStyle name="Normal 26 2 5 2 5 3 2" xfId="14301"/>
    <cellStyle name="Normal 26 2 5 2 5 4" xfId="14302"/>
    <cellStyle name="Normal 26 2 5 2 6" xfId="14303"/>
    <cellStyle name="Normal 26 2 5 2 6 2" xfId="14304"/>
    <cellStyle name="Normal 26 2 5 2 7" xfId="14305"/>
    <cellStyle name="Normal 26 2 5 2 7 2" xfId="14306"/>
    <cellStyle name="Normal 26 2 5 2 8" xfId="14307"/>
    <cellStyle name="Normal 26 2 5 2 9" xfId="14308"/>
    <cellStyle name="Normal 26 2 5 3" xfId="14309"/>
    <cellStyle name="Normal 26 2 5 3 2" xfId="14310"/>
    <cellStyle name="Normal 26 2 5 3 2 2" xfId="14311"/>
    <cellStyle name="Normal 26 2 5 3 2 2 2" xfId="14312"/>
    <cellStyle name="Normal 26 2 5 3 2 2 2 2" xfId="14313"/>
    <cellStyle name="Normal 26 2 5 3 2 2 3" xfId="14314"/>
    <cellStyle name="Normal 26 2 5 3 2 2 3 2" xfId="14315"/>
    <cellStyle name="Normal 26 2 5 3 2 2 4" xfId="14316"/>
    <cellStyle name="Normal 26 2 5 3 2 3" xfId="14317"/>
    <cellStyle name="Normal 26 2 5 3 2 3 2" xfId="14318"/>
    <cellStyle name="Normal 26 2 5 3 2 4" xfId="14319"/>
    <cellStyle name="Normal 26 2 5 3 2 4 2" xfId="14320"/>
    <cellStyle name="Normal 26 2 5 3 2 5" xfId="14321"/>
    <cellStyle name="Normal 26 2 5 3 2 6" xfId="14322"/>
    <cellStyle name="Normal 26 2 5 3 3" xfId="14323"/>
    <cellStyle name="Normal 26 2 5 3 3 2" xfId="14324"/>
    <cellStyle name="Normal 26 2 5 3 3 2 2" xfId="14325"/>
    <cellStyle name="Normal 26 2 5 3 3 3" xfId="14326"/>
    <cellStyle name="Normal 26 2 5 3 3 3 2" xfId="14327"/>
    <cellStyle name="Normal 26 2 5 3 3 4" xfId="14328"/>
    <cellStyle name="Normal 26 2 5 3 4" xfId="14329"/>
    <cellStyle name="Normal 26 2 5 3 4 2" xfId="14330"/>
    <cellStyle name="Normal 26 2 5 3 5" xfId="14331"/>
    <cellStyle name="Normal 26 2 5 3 5 2" xfId="14332"/>
    <cellStyle name="Normal 26 2 5 3 6" xfId="14333"/>
    <cellStyle name="Normal 26 2 5 3 7" xfId="14334"/>
    <cellStyle name="Normal 26 2 5 4" xfId="14335"/>
    <cellStyle name="Normal 26 2 5 4 2" xfId="14336"/>
    <cellStyle name="Normal 26 2 5 5" xfId="14337"/>
    <cellStyle name="Normal 26 2 5 5 2" xfId="14338"/>
    <cellStyle name="Normal 26 2 5 5 2 2" xfId="14339"/>
    <cellStyle name="Normal 26 2 5 5 2 2 2" xfId="14340"/>
    <cellStyle name="Normal 26 2 5 5 2 3" xfId="14341"/>
    <cellStyle name="Normal 26 2 5 5 2 3 2" xfId="14342"/>
    <cellStyle name="Normal 26 2 5 5 2 4" xfId="14343"/>
    <cellStyle name="Normal 26 2 5 5 3" xfId="14344"/>
    <cellStyle name="Normal 26 2 5 5 3 2" xfId="14345"/>
    <cellStyle name="Normal 26 2 5 5 4" xfId="14346"/>
    <cellStyle name="Normal 26 2 5 5 4 2" xfId="14347"/>
    <cellStyle name="Normal 26 2 5 5 5" xfId="14348"/>
    <cellStyle name="Normal 26 2 5 5 6" xfId="14349"/>
    <cellStyle name="Normal 26 2 5 6" xfId="14350"/>
    <cellStyle name="Normal 26 2 5 6 2" xfId="14351"/>
    <cellStyle name="Normal 26 2 5 6 2 2" xfId="14352"/>
    <cellStyle name="Normal 26 2 5 6 3" xfId="14353"/>
    <cellStyle name="Normal 26 2 5 6 3 2" xfId="14354"/>
    <cellStyle name="Normal 26 2 5 6 4" xfId="14355"/>
    <cellStyle name="Normal 26 2 5 7" xfId="14356"/>
    <cellStyle name="Normal 26 2 5 7 2" xfId="14357"/>
    <cellStyle name="Normal 26 2 5 7 2 2" xfId="14358"/>
    <cellStyle name="Normal 26 2 5 7 3" xfId="14359"/>
    <cellStyle name="Normal 26 2 5 7 3 2" xfId="14360"/>
    <cellStyle name="Normal 26 2 5 7 4" xfId="14361"/>
    <cellStyle name="Normal 26 2 5 8" xfId="14362"/>
    <cellStyle name="Normal 26 2 5 8 2" xfId="14363"/>
    <cellStyle name="Normal 26 2 5 9" xfId="14364"/>
    <cellStyle name="Normal 26 2 5_260313_SSFs baseline new GRANTS-rev" xfId="14365"/>
    <cellStyle name="Normal 26 2 6" xfId="14366"/>
    <cellStyle name="Normal 26 2 6 2" xfId="14367"/>
    <cellStyle name="Normal 26 2 6 3" xfId="14368"/>
    <cellStyle name="Normal 26 2 6 4" xfId="14369"/>
    <cellStyle name="Normal 26 2 6 5" xfId="14370"/>
    <cellStyle name="Normal 26 2 7" xfId="14371"/>
    <cellStyle name="Normal 26 2 7 10" xfId="14372"/>
    <cellStyle name="Normal 26 2 7 10 2" xfId="14373"/>
    <cellStyle name="Normal 26 2 7 11" xfId="14374"/>
    <cellStyle name="Normal 26 2 7 12" xfId="14375"/>
    <cellStyle name="Normal 26 2 7 13" xfId="14376"/>
    <cellStyle name="Normal 26 2 7 14" xfId="14377"/>
    <cellStyle name="Normal 26 2 7 15" xfId="14378"/>
    <cellStyle name="Normal 26 2 7 2" xfId="14379"/>
    <cellStyle name="Normal 26 2 7 2 2" xfId="14380"/>
    <cellStyle name="Normal 26 2 7 2 2 2" xfId="14381"/>
    <cellStyle name="Normal 26 2 7 2 2 2 2" xfId="14382"/>
    <cellStyle name="Normal 26 2 7 2 2 2 2 2" xfId="14383"/>
    <cellStyle name="Normal 26 2 7 2 2 2 3" xfId="14384"/>
    <cellStyle name="Normal 26 2 7 2 2 2 3 2" xfId="14385"/>
    <cellStyle name="Normal 26 2 7 2 2 2 4" xfId="14386"/>
    <cellStyle name="Normal 26 2 7 2 2 3" xfId="14387"/>
    <cellStyle name="Normal 26 2 7 2 2 3 2" xfId="14388"/>
    <cellStyle name="Normal 26 2 7 2 2 4" xfId="14389"/>
    <cellStyle name="Normal 26 2 7 2 2 4 2" xfId="14390"/>
    <cellStyle name="Normal 26 2 7 2 2 5" xfId="14391"/>
    <cellStyle name="Normal 26 2 7 2 2 6" xfId="14392"/>
    <cellStyle name="Normal 26 2 7 2 3" xfId="14393"/>
    <cellStyle name="Normal 26 2 7 2 3 2" xfId="14394"/>
    <cellStyle name="Normal 26 2 7 2 3 2 2" xfId="14395"/>
    <cellStyle name="Normal 26 2 7 2 3 2 2 2" xfId="14396"/>
    <cellStyle name="Normal 26 2 7 2 3 2 3" xfId="14397"/>
    <cellStyle name="Normal 26 2 7 2 3 2 3 2" xfId="14398"/>
    <cellStyle name="Normal 26 2 7 2 3 2 4" xfId="14399"/>
    <cellStyle name="Normal 26 2 7 2 3 3" xfId="14400"/>
    <cellStyle name="Normal 26 2 7 2 3 3 2" xfId="14401"/>
    <cellStyle name="Normal 26 2 7 2 3 4" xfId="14402"/>
    <cellStyle name="Normal 26 2 7 2 3 4 2" xfId="14403"/>
    <cellStyle name="Normal 26 2 7 2 3 5" xfId="14404"/>
    <cellStyle name="Normal 26 2 7 2 4" xfId="14405"/>
    <cellStyle name="Normal 26 2 7 2 4 2" xfId="14406"/>
    <cellStyle name="Normal 26 2 7 2 4 2 2" xfId="14407"/>
    <cellStyle name="Normal 26 2 7 2 4 3" xfId="14408"/>
    <cellStyle name="Normal 26 2 7 2 4 3 2" xfId="14409"/>
    <cellStyle name="Normal 26 2 7 2 4 4" xfId="14410"/>
    <cellStyle name="Normal 26 2 7 2 5" xfId="14411"/>
    <cellStyle name="Normal 26 2 7 2 5 2" xfId="14412"/>
    <cellStyle name="Normal 26 2 7 2 5 2 2" xfId="14413"/>
    <cellStyle name="Normal 26 2 7 2 5 3" xfId="14414"/>
    <cellStyle name="Normal 26 2 7 2 5 3 2" xfId="14415"/>
    <cellStyle name="Normal 26 2 7 2 5 4" xfId="14416"/>
    <cellStyle name="Normal 26 2 7 2 6" xfId="14417"/>
    <cellStyle name="Normal 26 2 7 2 6 2" xfId="14418"/>
    <cellStyle name="Normal 26 2 7 2 7" xfId="14419"/>
    <cellStyle name="Normal 26 2 7 2 7 2" xfId="14420"/>
    <cellStyle name="Normal 26 2 7 2 8" xfId="14421"/>
    <cellStyle name="Normal 26 2 7 2 9" xfId="14422"/>
    <cellStyle name="Normal 26 2 7 3" xfId="14423"/>
    <cellStyle name="Normal 26 2 7 3 2" xfId="14424"/>
    <cellStyle name="Normal 26 2 7 3 2 2" xfId="14425"/>
    <cellStyle name="Normal 26 2 7 3 2 2 2" xfId="14426"/>
    <cellStyle name="Normal 26 2 7 3 2 2 2 2" xfId="14427"/>
    <cellStyle name="Normal 26 2 7 3 2 2 3" xfId="14428"/>
    <cellStyle name="Normal 26 2 7 3 2 2 3 2" xfId="14429"/>
    <cellStyle name="Normal 26 2 7 3 2 2 4" xfId="14430"/>
    <cellStyle name="Normal 26 2 7 3 2 3" xfId="14431"/>
    <cellStyle name="Normal 26 2 7 3 2 3 2" xfId="14432"/>
    <cellStyle name="Normal 26 2 7 3 2 4" xfId="14433"/>
    <cellStyle name="Normal 26 2 7 3 2 4 2" xfId="14434"/>
    <cellStyle name="Normal 26 2 7 3 2 5" xfId="14435"/>
    <cellStyle name="Normal 26 2 7 3 2 6" xfId="14436"/>
    <cellStyle name="Normal 26 2 7 3 3" xfId="14437"/>
    <cellStyle name="Normal 26 2 7 3 3 2" xfId="14438"/>
    <cellStyle name="Normal 26 2 7 3 3 2 2" xfId="14439"/>
    <cellStyle name="Normal 26 2 7 3 3 3" xfId="14440"/>
    <cellStyle name="Normal 26 2 7 3 3 3 2" xfId="14441"/>
    <cellStyle name="Normal 26 2 7 3 3 4" xfId="14442"/>
    <cellStyle name="Normal 26 2 7 3 4" xfId="14443"/>
    <cellStyle name="Normal 26 2 7 3 4 2" xfId="14444"/>
    <cellStyle name="Normal 26 2 7 3 5" xfId="14445"/>
    <cellStyle name="Normal 26 2 7 3 5 2" xfId="14446"/>
    <cellStyle name="Normal 26 2 7 3 6" xfId="14447"/>
    <cellStyle name="Normal 26 2 7 3 7" xfId="14448"/>
    <cellStyle name="Normal 26 2 7 4" xfId="14449"/>
    <cellStyle name="Normal 26 2 7 4 2" xfId="14450"/>
    <cellStyle name="Normal 26 2 7 4 2 2" xfId="14451"/>
    <cellStyle name="Normal 26 2 7 4 2 2 2" xfId="14452"/>
    <cellStyle name="Normal 26 2 7 4 2 2 2 2" xfId="14453"/>
    <cellStyle name="Normal 26 2 7 4 2 2 3" xfId="14454"/>
    <cellStyle name="Normal 26 2 7 4 2 2 3 2" xfId="14455"/>
    <cellStyle name="Normal 26 2 7 4 2 2 4" xfId="14456"/>
    <cellStyle name="Normal 26 2 7 4 2 3" xfId="14457"/>
    <cellStyle name="Normal 26 2 7 4 2 3 2" xfId="14458"/>
    <cellStyle name="Normal 26 2 7 4 2 4" xfId="14459"/>
    <cellStyle name="Normal 26 2 7 4 2 4 2" xfId="14460"/>
    <cellStyle name="Normal 26 2 7 4 2 5" xfId="14461"/>
    <cellStyle name="Normal 26 2 7 4 3" xfId="14462"/>
    <cellStyle name="Normal 26 2 7 4 3 2" xfId="14463"/>
    <cellStyle name="Normal 26 2 7 4 3 2 2" xfId="14464"/>
    <cellStyle name="Normal 26 2 7 4 3 3" xfId="14465"/>
    <cellStyle name="Normal 26 2 7 4 3 3 2" xfId="14466"/>
    <cellStyle name="Normal 26 2 7 4 3 4" xfId="14467"/>
    <cellStyle name="Normal 26 2 7 4 4" xfId="14468"/>
    <cellStyle name="Normal 26 2 7 4 4 2" xfId="14469"/>
    <cellStyle name="Normal 26 2 7 4 5" xfId="14470"/>
    <cellStyle name="Normal 26 2 7 4 5 2" xfId="14471"/>
    <cellStyle name="Normal 26 2 7 4 6" xfId="14472"/>
    <cellStyle name="Normal 26 2 7 4 7" xfId="14473"/>
    <cellStyle name="Normal 26 2 7 5" xfId="14474"/>
    <cellStyle name="Normal 26 2 7 5 2" xfId="14475"/>
    <cellStyle name="Normal 26 2 7 5 2 2" xfId="14476"/>
    <cellStyle name="Normal 26 2 7 5 2 2 2" xfId="14477"/>
    <cellStyle name="Normal 26 2 7 5 2 3" xfId="14478"/>
    <cellStyle name="Normal 26 2 7 5 2 3 2" xfId="14479"/>
    <cellStyle name="Normal 26 2 7 5 2 4" xfId="14480"/>
    <cellStyle name="Normal 26 2 7 5 3" xfId="14481"/>
    <cellStyle name="Normal 26 2 7 5 3 2" xfId="14482"/>
    <cellStyle name="Normal 26 2 7 5 4" xfId="14483"/>
    <cellStyle name="Normal 26 2 7 5 4 2" xfId="14484"/>
    <cellStyle name="Normal 26 2 7 5 5" xfId="14485"/>
    <cellStyle name="Normal 26 2 7 5 6" xfId="14486"/>
    <cellStyle name="Normal 26 2 7 6" xfId="14487"/>
    <cellStyle name="Normal 26 2 7 6 2" xfId="14488"/>
    <cellStyle name="Normal 26 2 7 6 2 2" xfId="14489"/>
    <cellStyle name="Normal 26 2 7 6 2 2 2" xfId="14490"/>
    <cellStyle name="Normal 26 2 7 6 2 3" xfId="14491"/>
    <cellStyle name="Normal 26 2 7 6 2 3 2" xfId="14492"/>
    <cellStyle name="Normal 26 2 7 6 2 4" xfId="14493"/>
    <cellStyle name="Normal 26 2 7 6 3" xfId="14494"/>
    <cellStyle name="Normal 26 2 7 6 3 2" xfId="14495"/>
    <cellStyle name="Normal 26 2 7 6 4" xfId="14496"/>
    <cellStyle name="Normal 26 2 7 6 4 2" xfId="14497"/>
    <cellStyle name="Normal 26 2 7 6 5" xfId="14498"/>
    <cellStyle name="Normal 26 2 7 7" xfId="14499"/>
    <cellStyle name="Normal 26 2 7 7 2" xfId="14500"/>
    <cellStyle name="Normal 26 2 7 7 2 2" xfId="14501"/>
    <cellStyle name="Normal 26 2 7 7 3" xfId="14502"/>
    <cellStyle name="Normal 26 2 7 7 3 2" xfId="14503"/>
    <cellStyle name="Normal 26 2 7 7 4" xfId="14504"/>
    <cellStyle name="Normal 26 2 7 8" xfId="14505"/>
    <cellStyle name="Normal 26 2 7 8 2" xfId="14506"/>
    <cellStyle name="Normal 26 2 7 8 2 2" xfId="14507"/>
    <cellStyle name="Normal 26 2 7 8 3" xfId="14508"/>
    <cellStyle name="Normal 26 2 7 8 3 2" xfId="14509"/>
    <cellStyle name="Normal 26 2 7 8 4" xfId="14510"/>
    <cellStyle name="Normal 26 2 7 9" xfId="14511"/>
    <cellStyle name="Normal 26 2 7 9 2" xfId="14512"/>
    <cellStyle name="Normal 26 2 7 9 2 2" xfId="14513"/>
    <cellStyle name="Normal 26 2 7 9 3" xfId="14514"/>
    <cellStyle name="Normal 26 2 7 9 3 2" xfId="14515"/>
    <cellStyle name="Normal 26 2 7 9 4" xfId="14516"/>
    <cellStyle name="Normal 26 2 7_260313_SSFs baseline new GRANTS-rev" xfId="14517"/>
    <cellStyle name="Normal 26 2 8" xfId="14518"/>
    <cellStyle name="Normal 26 2 8 10" xfId="14519"/>
    <cellStyle name="Normal 26 2 8 11" xfId="14520"/>
    <cellStyle name="Normal 26 2 8 12" xfId="14521"/>
    <cellStyle name="Normal 26 2 8 13" xfId="14522"/>
    <cellStyle name="Normal 26 2 8 14" xfId="14523"/>
    <cellStyle name="Normal 26 2 8 2" xfId="14524"/>
    <cellStyle name="Normal 26 2 8 2 2" xfId="14525"/>
    <cellStyle name="Normal 26 2 8 2 2 2" xfId="14526"/>
    <cellStyle name="Normal 26 2 8 2 2 2 2" xfId="14527"/>
    <cellStyle name="Normal 26 2 8 2 2 2 2 2" xfId="14528"/>
    <cellStyle name="Normal 26 2 8 2 2 2 3" xfId="14529"/>
    <cellStyle name="Normal 26 2 8 2 2 2 3 2" xfId="14530"/>
    <cellStyle name="Normal 26 2 8 2 2 2 4" xfId="14531"/>
    <cellStyle name="Normal 26 2 8 2 2 3" xfId="14532"/>
    <cellStyle name="Normal 26 2 8 2 2 3 2" xfId="14533"/>
    <cellStyle name="Normal 26 2 8 2 2 4" xfId="14534"/>
    <cellStyle name="Normal 26 2 8 2 2 4 2" xfId="14535"/>
    <cellStyle name="Normal 26 2 8 2 2 5" xfId="14536"/>
    <cellStyle name="Normal 26 2 8 2 2 6" xfId="14537"/>
    <cellStyle name="Normal 26 2 8 2 3" xfId="14538"/>
    <cellStyle name="Normal 26 2 8 2 3 2" xfId="14539"/>
    <cellStyle name="Normal 26 2 8 2 3 2 2" xfId="14540"/>
    <cellStyle name="Normal 26 2 8 2 3 3" xfId="14541"/>
    <cellStyle name="Normal 26 2 8 2 3 3 2" xfId="14542"/>
    <cellStyle name="Normal 26 2 8 2 3 4" xfId="14543"/>
    <cellStyle name="Normal 26 2 8 2 4" xfId="14544"/>
    <cellStyle name="Normal 26 2 8 2 4 2" xfId="14545"/>
    <cellStyle name="Normal 26 2 8 2 5" xfId="14546"/>
    <cellStyle name="Normal 26 2 8 2 5 2" xfId="14547"/>
    <cellStyle name="Normal 26 2 8 2 6" xfId="14548"/>
    <cellStyle name="Normal 26 2 8 2 7" xfId="14549"/>
    <cellStyle name="Normal 26 2 8 3" xfId="14550"/>
    <cellStyle name="Normal 26 2 8 3 2" xfId="14551"/>
    <cellStyle name="Normal 26 2 8 3 2 2" xfId="14552"/>
    <cellStyle name="Normal 26 2 8 3 2 2 2" xfId="14553"/>
    <cellStyle name="Normal 26 2 8 3 2 2 2 2" xfId="14554"/>
    <cellStyle name="Normal 26 2 8 3 2 2 3" xfId="14555"/>
    <cellStyle name="Normal 26 2 8 3 2 2 3 2" xfId="14556"/>
    <cellStyle name="Normal 26 2 8 3 2 2 4" xfId="14557"/>
    <cellStyle name="Normal 26 2 8 3 2 3" xfId="14558"/>
    <cellStyle name="Normal 26 2 8 3 2 3 2" xfId="14559"/>
    <cellStyle name="Normal 26 2 8 3 2 4" xfId="14560"/>
    <cellStyle name="Normal 26 2 8 3 2 4 2" xfId="14561"/>
    <cellStyle name="Normal 26 2 8 3 2 5" xfId="14562"/>
    <cellStyle name="Normal 26 2 8 3 2 6" xfId="14563"/>
    <cellStyle name="Normal 26 2 8 3 3" xfId="14564"/>
    <cellStyle name="Normal 26 2 8 3 3 2" xfId="14565"/>
    <cellStyle name="Normal 26 2 8 3 3 2 2" xfId="14566"/>
    <cellStyle name="Normal 26 2 8 3 3 3" xfId="14567"/>
    <cellStyle name="Normal 26 2 8 3 3 3 2" xfId="14568"/>
    <cellStyle name="Normal 26 2 8 3 3 4" xfId="14569"/>
    <cellStyle name="Normal 26 2 8 3 4" xfId="14570"/>
    <cellStyle name="Normal 26 2 8 3 4 2" xfId="14571"/>
    <cellStyle name="Normal 26 2 8 3 5" xfId="14572"/>
    <cellStyle name="Normal 26 2 8 3 5 2" xfId="14573"/>
    <cellStyle name="Normal 26 2 8 3 6" xfId="14574"/>
    <cellStyle name="Normal 26 2 8 3 7" xfId="14575"/>
    <cellStyle name="Normal 26 2 8 4" xfId="14576"/>
    <cellStyle name="Normal 26 2 8 4 2" xfId="14577"/>
    <cellStyle name="Normal 26 2 8 4 2 2" xfId="14578"/>
    <cellStyle name="Normal 26 2 8 4 2 2 2" xfId="14579"/>
    <cellStyle name="Normal 26 2 8 4 2 3" xfId="14580"/>
    <cellStyle name="Normal 26 2 8 4 2 3 2" xfId="14581"/>
    <cellStyle name="Normal 26 2 8 4 2 4" xfId="14582"/>
    <cellStyle name="Normal 26 2 8 4 3" xfId="14583"/>
    <cellStyle name="Normal 26 2 8 4 3 2" xfId="14584"/>
    <cellStyle name="Normal 26 2 8 4 4" xfId="14585"/>
    <cellStyle name="Normal 26 2 8 4 4 2" xfId="14586"/>
    <cellStyle name="Normal 26 2 8 4 5" xfId="14587"/>
    <cellStyle name="Normal 26 2 8 4 6" xfId="14588"/>
    <cellStyle name="Normal 26 2 8 5" xfId="14589"/>
    <cellStyle name="Normal 26 2 8 5 2" xfId="14590"/>
    <cellStyle name="Normal 26 2 8 5 2 2" xfId="14591"/>
    <cellStyle name="Normal 26 2 8 5 2 2 2" xfId="14592"/>
    <cellStyle name="Normal 26 2 8 5 2 3" xfId="14593"/>
    <cellStyle name="Normal 26 2 8 5 2 3 2" xfId="14594"/>
    <cellStyle name="Normal 26 2 8 5 2 4" xfId="14595"/>
    <cellStyle name="Normal 26 2 8 5 3" xfId="14596"/>
    <cellStyle name="Normal 26 2 8 5 3 2" xfId="14597"/>
    <cellStyle name="Normal 26 2 8 5 4" xfId="14598"/>
    <cellStyle name="Normal 26 2 8 5 4 2" xfId="14599"/>
    <cellStyle name="Normal 26 2 8 5 5" xfId="14600"/>
    <cellStyle name="Normal 26 2 8 5 6" xfId="14601"/>
    <cellStyle name="Normal 26 2 8 6" xfId="14602"/>
    <cellStyle name="Normal 26 2 8 6 2" xfId="14603"/>
    <cellStyle name="Normal 26 2 8 6 2 2" xfId="14604"/>
    <cellStyle name="Normal 26 2 8 6 3" xfId="14605"/>
    <cellStyle name="Normal 26 2 8 6 3 2" xfId="14606"/>
    <cellStyle name="Normal 26 2 8 6 4" xfId="14607"/>
    <cellStyle name="Normal 26 2 8 7" xfId="14608"/>
    <cellStyle name="Normal 26 2 8 7 2" xfId="14609"/>
    <cellStyle name="Normal 26 2 8 7 2 2" xfId="14610"/>
    <cellStyle name="Normal 26 2 8 7 3" xfId="14611"/>
    <cellStyle name="Normal 26 2 8 7 3 2" xfId="14612"/>
    <cellStyle name="Normal 26 2 8 7 4" xfId="14613"/>
    <cellStyle name="Normal 26 2 8 8" xfId="14614"/>
    <cellStyle name="Normal 26 2 8 8 2" xfId="14615"/>
    <cellStyle name="Normal 26 2 8 8 2 2" xfId="14616"/>
    <cellStyle name="Normal 26 2 8 8 3" xfId="14617"/>
    <cellStyle name="Normal 26 2 8 8 3 2" xfId="14618"/>
    <cellStyle name="Normal 26 2 8 8 4" xfId="14619"/>
    <cellStyle name="Normal 26 2 8 9" xfId="14620"/>
    <cellStyle name="Normal 26 2 8 9 2" xfId="14621"/>
    <cellStyle name="Normal 26 2 8_260313_SSFs baseline new GRANTS-rev" xfId="14622"/>
    <cellStyle name="Normal 26 2 9" xfId="14623"/>
    <cellStyle name="Normal 26 2 9 10" xfId="14624"/>
    <cellStyle name="Normal 26 2 9 2" xfId="14625"/>
    <cellStyle name="Normal 26 2 9 2 2" xfId="14626"/>
    <cellStyle name="Normal 26 2 9 2 2 2" xfId="14627"/>
    <cellStyle name="Normal 26 2 9 2 2 2 2" xfId="14628"/>
    <cellStyle name="Normal 26 2 9 2 2 3" xfId="14629"/>
    <cellStyle name="Normal 26 2 9 2 2 3 2" xfId="14630"/>
    <cellStyle name="Normal 26 2 9 2 2 4" xfId="14631"/>
    <cellStyle name="Normal 26 2 9 2 3" xfId="14632"/>
    <cellStyle name="Normal 26 2 9 2 3 2" xfId="14633"/>
    <cellStyle name="Normal 26 2 9 2 4" xfId="14634"/>
    <cellStyle name="Normal 26 2 9 2 4 2" xfId="14635"/>
    <cellStyle name="Normal 26 2 9 2 5" xfId="14636"/>
    <cellStyle name="Normal 26 2 9 2 6" xfId="14637"/>
    <cellStyle name="Normal 26 2 9 3" xfId="14638"/>
    <cellStyle name="Normal 26 2 9 3 2" xfId="14639"/>
    <cellStyle name="Normal 26 2 9 3 2 2" xfId="14640"/>
    <cellStyle name="Normal 26 2 9 3 2 2 2" xfId="14641"/>
    <cellStyle name="Normal 26 2 9 3 2 3" xfId="14642"/>
    <cellStyle name="Normal 26 2 9 3 2 3 2" xfId="14643"/>
    <cellStyle name="Normal 26 2 9 3 2 4" xfId="14644"/>
    <cellStyle name="Normal 26 2 9 3 3" xfId="14645"/>
    <cellStyle name="Normal 26 2 9 3 3 2" xfId="14646"/>
    <cellStyle name="Normal 26 2 9 3 4" xfId="14647"/>
    <cellStyle name="Normal 26 2 9 3 4 2" xfId="14648"/>
    <cellStyle name="Normal 26 2 9 3 5" xfId="14649"/>
    <cellStyle name="Normal 26 2 9 4" xfId="14650"/>
    <cellStyle name="Normal 26 2 9 4 2" xfId="14651"/>
    <cellStyle name="Normal 26 2 9 4 2 2" xfId="14652"/>
    <cellStyle name="Normal 26 2 9 4 3" xfId="14653"/>
    <cellStyle name="Normal 26 2 9 4 3 2" xfId="14654"/>
    <cellStyle name="Normal 26 2 9 4 4" xfId="14655"/>
    <cellStyle name="Normal 26 2 9 5" xfId="14656"/>
    <cellStyle name="Normal 26 2 9 5 2" xfId="14657"/>
    <cellStyle name="Normal 26 2 9 5 2 2" xfId="14658"/>
    <cellStyle name="Normal 26 2 9 5 3" xfId="14659"/>
    <cellStyle name="Normal 26 2 9 5 3 2" xfId="14660"/>
    <cellStyle name="Normal 26 2 9 5 4" xfId="14661"/>
    <cellStyle name="Normal 26 2 9 6" xfId="14662"/>
    <cellStyle name="Normal 26 2 9 6 2" xfId="14663"/>
    <cellStyle name="Normal 26 2 9 7" xfId="14664"/>
    <cellStyle name="Normal 26 2 9 7 2" xfId="14665"/>
    <cellStyle name="Normal 26 2 9 8" xfId="14666"/>
    <cellStyle name="Normal 26 2 9 9" xfId="14667"/>
    <cellStyle name="Normal 26 2_20110918_Additional measures_ECB" xfId="14668"/>
    <cellStyle name="Normal 26 3" xfId="14669"/>
    <cellStyle name="Normal 26 3 2" xfId="14670"/>
    <cellStyle name="Normal 26 3 2 2" xfId="14671"/>
    <cellStyle name="Normal 26 3 2 2 2" xfId="14672"/>
    <cellStyle name="Normal 26 3 2 2 3" xfId="14673"/>
    <cellStyle name="Normal 26 3 2 2 4" xfId="14674"/>
    <cellStyle name="Normal 26 3 2 2 5" xfId="14675"/>
    <cellStyle name="Normal 26 3 2 3" xfId="14676"/>
    <cellStyle name="Normal 26 3 2 4" xfId="14677"/>
    <cellStyle name="Normal 26 3 2_20120313_final_participating_bonds_mar2012_interest_calc" xfId="14678"/>
    <cellStyle name="Normal 26 3 3" xfId="14679"/>
    <cellStyle name="Normal 26 3 3 2" xfId="14680"/>
    <cellStyle name="Normal 26 3 3 3" xfId="14681"/>
    <cellStyle name="Normal 26 3 3 4" xfId="14682"/>
    <cellStyle name="Normal 26 3 3 5" xfId="14683"/>
    <cellStyle name="Normal 26 3 4" xfId="14684"/>
    <cellStyle name="Normal 26 3 5" xfId="14685"/>
    <cellStyle name="Normal 26 3_20120313_final_participating_bonds_mar2012_interest_calc" xfId="14686"/>
    <cellStyle name="Normal 26 4" xfId="14687"/>
    <cellStyle name="Normal 26 4 10" xfId="14688"/>
    <cellStyle name="Normal 26 4 10 2" xfId="14689"/>
    <cellStyle name="Normal 26 4 11" xfId="14690"/>
    <cellStyle name="Normal 26 4 12" xfId="14691"/>
    <cellStyle name="Normal 26 4 13" xfId="14692"/>
    <cellStyle name="Normal 26 4 14" xfId="14693"/>
    <cellStyle name="Normal 26 4 15" xfId="14694"/>
    <cellStyle name="Normal 26 4 16" xfId="14695"/>
    <cellStyle name="Normal 26 4 2" xfId="14696"/>
    <cellStyle name="Normal 26 4 2 2" xfId="14697"/>
    <cellStyle name="Normal 26 4 2 3" xfId="14698"/>
    <cellStyle name="Normal 26 4 2 4" xfId="14699"/>
    <cellStyle name="Normal 26 4 2 5" xfId="14700"/>
    <cellStyle name="Normal 26 4 3" xfId="14701"/>
    <cellStyle name="Normal 26 4 3 2" xfId="14702"/>
    <cellStyle name="Normal 26 4 3 3" xfId="14703"/>
    <cellStyle name="Normal 26 4 3 4" xfId="14704"/>
    <cellStyle name="Normal 26 4 3 5" xfId="14705"/>
    <cellStyle name="Normal 26 4 4" xfId="14706"/>
    <cellStyle name="Normal 26 4 4 10" xfId="14707"/>
    <cellStyle name="Normal 26 4 4 2" xfId="14708"/>
    <cellStyle name="Normal 26 4 4 2 2" xfId="14709"/>
    <cellStyle name="Normal 26 4 4 2 2 2" xfId="14710"/>
    <cellStyle name="Normal 26 4 4 2 2 2 2" xfId="14711"/>
    <cellStyle name="Normal 26 4 4 2 2 3" xfId="14712"/>
    <cellStyle name="Normal 26 4 4 2 2 3 2" xfId="14713"/>
    <cellStyle name="Normal 26 4 4 2 2 4" xfId="14714"/>
    <cellStyle name="Normal 26 4 4 2 3" xfId="14715"/>
    <cellStyle name="Normal 26 4 4 2 3 2" xfId="14716"/>
    <cellStyle name="Normal 26 4 4 2 4" xfId="14717"/>
    <cellStyle name="Normal 26 4 4 2 4 2" xfId="14718"/>
    <cellStyle name="Normal 26 4 4 2 5" xfId="14719"/>
    <cellStyle name="Normal 26 4 4 2 6" xfId="14720"/>
    <cellStyle name="Normal 26 4 4 3" xfId="14721"/>
    <cellStyle name="Normal 26 4 4 3 2" xfId="14722"/>
    <cellStyle name="Normal 26 4 4 3 2 2" xfId="14723"/>
    <cellStyle name="Normal 26 4 4 3 2 2 2" xfId="14724"/>
    <cellStyle name="Normal 26 4 4 3 2 3" xfId="14725"/>
    <cellStyle name="Normal 26 4 4 3 2 3 2" xfId="14726"/>
    <cellStyle name="Normal 26 4 4 3 2 4" xfId="14727"/>
    <cellStyle name="Normal 26 4 4 3 3" xfId="14728"/>
    <cellStyle name="Normal 26 4 4 3 3 2" xfId="14729"/>
    <cellStyle name="Normal 26 4 4 3 4" xfId="14730"/>
    <cellStyle name="Normal 26 4 4 3 4 2" xfId="14731"/>
    <cellStyle name="Normal 26 4 4 3 5" xfId="14732"/>
    <cellStyle name="Normal 26 4 4 4" xfId="14733"/>
    <cellStyle name="Normal 26 4 4 4 2" xfId="14734"/>
    <cellStyle name="Normal 26 4 4 4 2 2" xfId="14735"/>
    <cellStyle name="Normal 26 4 4 4 3" xfId="14736"/>
    <cellStyle name="Normal 26 4 4 4 3 2" xfId="14737"/>
    <cellStyle name="Normal 26 4 4 4 4" xfId="14738"/>
    <cellStyle name="Normal 26 4 4 5" xfId="14739"/>
    <cellStyle name="Normal 26 4 4 5 2" xfId="14740"/>
    <cellStyle name="Normal 26 4 4 5 2 2" xfId="14741"/>
    <cellStyle name="Normal 26 4 4 5 3" xfId="14742"/>
    <cellStyle name="Normal 26 4 4 5 3 2" xfId="14743"/>
    <cellStyle name="Normal 26 4 4 5 4" xfId="14744"/>
    <cellStyle name="Normal 26 4 4 6" xfId="14745"/>
    <cellStyle name="Normal 26 4 4 6 2" xfId="14746"/>
    <cellStyle name="Normal 26 4 4 7" xfId="14747"/>
    <cellStyle name="Normal 26 4 4 7 2" xfId="14748"/>
    <cellStyle name="Normal 26 4 4 8" xfId="14749"/>
    <cellStyle name="Normal 26 4 4 9" xfId="14750"/>
    <cellStyle name="Normal 26 4 5" xfId="14751"/>
    <cellStyle name="Normal 26 4 5 2" xfId="14752"/>
    <cellStyle name="Normal 26 4 5 2 2" xfId="14753"/>
    <cellStyle name="Normal 26 4 5 2 2 2" xfId="14754"/>
    <cellStyle name="Normal 26 4 5 2 2 2 2" xfId="14755"/>
    <cellStyle name="Normal 26 4 5 2 2 3" xfId="14756"/>
    <cellStyle name="Normal 26 4 5 2 2 3 2" xfId="14757"/>
    <cellStyle name="Normal 26 4 5 2 2 4" xfId="14758"/>
    <cellStyle name="Normal 26 4 5 2 3" xfId="14759"/>
    <cellStyle name="Normal 26 4 5 2 3 2" xfId="14760"/>
    <cellStyle name="Normal 26 4 5 2 4" xfId="14761"/>
    <cellStyle name="Normal 26 4 5 2 4 2" xfId="14762"/>
    <cellStyle name="Normal 26 4 5 2 5" xfId="14763"/>
    <cellStyle name="Normal 26 4 5 2 6" xfId="14764"/>
    <cellStyle name="Normal 26 4 5 3" xfId="14765"/>
    <cellStyle name="Normal 26 4 5 3 2" xfId="14766"/>
    <cellStyle name="Normal 26 4 5 3 2 2" xfId="14767"/>
    <cellStyle name="Normal 26 4 5 3 3" xfId="14768"/>
    <cellStyle name="Normal 26 4 5 3 3 2" xfId="14769"/>
    <cellStyle name="Normal 26 4 5 3 4" xfId="14770"/>
    <cellStyle name="Normal 26 4 5 4" xfId="14771"/>
    <cellStyle name="Normal 26 4 5 4 2" xfId="14772"/>
    <cellStyle name="Normal 26 4 5 5" xfId="14773"/>
    <cellStyle name="Normal 26 4 5 5 2" xfId="14774"/>
    <cellStyle name="Normal 26 4 5 6" xfId="14775"/>
    <cellStyle name="Normal 26 4 5 7" xfId="14776"/>
    <cellStyle name="Normal 26 4 6" xfId="14777"/>
    <cellStyle name="Normal 26 4 6 2" xfId="14778"/>
    <cellStyle name="Normal 26 4 6 2 2" xfId="14779"/>
    <cellStyle name="Normal 26 4 6 3" xfId="14780"/>
    <cellStyle name="Normal 26 4 7" xfId="14781"/>
    <cellStyle name="Normal 26 4 7 2" xfId="14782"/>
    <cellStyle name="Normal 26 4 7 2 2" xfId="14783"/>
    <cellStyle name="Normal 26 4 7 2 2 2" xfId="14784"/>
    <cellStyle name="Normal 26 4 7 2 3" xfId="14785"/>
    <cellStyle name="Normal 26 4 7 2 3 2" xfId="14786"/>
    <cellStyle name="Normal 26 4 7 2 4" xfId="14787"/>
    <cellStyle name="Normal 26 4 7 3" xfId="14788"/>
    <cellStyle name="Normal 26 4 7 3 2" xfId="14789"/>
    <cellStyle name="Normal 26 4 7 4" xfId="14790"/>
    <cellStyle name="Normal 26 4 7 4 2" xfId="14791"/>
    <cellStyle name="Normal 26 4 7 5" xfId="14792"/>
    <cellStyle name="Normal 26 4 7 6" xfId="14793"/>
    <cellStyle name="Normal 26 4 8" xfId="14794"/>
    <cellStyle name="Normal 26 4 8 2" xfId="14795"/>
    <cellStyle name="Normal 26 4 8 2 2" xfId="14796"/>
    <cellStyle name="Normal 26 4 8 3" xfId="14797"/>
    <cellStyle name="Normal 26 4 8 3 2" xfId="14798"/>
    <cellStyle name="Normal 26 4 8 4" xfId="14799"/>
    <cellStyle name="Normal 26 4 9" xfId="14800"/>
    <cellStyle name="Normal 26 4 9 2" xfId="14801"/>
    <cellStyle name="Normal 26 4 9 2 2" xfId="14802"/>
    <cellStyle name="Normal 26 4 9 3" xfId="14803"/>
    <cellStyle name="Normal 26 4 9 3 2" xfId="14804"/>
    <cellStyle name="Normal 26 4 9 4" xfId="14805"/>
    <cellStyle name="Normal 26 4_260313_SSFs baseline new GRANTS-rev" xfId="14806"/>
    <cellStyle name="Normal 26 5" xfId="14807"/>
    <cellStyle name="Normal 26 5 2" xfId="14808"/>
    <cellStyle name="Normal 26 5 2 2" xfId="14809"/>
    <cellStyle name="Normal 26 5 2 2 2" xfId="14810"/>
    <cellStyle name="Normal 26 5 2 3" xfId="14811"/>
    <cellStyle name="Normal 26 5 3" xfId="14812"/>
    <cellStyle name="Normal 26 5 3 2" xfId="14813"/>
    <cellStyle name="Normal 26 5 3 2 2" xfId="14814"/>
    <cellStyle name="Normal 26 5 3 3" xfId="14815"/>
    <cellStyle name="Normal 26 5 4" xfId="14816"/>
    <cellStyle name="Normal 26 5 4 2" xfId="14817"/>
    <cellStyle name="Normal 26 5 5" xfId="14818"/>
    <cellStyle name="Normal 26 5 5 2" xfId="14819"/>
    <cellStyle name="Normal 26 5 6" xfId="14820"/>
    <cellStyle name="Normal 26 5 7" xfId="14821"/>
    <cellStyle name="Normal 26 6" xfId="14822"/>
    <cellStyle name="Normal 26 6 2" xfId="14823"/>
    <cellStyle name="Normal 26 6 3" xfId="14824"/>
    <cellStyle name="Normal 26 6 4" xfId="14825"/>
    <cellStyle name="Normal 26 6 5" xfId="14826"/>
    <cellStyle name="Normal 26 7" xfId="14827"/>
    <cellStyle name="Normal 26 7 10" xfId="14828"/>
    <cellStyle name="Normal 26 7 2" xfId="14829"/>
    <cellStyle name="Normal 26 7 2 2" xfId="14830"/>
    <cellStyle name="Normal 26 7 2 2 2" xfId="14831"/>
    <cellStyle name="Normal 26 7 2 2 2 2" xfId="14832"/>
    <cellStyle name="Normal 26 7 2 2 3" xfId="14833"/>
    <cellStyle name="Normal 26 7 2 2 3 2" xfId="14834"/>
    <cellStyle name="Normal 26 7 2 2 4" xfId="14835"/>
    <cellStyle name="Normal 26 7 2 3" xfId="14836"/>
    <cellStyle name="Normal 26 7 2 3 2" xfId="14837"/>
    <cellStyle name="Normal 26 7 2 4" xfId="14838"/>
    <cellStyle name="Normal 26 7 2 4 2" xfId="14839"/>
    <cellStyle name="Normal 26 7 2 5" xfId="14840"/>
    <cellStyle name="Normal 26 7 2 6" xfId="14841"/>
    <cellStyle name="Normal 26 7 3" xfId="14842"/>
    <cellStyle name="Normal 26 7 3 2" xfId="14843"/>
    <cellStyle name="Normal 26 7 3 2 2" xfId="14844"/>
    <cellStyle name="Normal 26 7 3 2 2 2" xfId="14845"/>
    <cellStyle name="Normal 26 7 3 2 3" xfId="14846"/>
    <cellStyle name="Normal 26 7 3 2 3 2" xfId="14847"/>
    <cellStyle name="Normal 26 7 3 2 4" xfId="14848"/>
    <cellStyle name="Normal 26 7 3 3" xfId="14849"/>
    <cellStyle name="Normal 26 7 3 3 2" xfId="14850"/>
    <cellStyle name="Normal 26 7 3 4" xfId="14851"/>
    <cellStyle name="Normal 26 7 3 4 2" xfId="14852"/>
    <cellStyle name="Normal 26 7 3 5" xfId="14853"/>
    <cellStyle name="Normal 26 7 4" xfId="14854"/>
    <cellStyle name="Normal 26 7 4 2" xfId="14855"/>
    <cellStyle name="Normal 26 7 4 2 2" xfId="14856"/>
    <cellStyle name="Normal 26 7 4 3" xfId="14857"/>
    <cellStyle name="Normal 26 7 4 3 2" xfId="14858"/>
    <cellStyle name="Normal 26 7 4 4" xfId="14859"/>
    <cellStyle name="Normal 26 7 5" xfId="14860"/>
    <cellStyle name="Normal 26 7 5 2" xfId="14861"/>
    <cellStyle name="Normal 26 7 5 2 2" xfId="14862"/>
    <cellStyle name="Normal 26 7 5 3" xfId="14863"/>
    <cellStyle name="Normal 26 7 5 3 2" xfId="14864"/>
    <cellStyle name="Normal 26 7 5 4" xfId="14865"/>
    <cellStyle name="Normal 26 7 6" xfId="14866"/>
    <cellStyle name="Normal 26 7 6 2" xfId="14867"/>
    <cellStyle name="Normal 26 7 7" xfId="14868"/>
    <cellStyle name="Normal 26 7 7 2" xfId="14869"/>
    <cellStyle name="Normal 26 7 8" xfId="14870"/>
    <cellStyle name="Normal 26 7 9" xfId="14871"/>
    <cellStyle name="Normal 26 8" xfId="14872"/>
    <cellStyle name="Normal 26 8 2" xfId="14873"/>
    <cellStyle name="Normal 26 8 2 2" xfId="14874"/>
    <cellStyle name="Normal 26 8 2 2 2" xfId="14875"/>
    <cellStyle name="Normal 26 8 2 2 2 2" xfId="14876"/>
    <cellStyle name="Normal 26 8 2 2 3" xfId="14877"/>
    <cellStyle name="Normal 26 8 2 2 3 2" xfId="14878"/>
    <cellStyle name="Normal 26 8 2 2 4" xfId="14879"/>
    <cellStyle name="Normal 26 8 2 3" xfId="14880"/>
    <cellStyle name="Normal 26 8 2 3 2" xfId="14881"/>
    <cellStyle name="Normal 26 8 2 4" xfId="14882"/>
    <cellStyle name="Normal 26 8 2 4 2" xfId="14883"/>
    <cellStyle name="Normal 26 8 2 5" xfId="14884"/>
    <cellStyle name="Normal 26 8 2 6" xfId="14885"/>
    <cellStyle name="Normal 26 8 3" xfId="14886"/>
    <cellStyle name="Normal 26 8 3 2" xfId="14887"/>
    <cellStyle name="Normal 26 8 3 2 2" xfId="14888"/>
    <cellStyle name="Normal 26 8 3 3" xfId="14889"/>
    <cellStyle name="Normal 26 8 3 3 2" xfId="14890"/>
    <cellStyle name="Normal 26 8 3 4" xfId="14891"/>
    <cellStyle name="Normal 26 8 4" xfId="14892"/>
    <cellStyle name="Normal 26 8 4 2" xfId="14893"/>
    <cellStyle name="Normal 26 8 5" xfId="14894"/>
    <cellStyle name="Normal 26 8 5 2" xfId="14895"/>
    <cellStyle name="Normal 26 8 6" xfId="14896"/>
    <cellStyle name="Normal 26 8 7" xfId="14897"/>
    <cellStyle name="Normal 26 9" xfId="14898"/>
    <cellStyle name="Normal 26 9 2" xfId="14899"/>
    <cellStyle name="Normal 26 9 2 2" xfId="14900"/>
    <cellStyle name="Normal 26 9 3" xfId="14901"/>
    <cellStyle name="Normal 26_20110918_Additional measures_ECB" xfId="14902"/>
    <cellStyle name="Normal 27" xfId="14903"/>
    <cellStyle name="Normal 27 2" xfId="14904"/>
    <cellStyle name="Normal 27 2 2" xfId="14905"/>
    <cellStyle name="Normal 27 2 3" xfId="14906"/>
    <cellStyle name="Normal 27 2 4" xfId="14907"/>
    <cellStyle name="Normal 27 2 5" xfId="14908"/>
    <cellStyle name="Normal 27 3" xfId="14909"/>
    <cellStyle name="Normal 27 3 2" xfId="14910"/>
    <cellStyle name="Normal 27 3 3" xfId="14911"/>
    <cellStyle name="Normal 27 3 4" xfId="14912"/>
    <cellStyle name="Normal 27 3 5" xfId="14913"/>
    <cellStyle name="Normal 27 4" xfId="14914"/>
    <cellStyle name="Normal 27 5" xfId="14915"/>
    <cellStyle name="Normal 27 6" xfId="14916"/>
    <cellStyle name="Normal 27 7" xfId="14917"/>
    <cellStyle name="Normal 27 8" xfId="14918"/>
    <cellStyle name="Normal 28" xfId="14919"/>
    <cellStyle name="Normal 28 2" xfId="14920"/>
    <cellStyle name="Normal 28 2 2" xfId="14921"/>
    <cellStyle name="Normal 28 2 3" xfId="14922"/>
    <cellStyle name="Normal 28 2 4" xfId="14923"/>
    <cellStyle name="Normal 28 3" xfId="14924"/>
    <cellStyle name="Normal 28 3 2" xfId="14925"/>
    <cellStyle name="Normal 28 3 3" xfId="14926"/>
    <cellStyle name="Normal 28 3 4" xfId="14927"/>
    <cellStyle name="Normal 28 3 5" xfId="14928"/>
    <cellStyle name="Normal 28 4" xfId="14929"/>
    <cellStyle name="Normal 28 5" xfId="14930"/>
    <cellStyle name="Normal 28 6" xfId="14931"/>
    <cellStyle name="Normal 28 7" xfId="14932"/>
    <cellStyle name="Normal 28_Cumulative" xfId="14933"/>
    <cellStyle name="Normal 29" xfId="14934"/>
    <cellStyle name="Normal 29 10" xfId="14935"/>
    <cellStyle name="Normal 29 10 2" xfId="14936"/>
    <cellStyle name="Normal 29 11" xfId="14937"/>
    <cellStyle name="Normal 29 12" xfId="14938"/>
    <cellStyle name="Normal 29 13" xfId="14939"/>
    <cellStyle name="Normal 29 14" xfId="14940"/>
    <cellStyle name="Normal 29 15" xfId="14941"/>
    <cellStyle name="Normal 29 16" xfId="14942"/>
    <cellStyle name="Normal 29 2" xfId="14943"/>
    <cellStyle name="Normal 29 2 10" xfId="14944"/>
    <cellStyle name="Normal 29 2 11" xfId="14945"/>
    <cellStyle name="Normal 29 2 12" xfId="14946"/>
    <cellStyle name="Normal 29 2 13" xfId="14947"/>
    <cellStyle name="Normal 29 2 14" xfId="14948"/>
    <cellStyle name="Normal 29 2 15" xfId="14949"/>
    <cellStyle name="Normal 29 2 2" xfId="14950"/>
    <cellStyle name="Normal 29 2 2 2" xfId="14951"/>
    <cellStyle name="Normal 29 2 3" xfId="14952"/>
    <cellStyle name="Normal 29 2 3 2" xfId="14953"/>
    <cellStyle name="Normal 29 2 3 3" xfId="14954"/>
    <cellStyle name="Normal 29 2 3 4" xfId="14955"/>
    <cellStyle name="Normal 29 2 3 5" xfId="14956"/>
    <cellStyle name="Normal 29 2 4" xfId="14957"/>
    <cellStyle name="Normal 29 2 4 10" xfId="14958"/>
    <cellStyle name="Normal 29 2 4 2" xfId="14959"/>
    <cellStyle name="Normal 29 2 4 2 2" xfId="14960"/>
    <cellStyle name="Normal 29 2 4 2 2 2" xfId="14961"/>
    <cellStyle name="Normal 29 2 4 2 2 2 2" xfId="14962"/>
    <cellStyle name="Normal 29 2 4 2 2 3" xfId="14963"/>
    <cellStyle name="Normal 29 2 4 2 2 3 2" xfId="14964"/>
    <cellStyle name="Normal 29 2 4 2 2 4" xfId="14965"/>
    <cellStyle name="Normal 29 2 4 2 3" xfId="14966"/>
    <cellStyle name="Normal 29 2 4 2 3 2" xfId="14967"/>
    <cellStyle name="Normal 29 2 4 2 4" xfId="14968"/>
    <cellStyle name="Normal 29 2 4 2 4 2" xfId="14969"/>
    <cellStyle name="Normal 29 2 4 2 5" xfId="14970"/>
    <cellStyle name="Normal 29 2 4 2 6" xfId="14971"/>
    <cellStyle name="Normal 29 2 4 3" xfId="14972"/>
    <cellStyle name="Normal 29 2 4 3 2" xfId="14973"/>
    <cellStyle name="Normal 29 2 4 3 2 2" xfId="14974"/>
    <cellStyle name="Normal 29 2 4 3 2 2 2" xfId="14975"/>
    <cellStyle name="Normal 29 2 4 3 2 3" xfId="14976"/>
    <cellStyle name="Normal 29 2 4 3 2 3 2" xfId="14977"/>
    <cellStyle name="Normal 29 2 4 3 2 4" xfId="14978"/>
    <cellStyle name="Normal 29 2 4 3 3" xfId="14979"/>
    <cellStyle name="Normal 29 2 4 3 3 2" xfId="14980"/>
    <cellStyle name="Normal 29 2 4 3 4" xfId="14981"/>
    <cellStyle name="Normal 29 2 4 3 4 2" xfId="14982"/>
    <cellStyle name="Normal 29 2 4 3 5" xfId="14983"/>
    <cellStyle name="Normal 29 2 4 4" xfId="14984"/>
    <cellStyle name="Normal 29 2 4 4 2" xfId="14985"/>
    <cellStyle name="Normal 29 2 4 4 2 2" xfId="14986"/>
    <cellStyle name="Normal 29 2 4 4 3" xfId="14987"/>
    <cellStyle name="Normal 29 2 4 4 3 2" xfId="14988"/>
    <cellStyle name="Normal 29 2 4 4 4" xfId="14989"/>
    <cellStyle name="Normal 29 2 4 5" xfId="14990"/>
    <cellStyle name="Normal 29 2 4 5 2" xfId="14991"/>
    <cellStyle name="Normal 29 2 4 5 2 2" xfId="14992"/>
    <cellStyle name="Normal 29 2 4 5 3" xfId="14993"/>
    <cellStyle name="Normal 29 2 4 5 3 2" xfId="14994"/>
    <cellStyle name="Normal 29 2 4 5 4" xfId="14995"/>
    <cellStyle name="Normal 29 2 4 6" xfId="14996"/>
    <cellStyle name="Normal 29 2 4 6 2" xfId="14997"/>
    <cellStyle name="Normal 29 2 4 7" xfId="14998"/>
    <cellStyle name="Normal 29 2 4 7 2" xfId="14999"/>
    <cellStyle name="Normal 29 2 4 8" xfId="15000"/>
    <cellStyle name="Normal 29 2 4 9" xfId="15001"/>
    <cellStyle name="Normal 29 2 5" xfId="15002"/>
    <cellStyle name="Normal 29 2 5 2" xfId="15003"/>
    <cellStyle name="Normal 29 2 5 2 2" xfId="15004"/>
    <cellStyle name="Normal 29 2 5 2 2 2" xfId="15005"/>
    <cellStyle name="Normal 29 2 5 2 2 2 2" xfId="15006"/>
    <cellStyle name="Normal 29 2 5 2 2 3" xfId="15007"/>
    <cellStyle name="Normal 29 2 5 2 2 3 2" xfId="15008"/>
    <cellStyle name="Normal 29 2 5 2 2 4" xfId="15009"/>
    <cellStyle name="Normal 29 2 5 2 3" xfId="15010"/>
    <cellStyle name="Normal 29 2 5 2 3 2" xfId="15011"/>
    <cellStyle name="Normal 29 2 5 2 4" xfId="15012"/>
    <cellStyle name="Normal 29 2 5 2 4 2" xfId="15013"/>
    <cellStyle name="Normal 29 2 5 2 5" xfId="15014"/>
    <cellStyle name="Normal 29 2 5 2 6" xfId="15015"/>
    <cellStyle name="Normal 29 2 5 3" xfId="15016"/>
    <cellStyle name="Normal 29 2 5 3 2" xfId="15017"/>
    <cellStyle name="Normal 29 2 5 3 2 2" xfId="15018"/>
    <cellStyle name="Normal 29 2 5 3 3" xfId="15019"/>
    <cellStyle name="Normal 29 2 5 3 3 2" xfId="15020"/>
    <cellStyle name="Normal 29 2 5 3 4" xfId="15021"/>
    <cellStyle name="Normal 29 2 5 4" xfId="15022"/>
    <cellStyle name="Normal 29 2 5 4 2" xfId="15023"/>
    <cellStyle name="Normal 29 2 5 5" xfId="15024"/>
    <cellStyle name="Normal 29 2 5 5 2" xfId="15025"/>
    <cellStyle name="Normal 29 2 5 6" xfId="15026"/>
    <cellStyle name="Normal 29 2 5 7" xfId="15027"/>
    <cellStyle name="Normal 29 2 6" xfId="15028"/>
    <cellStyle name="Normal 29 2 6 2" xfId="15029"/>
    <cellStyle name="Normal 29 2 6 2 2" xfId="15030"/>
    <cellStyle name="Normal 29 2 6 2 2 2" xfId="15031"/>
    <cellStyle name="Normal 29 2 6 2 3" xfId="15032"/>
    <cellStyle name="Normal 29 2 6 2 3 2" xfId="15033"/>
    <cellStyle name="Normal 29 2 6 2 4" xfId="15034"/>
    <cellStyle name="Normal 29 2 6 2 5" xfId="15035"/>
    <cellStyle name="Normal 29 2 6 3" xfId="15036"/>
    <cellStyle name="Normal 29 2 6 3 2" xfId="15037"/>
    <cellStyle name="Normal 29 2 6 4" xfId="15038"/>
    <cellStyle name="Normal 29 2 6 4 2" xfId="15039"/>
    <cellStyle name="Normal 29 2 6 5" xfId="15040"/>
    <cellStyle name="Normal 29 2 6 6" xfId="15041"/>
    <cellStyle name="Normal 29 2 7" xfId="15042"/>
    <cellStyle name="Normal 29 2 7 2" xfId="15043"/>
    <cellStyle name="Normal 29 2 7 2 2" xfId="15044"/>
    <cellStyle name="Normal 29 2 7 3" xfId="15045"/>
    <cellStyle name="Normal 29 2 7 3 2" xfId="15046"/>
    <cellStyle name="Normal 29 2 7 4" xfId="15047"/>
    <cellStyle name="Normal 29 2 7 5" xfId="15048"/>
    <cellStyle name="Normal 29 2 8" xfId="15049"/>
    <cellStyle name="Normal 29 2 8 2" xfId="15050"/>
    <cellStyle name="Normal 29 2 8 2 2" xfId="15051"/>
    <cellStyle name="Normal 29 2 8 3" xfId="15052"/>
    <cellStyle name="Normal 29 2 8 3 2" xfId="15053"/>
    <cellStyle name="Normal 29 2 8 4" xfId="15054"/>
    <cellStyle name="Normal 29 2 9" xfId="15055"/>
    <cellStyle name="Normal 29 2 9 2" xfId="15056"/>
    <cellStyle name="Normal 29 2_260313_SSFs baseline new GRANTS-rev" xfId="15057"/>
    <cellStyle name="Normal 29 3" xfId="15058"/>
    <cellStyle name="Normal 29 3 2" xfId="15059"/>
    <cellStyle name="Normal 29 4" xfId="15060"/>
    <cellStyle name="Normal 29 4 2" xfId="15061"/>
    <cellStyle name="Normal 29 4 3" xfId="15062"/>
    <cellStyle name="Normal 29 4 4" xfId="15063"/>
    <cellStyle name="Normal 29 4 5" xfId="15064"/>
    <cellStyle name="Normal 29 5" xfId="15065"/>
    <cellStyle name="Normal 29 5 10" xfId="15066"/>
    <cellStyle name="Normal 29 5 2" xfId="15067"/>
    <cellStyle name="Normal 29 5 2 2" xfId="15068"/>
    <cellStyle name="Normal 29 5 2 2 2" xfId="15069"/>
    <cellStyle name="Normal 29 5 2 2 2 2" xfId="15070"/>
    <cellStyle name="Normal 29 5 2 2 3" xfId="15071"/>
    <cellStyle name="Normal 29 5 2 2 3 2" xfId="15072"/>
    <cellStyle name="Normal 29 5 2 2 4" xfId="15073"/>
    <cellStyle name="Normal 29 5 2 3" xfId="15074"/>
    <cellStyle name="Normal 29 5 2 3 2" xfId="15075"/>
    <cellStyle name="Normal 29 5 2 4" xfId="15076"/>
    <cellStyle name="Normal 29 5 2 4 2" xfId="15077"/>
    <cellStyle name="Normal 29 5 2 5" xfId="15078"/>
    <cellStyle name="Normal 29 5 2 6" xfId="15079"/>
    <cellStyle name="Normal 29 5 3" xfId="15080"/>
    <cellStyle name="Normal 29 5 3 2" xfId="15081"/>
    <cellStyle name="Normal 29 5 3 2 2" xfId="15082"/>
    <cellStyle name="Normal 29 5 3 2 2 2" xfId="15083"/>
    <cellStyle name="Normal 29 5 3 2 3" xfId="15084"/>
    <cellStyle name="Normal 29 5 3 2 3 2" xfId="15085"/>
    <cellStyle name="Normal 29 5 3 2 4" xfId="15086"/>
    <cellStyle name="Normal 29 5 3 3" xfId="15087"/>
    <cellStyle name="Normal 29 5 3 3 2" xfId="15088"/>
    <cellStyle name="Normal 29 5 3 4" xfId="15089"/>
    <cellStyle name="Normal 29 5 3 4 2" xfId="15090"/>
    <cellStyle name="Normal 29 5 3 5" xfId="15091"/>
    <cellStyle name="Normal 29 5 4" xfId="15092"/>
    <cellStyle name="Normal 29 5 4 2" xfId="15093"/>
    <cellStyle name="Normal 29 5 4 2 2" xfId="15094"/>
    <cellStyle name="Normal 29 5 4 3" xfId="15095"/>
    <cellStyle name="Normal 29 5 4 3 2" xfId="15096"/>
    <cellStyle name="Normal 29 5 4 4" xfId="15097"/>
    <cellStyle name="Normal 29 5 5" xfId="15098"/>
    <cellStyle name="Normal 29 5 5 2" xfId="15099"/>
    <cellStyle name="Normal 29 5 5 2 2" xfId="15100"/>
    <cellStyle name="Normal 29 5 5 3" xfId="15101"/>
    <cellStyle name="Normal 29 5 5 3 2" xfId="15102"/>
    <cellStyle name="Normal 29 5 5 4" xfId="15103"/>
    <cellStyle name="Normal 29 5 6" xfId="15104"/>
    <cellStyle name="Normal 29 5 6 2" xfId="15105"/>
    <cellStyle name="Normal 29 5 7" xfId="15106"/>
    <cellStyle name="Normal 29 5 7 2" xfId="15107"/>
    <cellStyle name="Normal 29 5 8" xfId="15108"/>
    <cellStyle name="Normal 29 5 9" xfId="15109"/>
    <cellStyle name="Normal 29 6" xfId="15110"/>
    <cellStyle name="Normal 29 6 2" xfId="15111"/>
    <cellStyle name="Normal 29 6 2 2" xfId="15112"/>
    <cellStyle name="Normal 29 6 2 2 2" xfId="15113"/>
    <cellStyle name="Normal 29 6 2 2 2 2" xfId="15114"/>
    <cellStyle name="Normal 29 6 2 2 3" xfId="15115"/>
    <cellStyle name="Normal 29 6 2 2 3 2" xfId="15116"/>
    <cellStyle name="Normal 29 6 2 2 4" xfId="15117"/>
    <cellStyle name="Normal 29 6 2 3" xfId="15118"/>
    <cellStyle name="Normal 29 6 2 3 2" xfId="15119"/>
    <cellStyle name="Normal 29 6 2 4" xfId="15120"/>
    <cellStyle name="Normal 29 6 2 4 2" xfId="15121"/>
    <cellStyle name="Normal 29 6 2 5" xfId="15122"/>
    <cellStyle name="Normal 29 6 2 6" xfId="15123"/>
    <cellStyle name="Normal 29 6 3" xfId="15124"/>
    <cellStyle name="Normal 29 6 3 2" xfId="15125"/>
    <cellStyle name="Normal 29 6 3 2 2" xfId="15126"/>
    <cellStyle name="Normal 29 6 3 3" xfId="15127"/>
    <cellStyle name="Normal 29 6 3 3 2" xfId="15128"/>
    <cellStyle name="Normal 29 6 3 4" xfId="15129"/>
    <cellStyle name="Normal 29 6 4" xfId="15130"/>
    <cellStyle name="Normal 29 6 4 2" xfId="15131"/>
    <cellStyle name="Normal 29 6 5" xfId="15132"/>
    <cellStyle name="Normal 29 6 5 2" xfId="15133"/>
    <cellStyle name="Normal 29 6 6" xfId="15134"/>
    <cellStyle name="Normal 29 6 7" xfId="15135"/>
    <cellStyle name="Normal 29 7" xfId="15136"/>
    <cellStyle name="Normal 29 7 2" xfId="15137"/>
    <cellStyle name="Normal 29 7 2 2" xfId="15138"/>
    <cellStyle name="Normal 29 7 2 2 2" xfId="15139"/>
    <cellStyle name="Normal 29 7 2 3" xfId="15140"/>
    <cellStyle name="Normal 29 7 2 3 2" xfId="15141"/>
    <cellStyle name="Normal 29 7 2 4" xfId="15142"/>
    <cellStyle name="Normal 29 7 2 5" xfId="15143"/>
    <cellStyle name="Normal 29 7 3" xfId="15144"/>
    <cellStyle name="Normal 29 7 3 2" xfId="15145"/>
    <cellStyle name="Normal 29 7 4" xfId="15146"/>
    <cellStyle name="Normal 29 7 4 2" xfId="15147"/>
    <cellStyle name="Normal 29 7 5" xfId="15148"/>
    <cellStyle name="Normal 29 7 6" xfId="15149"/>
    <cellStyle name="Normal 29 8" xfId="15150"/>
    <cellStyle name="Normal 29 8 2" xfId="15151"/>
    <cellStyle name="Normal 29 8 2 2" xfId="15152"/>
    <cellStyle name="Normal 29 8 3" xfId="15153"/>
    <cellStyle name="Normal 29 8 3 2" xfId="15154"/>
    <cellStyle name="Normal 29 8 4" xfId="15155"/>
    <cellStyle name="Normal 29 8 5" xfId="15156"/>
    <cellStyle name="Normal 29 9" xfId="15157"/>
    <cellStyle name="Normal 29 9 2" xfId="15158"/>
    <cellStyle name="Normal 29 9 2 2" xfId="15159"/>
    <cellStyle name="Normal 29 9 3" xfId="15160"/>
    <cellStyle name="Normal 29 9 3 2" xfId="15161"/>
    <cellStyle name="Normal 29 9 4" xfId="15162"/>
    <cellStyle name="Normal 29_20110918_Additional measures_ECB" xfId="15163"/>
    <cellStyle name="Normal 3" xfId="46"/>
    <cellStyle name="Normal 3 10" xfId="15164"/>
    <cellStyle name="Normal 3 10 2" xfId="15165"/>
    <cellStyle name="Normal 3 10 3" xfId="15166"/>
    <cellStyle name="Normal 3 11" xfId="15167"/>
    <cellStyle name="Normal 3 11 2" xfId="15168"/>
    <cellStyle name="Normal 3 11 2 2" xfId="15169"/>
    <cellStyle name="Normal 3 11 2 3" xfId="15170"/>
    <cellStyle name="Normal 3 11 3" xfId="15171"/>
    <cellStyle name="Normal 3 11 3 2" xfId="15172"/>
    <cellStyle name="Normal 3 11 4" xfId="15173"/>
    <cellStyle name="Normal 3 11 5" xfId="15174"/>
    <cellStyle name="Normal 3 11 6" xfId="15175"/>
    <cellStyle name="Normal 3 11 7" xfId="15176"/>
    <cellStyle name="Normal 3 12" xfId="15177"/>
    <cellStyle name="Normal 3 12 2" xfId="15178"/>
    <cellStyle name="Normal 3 13" xfId="15179"/>
    <cellStyle name="Normal 3 13 2" xfId="15180"/>
    <cellStyle name="Normal 3 13 2 2" xfId="15181"/>
    <cellStyle name="Normal 3 13 3" xfId="15182"/>
    <cellStyle name="Normal 3 13 4" xfId="15183"/>
    <cellStyle name="Normal 3 14" xfId="15184"/>
    <cellStyle name="Normal 3 14 2" xfId="15185"/>
    <cellStyle name="Normal 3 14 2 2" xfId="15186"/>
    <cellStyle name="Normal 3 14 3" xfId="15187"/>
    <cellStyle name="Normal 3 15" xfId="15188"/>
    <cellStyle name="Normal 3 15 2" xfId="15189"/>
    <cellStyle name="Normal 3 16" xfId="15190"/>
    <cellStyle name="Normal 3 17" xfId="15191"/>
    <cellStyle name="Normal 3 18" xfId="15192"/>
    <cellStyle name="Normal 3 2" xfId="15193"/>
    <cellStyle name="Normal 3 2 10" xfId="15194"/>
    <cellStyle name="Normal 3 2 11" xfId="15195"/>
    <cellStyle name="Normal 3 2 12" xfId="15196"/>
    <cellStyle name="Normal 3 2 13" xfId="15197"/>
    <cellStyle name="Normal 3 2 14" xfId="15198"/>
    <cellStyle name="Normal 3 2 2" xfId="15199"/>
    <cellStyle name="Normal 3 2 2 10" xfId="15200"/>
    <cellStyle name="Normal 3 2 2 11" xfId="15201"/>
    <cellStyle name="Normal 3 2 2 2" xfId="15202"/>
    <cellStyle name="Normal 3 2 2 2 2" xfId="15203"/>
    <cellStyle name="Normal 3 2 2 2 2 2" xfId="15204"/>
    <cellStyle name="Normal 3 2 2 2 2 2 2" xfId="15205"/>
    <cellStyle name="Normal 3 2 2 2 2 2 2 2" xfId="15206"/>
    <cellStyle name="Normal 3 2 2 2 2 2 3" xfId="15207"/>
    <cellStyle name="Normal 3 2 2 2 2 2 3 2" xfId="15208"/>
    <cellStyle name="Normal 3 2 2 2 2 2 4" xfId="15209"/>
    <cellStyle name="Normal 3 2 2 2 2 2 5" xfId="15210"/>
    <cellStyle name="Normal 3 2 2 2 2 3" xfId="15211"/>
    <cellStyle name="Normal 3 2 2 2 2 3 2" xfId="15212"/>
    <cellStyle name="Normal 3 2 2 2 2 3 2 2" xfId="15213"/>
    <cellStyle name="Normal 3 2 2 2 2 3 3" xfId="15214"/>
    <cellStyle name="Normal 3 2 2 2 2 3 3 2" xfId="15215"/>
    <cellStyle name="Normal 3 2 2 2 2 3 4" xfId="15216"/>
    <cellStyle name="Normal 3 2 2 2 2 3 5" xfId="15217"/>
    <cellStyle name="Normal 3 2 2 2 2 4" xfId="15218"/>
    <cellStyle name="Normal 3 2 2 2 2 4 2" xfId="15219"/>
    <cellStyle name="Normal 3 2 2 2 2 5" xfId="15220"/>
    <cellStyle name="Normal 3 2 2 2 2 5 2" xfId="15221"/>
    <cellStyle name="Normal 3 2 2 2 2 6" xfId="15222"/>
    <cellStyle name="Normal 3 2 2 2 2 7" xfId="15223"/>
    <cellStyle name="Normal 3 2 2 2 2_f_SSF" xfId="15224"/>
    <cellStyle name="Normal 3 2 2 2 3" xfId="15225"/>
    <cellStyle name="Normal 3 2 2 2 3 2" xfId="15226"/>
    <cellStyle name="Normal 3 2 2 2 3 2 2" xfId="15227"/>
    <cellStyle name="Normal 3 2 2 2 3 3" xfId="15228"/>
    <cellStyle name="Normal 3 2 2 2 3 3 2" xfId="15229"/>
    <cellStyle name="Normal 3 2 2 2 3 4" xfId="15230"/>
    <cellStyle name="Normal 3 2 2 2 3 5" xfId="15231"/>
    <cellStyle name="Normal 3 2 2 2 4" xfId="15232"/>
    <cellStyle name="Normal 3 2 2 2 4 2" xfId="15233"/>
    <cellStyle name="Normal 3 2 2 2 4 2 2" xfId="15234"/>
    <cellStyle name="Normal 3 2 2 2 4 3" xfId="15235"/>
    <cellStyle name="Normal 3 2 2 2 4 3 2" xfId="15236"/>
    <cellStyle name="Normal 3 2 2 2 4 4" xfId="15237"/>
    <cellStyle name="Normal 3 2 2 2 4 5" xfId="15238"/>
    <cellStyle name="Normal 3 2 2 2 5" xfId="15239"/>
    <cellStyle name="Normal 3 2 2 2 6" xfId="15240"/>
    <cellStyle name="Normal 3 2 2 2 7" xfId="15241"/>
    <cellStyle name="Normal 3 2 2 2 8" xfId="15242"/>
    <cellStyle name="Normal 3 2 2 2_f_SSF" xfId="15243"/>
    <cellStyle name="Normal 3 2 2 3" xfId="15244"/>
    <cellStyle name="Normal 3 2 2 3 2" xfId="15245"/>
    <cellStyle name="Normal 3 2 2 3 2 2" xfId="15246"/>
    <cellStyle name="Normal 3 2 2 3 2 2 2" xfId="15247"/>
    <cellStyle name="Normal 3 2 2 3 2 3" xfId="15248"/>
    <cellStyle name="Normal 3 2 2 3 2 3 2" xfId="15249"/>
    <cellStyle name="Normal 3 2 2 3 2 4" xfId="15250"/>
    <cellStyle name="Normal 3 2 2 3 2 5" xfId="15251"/>
    <cellStyle name="Normal 3 2 2 3 3" xfId="15252"/>
    <cellStyle name="Normal 3 2 2 3 3 2" xfId="15253"/>
    <cellStyle name="Normal 3 2 2 3 3 2 2" xfId="15254"/>
    <cellStyle name="Normal 3 2 2 3 3 3" xfId="15255"/>
    <cellStyle name="Normal 3 2 2 3 3 3 2" xfId="15256"/>
    <cellStyle name="Normal 3 2 2 3 3 4" xfId="15257"/>
    <cellStyle name="Normal 3 2 2 3 3 5" xfId="15258"/>
    <cellStyle name="Normal 3 2 2 3 4" xfId="15259"/>
    <cellStyle name="Normal 3 2 2 3 4 2" xfId="15260"/>
    <cellStyle name="Normal 3 2 2 3 5" xfId="15261"/>
    <cellStyle name="Normal 3 2 2 3 5 2" xfId="15262"/>
    <cellStyle name="Normal 3 2 2 3 6" xfId="15263"/>
    <cellStyle name="Normal 3 2 2 3 7" xfId="15264"/>
    <cellStyle name="Normal 3 2 2 3_f_SSF" xfId="15265"/>
    <cellStyle name="Normal 3 2 2 4" xfId="15266"/>
    <cellStyle name="Normal 3 2 2 4 2" xfId="15267"/>
    <cellStyle name="Normal 3 2 2 4 2 2" xfId="15268"/>
    <cellStyle name="Normal 3 2 2 4 3" xfId="15269"/>
    <cellStyle name="Normal 3 2 2 4 3 2" xfId="15270"/>
    <cellStyle name="Normal 3 2 2 4 4" xfId="15271"/>
    <cellStyle name="Normal 3 2 2 4 5" xfId="15272"/>
    <cellStyle name="Normal 3 2 2 5" xfId="15273"/>
    <cellStyle name="Normal 3 2 2 5 2" xfId="15274"/>
    <cellStyle name="Normal 3 2 2 5 2 2" xfId="15275"/>
    <cellStyle name="Normal 3 2 2 5 3" xfId="15276"/>
    <cellStyle name="Normal 3 2 2 5 3 2" xfId="15277"/>
    <cellStyle name="Normal 3 2 2 5 4" xfId="15278"/>
    <cellStyle name="Normal 3 2 2 5 5" xfId="15279"/>
    <cellStyle name="Normal 3 2 2 6" xfId="15280"/>
    <cellStyle name="Normal 3 2 2 7" xfId="15281"/>
    <cellStyle name="Normal 3 2 2 8" xfId="15282"/>
    <cellStyle name="Normal 3 2 2 9" xfId="15283"/>
    <cellStyle name="Normal 3 2 2_20120313_final_participating_bonds_mar2012_interest_calc" xfId="15284"/>
    <cellStyle name="Normal 3 2 3" xfId="15285"/>
    <cellStyle name="Normal 3 2 3 2" xfId="15286"/>
    <cellStyle name="Normal 3 2 3 2 2" xfId="15287"/>
    <cellStyle name="Normal 3 2 3 2 2 2" xfId="15288"/>
    <cellStyle name="Normal 3 2 3 2 2 2 2" xfId="15289"/>
    <cellStyle name="Normal 3 2 3 2 2 2 2 2" xfId="15290"/>
    <cellStyle name="Normal 3 2 3 2 2 2 3" xfId="15291"/>
    <cellStyle name="Normal 3 2 3 2 2 2 3 2" xfId="15292"/>
    <cellStyle name="Normal 3 2 3 2 2 2 4" xfId="15293"/>
    <cellStyle name="Normal 3 2 3 2 2 2 5" xfId="15294"/>
    <cellStyle name="Normal 3 2 3 2 2 3" xfId="15295"/>
    <cellStyle name="Normal 3 2 3 2 2 3 2" xfId="15296"/>
    <cellStyle name="Normal 3 2 3 2 2 3 2 2" xfId="15297"/>
    <cellStyle name="Normal 3 2 3 2 2 3 3" xfId="15298"/>
    <cellStyle name="Normal 3 2 3 2 2 3 3 2" xfId="15299"/>
    <cellStyle name="Normal 3 2 3 2 2 3 4" xfId="15300"/>
    <cellStyle name="Normal 3 2 3 2 2 3 5" xfId="15301"/>
    <cellStyle name="Normal 3 2 3 2 2 4" xfId="15302"/>
    <cellStyle name="Normal 3 2 3 2 2 4 2" xfId="15303"/>
    <cellStyle name="Normal 3 2 3 2 2 5" xfId="15304"/>
    <cellStyle name="Normal 3 2 3 2 2 5 2" xfId="15305"/>
    <cellStyle name="Normal 3 2 3 2 2 6" xfId="15306"/>
    <cellStyle name="Normal 3 2 3 2 2 7" xfId="15307"/>
    <cellStyle name="Normal 3 2 3 2 2_f_SSF" xfId="15308"/>
    <cellStyle name="Normal 3 2 3 2 3" xfId="15309"/>
    <cellStyle name="Normal 3 2 3 2 3 2" xfId="15310"/>
    <cellStyle name="Normal 3 2 3 2 3 2 2" xfId="15311"/>
    <cellStyle name="Normal 3 2 3 2 3 3" xfId="15312"/>
    <cellStyle name="Normal 3 2 3 2 3 3 2" xfId="15313"/>
    <cellStyle name="Normal 3 2 3 2 3 4" xfId="15314"/>
    <cellStyle name="Normal 3 2 3 2 3 5" xfId="15315"/>
    <cellStyle name="Normal 3 2 3 2 4" xfId="15316"/>
    <cellStyle name="Normal 3 2 3 2 4 2" xfId="15317"/>
    <cellStyle name="Normal 3 2 3 2 4 2 2" xfId="15318"/>
    <cellStyle name="Normal 3 2 3 2 4 3" xfId="15319"/>
    <cellStyle name="Normal 3 2 3 2 4 3 2" xfId="15320"/>
    <cellStyle name="Normal 3 2 3 2 4 4" xfId="15321"/>
    <cellStyle name="Normal 3 2 3 2 4 5" xfId="15322"/>
    <cellStyle name="Normal 3 2 3 2 5" xfId="15323"/>
    <cellStyle name="Normal 3 2 3 2 5 2" xfId="15324"/>
    <cellStyle name="Normal 3 2 3 2 6" xfId="15325"/>
    <cellStyle name="Normal 3 2 3 2 6 2" xfId="15326"/>
    <cellStyle name="Normal 3 2 3 2 7" xfId="15327"/>
    <cellStyle name="Normal 3 2 3 2 8" xfId="15328"/>
    <cellStyle name="Normal 3 2 3 2_f_SSF" xfId="15329"/>
    <cellStyle name="Normal 3 2 3 3" xfId="15330"/>
    <cellStyle name="Normal 3 2 3 3 2" xfId="15331"/>
    <cellStyle name="Normal 3 2 3 3 2 2" xfId="15332"/>
    <cellStyle name="Normal 3 2 3 3 2 2 2" xfId="15333"/>
    <cellStyle name="Normal 3 2 3 3 2 3" xfId="15334"/>
    <cellStyle name="Normal 3 2 3 3 2 3 2" xfId="15335"/>
    <cellStyle name="Normal 3 2 3 3 2 4" xfId="15336"/>
    <cellStyle name="Normal 3 2 3 3 2 5" xfId="15337"/>
    <cellStyle name="Normal 3 2 3 3 3" xfId="15338"/>
    <cellStyle name="Normal 3 2 3 3 3 2" xfId="15339"/>
    <cellStyle name="Normal 3 2 3 3 3 2 2" xfId="15340"/>
    <cellStyle name="Normal 3 2 3 3 3 3" xfId="15341"/>
    <cellStyle name="Normal 3 2 3 3 3 3 2" xfId="15342"/>
    <cellStyle name="Normal 3 2 3 3 3 4" xfId="15343"/>
    <cellStyle name="Normal 3 2 3 3 3 5" xfId="15344"/>
    <cellStyle name="Normal 3 2 3 3 4" xfId="15345"/>
    <cellStyle name="Normal 3 2 3 3 4 2" xfId="15346"/>
    <cellStyle name="Normal 3 2 3 3 5" xfId="15347"/>
    <cellStyle name="Normal 3 2 3 3 5 2" xfId="15348"/>
    <cellStyle name="Normal 3 2 3 3 6" xfId="15349"/>
    <cellStyle name="Normal 3 2 3 3 7" xfId="15350"/>
    <cellStyle name="Normal 3 2 3 3_f_SSF" xfId="15351"/>
    <cellStyle name="Normal 3 2 3 4" xfId="15352"/>
    <cellStyle name="Normal 3 2 3 4 2" xfId="15353"/>
    <cellStyle name="Normal 3 2 3 4 2 2" xfId="15354"/>
    <cellStyle name="Normal 3 2 3 4 3" xfId="15355"/>
    <cellStyle name="Normal 3 2 3 4 3 2" xfId="15356"/>
    <cellStyle name="Normal 3 2 3 4 4" xfId="15357"/>
    <cellStyle name="Normal 3 2 3 4 5" xfId="15358"/>
    <cellStyle name="Normal 3 2 3 5" xfId="15359"/>
    <cellStyle name="Normal 3 2 3 5 2" xfId="15360"/>
    <cellStyle name="Normal 3 2 3 5 2 2" xfId="15361"/>
    <cellStyle name="Normal 3 2 3 5 3" xfId="15362"/>
    <cellStyle name="Normal 3 2 3 5 3 2" xfId="15363"/>
    <cellStyle name="Normal 3 2 3 5 4" xfId="15364"/>
    <cellStyle name="Normal 3 2 3 5 5" xfId="15365"/>
    <cellStyle name="Normal 3 2 3 6" xfId="15366"/>
    <cellStyle name="Normal 3 2 3 7" xfId="15367"/>
    <cellStyle name="Normal 3 2 3 8" xfId="15368"/>
    <cellStyle name="Normal 3 2 3_f_SSF" xfId="15369"/>
    <cellStyle name="Normal 3 2 4" xfId="15370"/>
    <cellStyle name="Normal 3 2 4 2" xfId="15371"/>
    <cellStyle name="Normal 3 2 4 2 2" xfId="15372"/>
    <cellStyle name="Normal 3 2 4 2 2 2" xfId="15373"/>
    <cellStyle name="Normal 3 2 4 2 2 2 2" xfId="15374"/>
    <cellStyle name="Normal 3 2 4 2 2 3" xfId="15375"/>
    <cellStyle name="Normal 3 2 4 2 2 3 2" xfId="15376"/>
    <cellStyle name="Normal 3 2 4 2 2 4" xfId="15377"/>
    <cellStyle name="Normal 3 2 4 2 2 5" xfId="15378"/>
    <cellStyle name="Normal 3 2 4 2 3" xfId="15379"/>
    <cellStyle name="Normal 3 2 4 2 3 2" xfId="15380"/>
    <cellStyle name="Normal 3 2 4 2 3 2 2" xfId="15381"/>
    <cellStyle name="Normal 3 2 4 2 3 3" xfId="15382"/>
    <cellStyle name="Normal 3 2 4 2 3 3 2" xfId="15383"/>
    <cellStyle name="Normal 3 2 4 2 3 4" xfId="15384"/>
    <cellStyle name="Normal 3 2 4 2 3 5" xfId="15385"/>
    <cellStyle name="Normal 3 2 4 2 4" xfId="15386"/>
    <cellStyle name="Normal 3 2 4 2 4 2" xfId="15387"/>
    <cellStyle name="Normal 3 2 4 2 5" xfId="15388"/>
    <cellStyle name="Normal 3 2 4 2 5 2" xfId="15389"/>
    <cellStyle name="Normal 3 2 4 2 6" xfId="15390"/>
    <cellStyle name="Normal 3 2 4 2 7" xfId="15391"/>
    <cellStyle name="Normal 3 2 4 2_f_SSF" xfId="15392"/>
    <cellStyle name="Normal 3 2 4 3" xfId="15393"/>
    <cellStyle name="Normal 3 2 4 3 2" xfId="15394"/>
    <cellStyle name="Normal 3 2 4 3 2 2" xfId="15395"/>
    <cellStyle name="Normal 3 2 4 3 3" xfId="15396"/>
    <cellStyle name="Normal 3 2 4 3 3 2" xfId="15397"/>
    <cellStyle name="Normal 3 2 4 3 4" xfId="15398"/>
    <cellStyle name="Normal 3 2 4 3 5" xfId="15399"/>
    <cellStyle name="Normal 3 2 4 4" xfId="15400"/>
    <cellStyle name="Normal 3 2 4 4 2" xfId="15401"/>
    <cellStyle name="Normal 3 2 4 4 2 2" xfId="15402"/>
    <cellStyle name="Normal 3 2 4 4 3" xfId="15403"/>
    <cellStyle name="Normal 3 2 4 4 3 2" xfId="15404"/>
    <cellStyle name="Normal 3 2 4 4 4" xfId="15405"/>
    <cellStyle name="Normal 3 2 4 4 5" xfId="15406"/>
    <cellStyle name="Normal 3 2 4 5" xfId="15407"/>
    <cellStyle name="Normal 3 2 4 6" xfId="15408"/>
    <cellStyle name="Normal 3 2 4 7" xfId="15409"/>
    <cellStyle name="Normal 3 2 4_f_SSF" xfId="15410"/>
    <cellStyle name="Normal 3 2 5" xfId="15411"/>
    <cellStyle name="Normal 3 2 5 2" xfId="15412"/>
    <cellStyle name="Normal 3 2 5 2 2" xfId="15413"/>
    <cellStyle name="Normal 3 2 5 2 2 2" xfId="15414"/>
    <cellStyle name="Normal 3 2 5 2 3" xfId="15415"/>
    <cellStyle name="Normal 3 2 5 2 3 2" xfId="15416"/>
    <cellStyle name="Normal 3 2 5 2 4" xfId="15417"/>
    <cellStyle name="Normal 3 2 5 2 5" xfId="15418"/>
    <cellStyle name="Normal 3 2 5 3" xfId="15419"/>
    <cellStyle name="Normal 3 2 5 3 2" xfId="15420"/>
    <cellStyle name="Normal 3 2 5 3 2 2" xfId="15421"/>
    <cellStyle name="Normal 3 2 5 3 3" xfId="15422"/>
    <cellStyle name="Normal 3 2 5 3 3 2" xfId="15423"/>
    <cellStyle name="Normal 3 2 5 3 4" xfId="15424"/>
    <cellStyle name="Normal 3 2 5 3 5" xfId="15425"/>
    <cellStyle name="Normal 3 2 5 4" xfId="15426"/>
    <cellStyle name="Normal 3 2 5 4 2" xfId="15427"/>
    <cellStyle name="Normal 3 2 5 5" xfId="15428"/>
    <cellStyle name="Normal 3 2 5 5 2" xfId="15429"/>
    <cellStyle name="Normal 3 2 5 6" xfId="15430"/>
    <cellStyle name="Normal 3 2 5 7" xfId="15431"/>
    <cellStyle name="Normal 3 2 5_f_SSF" xfId="15432"/>
    <cellStyle name="Normal 3 2 6" xfId="15433"/>
    <cellStyle name="Normal 3 2 6 2" xfId="15434"/>
    <cellStyle name="Normal 3 2 6 2 2" xfId="15435"/>
    <cellStyle name="Normal 3 2 6 2 2 2" xfId="15436"/>
    <cellStyle name="Normal 3 2 6 2 3" xfId="15437"/>
    <cellStyle name="Normal 3 2 6 2 3 2" xfId="15438"/>
    <cellStyle name="Normal 3 2 6 2 4" xfId="15439"/>
    <cellStyle name="Normal 3 2 6 2 5" xfId="15440"/>
    <cellStyle name="Normal 3 2 6 3" xfId="15441"/>
    <cellStyle name="Normal 3 2 6 3 2" xfId="15442"/>
    <cellStyle name="Normal 3 2 6 3 2 2" xfId="15443"/>
    <cellStyle name="Normal 3 2 6 3 3" xfId="15444"/>
    <cellStyle name="Normal 3 2 6 3 3 2" xfId="15445"/>
    <cellStyle name="Normal 3 2 6 3 4" xfId="15446"/>
    <cellStyle name="Normal 3 2 6 3 5" xfId="15447"/>
    <cellStyle name="Normal 3 2 6 4" xfId="15448"/>
    <cellStyle name="Normal 3 2 6 4 2" xfId="15449"/>
    <cellStyle name="Normal 3 2 6 5" xfId="15450"/>
    <cellStyle name="Normal 3 2 6 5 2" xfId="15451"/>
    <cellStyle name="Normal 3 2 6 6" xfId="15452"/>
    <cellStyle name="Normal 3 2 6 7" xfId="15453"/>
    <cellStyle name="Normal 3 2 6_f_SSF" xfId="15454"/>
    <cellStyle name="Normal 3 2 7" xfId="15455"/>
    <cellStyle name="Normal 3 2 7 2" xfId="15456"/>
    <cellStyle name="Normal 3 2 7 2 2" xfId="15457"/>
    <cellStyle name="Normal 3 2 7 3" xfId="15458"/>
    <cellStyle name="Normal 3 2 7 3 2" xfId="15459"/>
    <cellStyle name="Normal 3 2 7 4" xfId="15460"/>
    <cellStyle name="Normal 3 2 7 5" xfId="15461"/>
    <cellStyle name="Normal 3 2 8" xfId="15462"/>
    <cellStyle name="Normal 3 2 8 2" xfId="15463"/>
    <cellStyle name="Normal 3 2 8 2 2" xfId="15464"/>
    <cellStyle name="Normal 3 2 8 3" xfId="15465"/>
    <cellStyle name="Normal 3 2 8 3 2" xfId="15466"/>
    <cellStyle name="Normal 3 2 8 4" xfId="15467"/>
    <cellStyle name="Normal 3 2 8 5" xfId="15468"/>
    <cellStyle name="Normal 3 2 9" xfId="15469"/>
    <cellStyle name="Normal 3 2_Cumulative" xfId="15470"/>
    <cellStyle name="Normal 3 3" xfId="15471"/>
    <cellStyle name="Normal 3 3 2" xfId="15472"/>
    <cellStyle name="Normal 3 4" xfId="15473"/>
    <cellStyle name="Normal 3 4 2" xfId="15474"/>
    <cellStyle name="Normal 3 4 2 2" xfId="15475"/>
    <cellStyle name="Normal 3 4 2 2 2" xfId="15476"/>
    <cellStyle name="Normal 3 4 2 2 2 2" xfId="15477"/>
    <cellStyle name="Normal 3 4 2 2 2 2 2" xfId="15478"/>
    <cellStyle name="Normal 3 4 2 2 2 3" xfId="15479"/>
    <cellStyle name="Normal 3 4 2 2 2 3 2" xfId="15480"/>
    <cellStyle name="Normal 3 4 2 2 2 4" xfId="15481"/>
    <cellStyle name="Normal 3 4 2 2 2 5" xfId="15482"/>
    <cellStyle name="Normal 3 4 2 2 3" xfId="15483"/>
    <cellStyle name="Normal 3 4 2 2 3 2" xfId="15484"/>
    <cellStyle name="Normal 3 4 2 2 3 2 2" xfId="15485"/>
    <cellStyle name="Normal 3 4 2 2 3 3" xfId="15486"/>
    <cellStyle name="Normal 3 4 2 2 3 3 2" xfId="15487"/>
    <cellStyle name="Normal 3 4 2 2 3 4" xfId="15488"/>
    <cellStyle name="Normal 3 4 2 2 3 5" xfId="15489"/>
    <cellStyle name="Normal 3 4 2 2 4" xfId="15490"/>
    <cellStyle name="Normal 3 4 2 2 4 2" xfId="15491"/>
    <cellStyle name="Normal 3 4 2 2 5" xfId="15492"/>
    <cellStyle name="Normal 3 4 2 2 5 2" xfId="15493"/>
    <cellStyle name="Normal 3 4 2 2 6" xfId="15494"/>
    <cellStyle name="Normal 3 4 2 2 7" xfId="15495"/>
    <cellStyle name="Normal 3 4 2 2_f_SSF" xfId="15496"/>
    <cellStyle name="Normal 3 4 2 3" xfId="15497"/>
    <cellStyle name="Normal 3 4 2 3 2" xfId="15498"/>
    <cellStyle name="Normal 3 4 2 3 2 2" xfId="15499"/>
    <cellStyle name="Normal 3 4 2 3 3" xfId="15500"/>
    <cellStyle name="Normal 3 4 2 3 3 2" xfId="15501"/>
    <cellStyle name="Normal 3 4 2 3 4" xfId="15502"/>
    <cellStyle name="Normal 3 4 2 3 5" xfId="15503"/>
    <cellStyle name="Normal 3 4 2 4" xfId="15504"/>
    <cellStyle name="Normal 3 4 2 4 2" xfId="15505"/>
    <cellStyle name="Normal 3 4 2 4 2 2" xfId="15506"/>
    <cellStyle name="Normal 3 4 2 4 3" xfId="15507"/>
    <cellStyle name="Normal 3 4 2 4 3 2" xfId="15508"/>
    <cellStyle name="Normal 3 4 2 4 4" xfId="15509"/>
    <cellStyle name="Normal 3 4 2 4 5" xfId="15510"/>
    <cellStyle name="Normal 3 4 2 5" xfId="15511"/>
    <cellStyle name="Normal 3 4 2 5 2" xfId="15512"/>
    <cellStyle name="Normal 3 4 2 6" xfId="15513"/>
    <cellStyle name="Normal 3 4 2 6 2" xfId="15514"/>
    <cellStyle name="Normal 3 4 2 7" xfId="15515"/>
    <cellStyle name="Normal 3 4 2 8" xfId="15516"/>
    <cellStyle name="Normal 3 4 2_f_SSF" xfId="15517"/>
    <cellStyle name="Normal 3 4 3" xfId="15518"/>
    <cellStyle name="Normal 3 4 3 2" xfId="15519"/>
    <cellStyle name="Normal 3 4 3 2 2" xfId="15520"/>
    <cellStyle name="Normal 3 4 3 2 2 2" xfId="15521"/>
    <cellStyle name="Normal 3 4 3 2 3" xfId="15522"/>
    <cellStyle name="Normal 3 4 3 2 3 2" xfId="15523"/>
    <cellStyle name="Normal 3 4 3 2 4" xfId="15524"/>
    <cellStyle name="Normal 3 4 3 2 5" xfId="15525"/>
    <cellStyle name="Normal 3 4 3 3" xfId="15526"/>
    <cellStyle name="Normal 3 4 3 3 2" xfId="15527"/>
    <cellStyle name="Normal 3 4 3 3 2 2" xfId="15528"/>
    <cellStyle name="Normal 3 4 3 3 3" xfId="15529"/>
    <cellStyle name="Normal 3 4 3 3 3 2" xfId="15530"/>
    <cellStyle name="Normal 3 4 3 3 4" xfId="15531"/>
    <cellStyle name="Normal 3 4 3 3 5" xfId="15532"/>
    <cellStyle name="Normal 3 4 3 4" xfId="15533"/>
    <cellStyle name="Normal 3 4 3 4 2" xfId="15534"/>
    <cellStyle name="Normal 3 4 3 5" xfId="15535"/>
    <cellStyle name="Normal 3 4 3 5 2" xfId="15536"/>
    <cellStyle name="Normal 3 4 3 6" xfId="15537"/>
    <cellStyle name="Normal 3 4 3 7" xfId="15538"/>
    <cellStyle name="Normal 3 4 3_f_SSF" xfId="15539"/>
    <cellStyle name="Normal 3 4 4" xfId="15540"/>
    <cellStyle name="Normal 3 4 4 2" xfId="15541"/>
    <cellStyle name="Normal 3 4 4 2 2" xfId="15542"/>
    <cellStyle name="Normal 3 4 4 3" xfId="15543"/>
    <cellStyle name="Normal 3 4 4 3 2" xfId="15544"/>
    <cellStyle name="Normal 3 4 4 4" xfId="15545"/>
    <cellStyle name="Normal 3 4 4 5" xfId="15546"/>
    <cellStyle name="Normal 3 4 5" xfId="15547"/>
    <cellStyle name="Normal 3 4 5 2" xfId="15548"/>
    <cellStyle name="Normal 3 4 5 2 2" xfId="15549"/>
    <cellStyle name="Normal 3 4 5 3" xfId="15550"/>
    <cellStyle name="Normal 3 4 5 3 2" xfId="15551"/>
    <cellStyle name="Normal 3 4 5 4" xfId="15552"/>
    <cellStyle name="Normal 3 4 5 5" xfId="15553"/>
    <cellStyle name="Normal 3 4 6" xfId="15554"/>
    <cellStyle name="Normal 3 4 7" xfId="15555"/>
    <cellStyle name="Normal 3 4 8" xfId="15556"/>
    <cellStyle name="Normal 3 4_f_SSF" xfId="15557"/>
    <cellStyle name="Normal 3 5" xfId="15558"/>
    <cellStyle name="Normal 3 5 2" xfId="15559"/>
    <cellStyle name="Normal 3 5 2 2" xfId="15560"/>
    <cellStyle name="Normal 3 5 2 2 2" xfId="15561"/>
    <cellStyle name="Normal 3 5 2 2 2 2" xfId="15562"/>
    <cellStyle name="Normal 3 5 2 2 2 2 2" xfId="15563"/>
    <cellStyle name="Normal 3 5 2 2 2 3" xfId="15564"/>
    <cellStyle name="Normal 3 5 2 2 2 3 2" xfId="15565"/>
    <cellStyle name="Normal 3 5 2 2 2 4" xfId="15566"/>
    <cellStyle name="Normal 3 5 2 2 2 5" xfId="15567"/>
    <cellStyle name="Normal 3 5 2 2 3" xfId="15568"/>
    <cellStyle name="Normal 3 5 2 2 3 2" xfId="15569"/>
    <cellStyle name="Normal 3 5 2 2 3 2 2" xfId="15570"/>
    <cellStyle name="Normal 3 5 2 2 3 3" xfId="15571"/>
    <cellStyle name="Normal 3 5 2 2 3 3 2" xfId="15572"/>
    <cellStyle name="Normal 3 5 2 2 3 4" xfId="15573"/>
    <cellStyle name="Normal 3 5 2 2 3 5" xfId="15574"/>
    <cellStyle name="Normal 3 5 2 2 4" xfId="15575"/>
    <cellStyle name="Normal 3 5 2 2 4 2" xfId="15576"/>
    <cellStyle name="Normal 3 5 2 2 5" xfId="15577"/>
    <cellStyle name="Normal 3 5 2 2 5 2" xfId="15578"/>
    <cellStyle name="Normal 3 5 2 2 6" xfId="15579"/>
    <cellStyle name="Normal 3 5 2 2 7" xfId="15580"/>
    <cellStyle name="Normal 3 5 2 2_f_SSF" xfId="15581"/>
    <cellStyle name="Normal 3 5 2 3" xfId="15582"/>
    <cellStyle name="Normal 3 5 2 3 2" xfId="15583"/>
    <cellStyle name="Normal 3 5 2 3 2 2" xfId="15584"/>
    <cellStyle name="Normal 3 5 2 3 3" xfId="15585"/>
    <cellStyle name="Normal 3 5 2 3 3 2" xfId="15586"/>
    <cellStyle name="Normal 3 5 2 3 4" xfId="15587"/>
    <cellStyle name="Normal 3 5 2 3 5" xfId="15588"/>
    <cellStyle name="Normal 3 5 2 4" xfId="15589"/>
    <cellStyle name="Normal 3 5 2 4 2" xfId="15590"/>
    <cellStyle name="Normal 3 5 2 4 2 2" xfId="15591"/>
    <cellStyle name="Normal 3 5 2 4 3" xfId="15592"/>
    <cellStyle name="Normal 3 5 2 4 3 2" xfId="15593"/>
    <cellStyle name="Normal 3 5 2 4 4" xfId="15594"/>
    <cellStyle name="Normal 3 5 2 4 5" xfId="15595"/>
    <cellStyle name="Normal 3 5 2 5" xfId="15596"/>
    <cellStyle name="Normal 3 5 2 5 2" xfId="15597"/>
    <cellStyle name="Normal 3 5 2 6" xfId="15598"/>
    <cellStyle name="Normal 3 5 2 6 2" xfId="15599"/>
    <cellStyle name="Normal 3 5 2 7" xfId="15600"/>
    <cellStyle name="Normal 3 5 2 8" xfId="15601"/>
    <cellStyle name="Normal 3 5 2_f_SSF" xfId="15602"/>
    <cellStyle name="Normal 3 5 3" xfId="15603"/>
    <cellStyle name="Normal 3 5 3 2" xfId="15604"/>
    <cellStyle name="Normal 3 5 3 2 2" xfId="15605"/>
    <cellStyle name="Normal 3 5 3 2 2 2" xfId="15606"/>
    <cellStyle name="Normal 3 5 3 2 3" xfId="15607"/>
    <cellStyle name="Normal 3 5 3 2 3 2" xfId="15608"/>
    <cellStyle name="Normal 3 5 3 2 4" xfId="15609"/>
    <cellStyle name="Normal 3 5 3 2 5" xfId="15610"/>
    <cellStyle name="Normal 3 5 3 3" xfId="15611"/>
    <cellStyle name="Normal 3 5 3 3 2" xfId="15612"/>
    <cellStyle name="Normal 3 5 3 3 2 2" xfId="15613"/>
    <cellStyle name="Normal 3 5 3 3 3" xfId="15614"/>
    <cellStyle name="Normal 3 5 3 3 3 2" xfId="15615"/>
    <cellStyle name="Normal 3 5 3 3 4" xfId="15616"/>
    <cellStyle name="Normal 3 5 3 3 5" xfId="15617"/>
    <cellStyle name="Normal 3 5 3 4" xfId="15618"/>
    <cellStyle name="Normal 3 5 3 4 2" xfId="15619"/>
    <cellStyle name="Normal 3 5 3 5" xfId="15620"/>
    <cellStyle name="Normal 3 5 3 5 2" xfId="15621"/>
    <cellStyle name="Normal 3 5 3 6" xfId="15622"/>
    <cellStyle name="Normal 3 5 3 7" xfId="15623"/>
    <cellStyle name="Normal 3 5 3_f_SSF" xfId="15624"/>
    <cellStyle name="Normal 3 5 4" xfId="15625"/>
    <cellStyle name="Normal 3 5 4 2" xfId="15626"/>
    <cellStyle name="Normal 3 5 4 2 2" xfId="15627"/>
    <cellStyle name="Normal 3 5 4 3" xfId="15628"/>
    <cellStyle name="Normal 3 5 4 3 2" xfId="15629"/>
    <cellStyle name="Normal 3 5 4 4" xfId="15630"/>
    <cellStyle name="Normal 3 5 4 5" xfId="15631"/>
    <cellStyle name="Normal 3 5 5" xfId="15632"/>
    <cellStyle name="Normal 3 5 5 2" xfId="15633"/>
    <cellStyle name="Normal 3 5 5 2 2" xfId="15634"/>
    <cellStyle name="Normal 3 5 5 3" xfId="15635"/>
    <cellStyle name="Normal 3 5 5 3 2" xfId="15636"/>
    <cellStyle name="Normal 3 5 5 4" xfId="15637"/>
    <cellStyle name="Normal 3 5 5 5" xfId="15638"/>
    <cellStyle name="Normal 3 5 6" xfId="15639"/>
    <cellStyle name="Normal 3 5 7" xfId="15640"/>
    <cellStyle name="Normal 3 5_f_SSF" xfId="15641"/>
    <cellStyle name="Normal 3 6" xfId="15642"/>
    <cellStyle name="Normal 3 6 2" xfId="15643"/>
    <cellStyle name="Normal 3 6 2 2" xfId="15644"/>
    <cellStyle name="Normal 3 6 2 2 2" xfId="15645"/>
    <cellStyle name="Normal 3 6 2 2 2 2" xfId="15646"/>
    <cellStyle name="Normal 3 6 2 2 3" xfId="15647"/>
    <cellStyle name="Normal 3 6 2 2 3 2" xfId="15648"/>
    <cellStyle name="Normal 3 6 2 2 4" xfId="15649"/>
    <cellStyle name="Normal 3 6 2 2 5" xfId="15650"/>
    <cellStyle name="Normal 3 6 2 3" xfId="15651"/>
    <cellStyle name="Normal 3 6 2 3 2" xfId="15652"/>
    <cellStyle name="Normal 3 6 2 3 2 2" xfId="15653"/>
    <cellStyle name="Normal 3 6 2 3 3" xfId="15654"/>
    <cellStyle name="Normal 3 6 2 3 3 2" xfId="15655"/>
    <cellStyle name="Normal 3 6 2 3 4" xfId="15656"/>
    <cellStyle name="Normal 3 6 2 3 5" xfId="15657"/>
    <cellStyle name="Normal 3 6 2 4" xfId="15658"/>
    <cellStyle name="Normal 3 6 2 4 2" xfId="15659"/>
    <cellStyle name="Normal 3 6 2 5" xfId="15660"/>
    <cellStyle name="Normal 3 6 2 5 2" xfId="15661"/>
    <cellStyle name="Normal 3 6 2 6" xfId="15662"/>
    <cellStyle name="Normal 3 6 2 7" xfId="15663"/>
    <cellStyle name="Normal 3 6 2_f_SSF" xfId="15664"/>
    <cellStyle name="Normal 3 6 3" xfId="15665"/>
    <cellStyle name="Normal 3 6 3 2" xfId="15666"/>
    <cellStyle name="Normal 3 6 3 2 2" xfId="15667"/>
    <cellStyle name="Normal 3 6 3 3" xfId="15668"/>
    <cellStyle name="Normal 3 6 3 3 2" xfId="15669"/>
    <cellStyle name="Normal 3 6 3 4" xfId="15670"/>
    <cellStyle name="Normal 3 6 3 5" xfId="15671"/>
    <cellStyle name="Normal 3 6 4" xfId="15672"/>
    <cellStyle name="Normal 3 6 4 2" xfId="15673"/>
    <cellStyle name="Normal 3 6 4 2 2" xfId="15674"/>
    <cellStyle name="Normal 3 6 4 3" xfId="15675"/>
    <cellStyle name="Normal 3 6 4 3 2" xfId="15676"/>
    <cellStyle name="Normal 3 6 4 4" xfId="15677"/>
    <cellStyle name="Normal 3 6 4 5" xfId="15678"/>
    <cellStyle name="Normal 3 6 5" xfId="15679"/>
    <cellStyle name="Normal 3 6 6" xfId="15680"/>
    <cellStyle name="Normal 3 6 7" xfId="15681"/>
    <cellStyle name="Normal 3 6_f_SSF" xfId="15682"/>
    <cellStyle name="Normal 3 7" xfId="15683"/>
    <cellStyle name="Normal 3 7 2" xfId="15684"/>
    <cellStyle name="Normal 3 7 2 2" xfId="15685"/>
    <cellStyle name="Normal 3 7 2 2 2" xfId="15686"/>
    <cellStyle name="Normal 3 7 2 3" xfId="15687"/>
    <cellStyle name="Normal 3 7 2 3 2" xfId="15688"/>
    <cellStyle name="Normal 3 7 2 4" xfId="15689"/>
    <cellStyle name="Normal 3 7 2 5" xfId="15690"/>
    <cellStyle name="Normal 3 7 3" xfId="15691"/>
    <cellStyle name="Normal 3 7 3 2" xfId="15692"/>
    <cellStyle name="Normal 3 7 3 2 2" xfId="15693"/>
    <cellStyle name="Normal 3 7 3 3" xfId="15694"/>
    <cellStyle name="Normal 3 7 3 3 2" xfId="15695"/>
    <cellStyle name="Normal 3 7 3 4" xfId="15696"/>
    <cellStyle name="Normal 3 7 3 5" xfId="15697"/>
    <cellStyle name="Normal 3 7 4" xfId="15698"/>
    <cellStyle name="Normal 3 7 5" xfId="15699"/>
    <cellStyle name="Normal 3 7_f_SSF" xfId="15700"/>
    <cellStyle name="Normal 3 8" xfId="15701"/>
    <cellStyle name="Normal 3 8 2" xfId="15702"/>
    <cellStyle name="Normal 3 8 2 2" xfId="15703"/>
    <cellStyle name="Normal 3 8 2 2 2" xfId="15704"/>
    <cellStyle name="Normal 3 8 2 3" xfId="15705"/>
    <cellStyle name="Normal 3 8 2 3 2" xfId="15706"/>
    <cellStyle name="Normal 3 8 2 4" xfId="15707"/>
    <cellStyle name="Normal 3 8 2 5" xfId="15708"/>
    <cellStyle name="Normal 3 8 3" xfId="15709"/>
    <cellStyle name="Normal 3 8 3 2" xfId="15710"/>
    <cellStyle name="Normal 3 8 3 2 2" xfId="15711"/>
    <cellStyle name="Normal 3 8 3 3" xfId="15712"/>
    <cellStyle name="Normal 3 8 3 3 2" xfId="15713"/>
    <cellStyle name="Normal 3 8 3 4" xfId="15714"/>
    <cellStyle name="Normal 3 8 3 5" xfId="15715"/>
    <cellStyle name="Normal 3 8 4" xfId="15716"/>
    <cellStyle name="Normal 3 8 5" xfId="15717"/>
    <cellStyle name="Normal 3 8_f_SSF" xfId="15718"/>
    <cellStyle name="Normal 3 9" xfId="15719"/>
    <cellStyle name="Normal 3 9 2" xfId="15720"/>
    <cellStyle name="Normal 3 9 3" xfId="15721"/>
    <cellStyle name="Normal 3_20110905_HELLENIC DEBT PER ISIN_charts_profile" xfId="15722"/>
    <cellStyle name="Normal 30" xfId="15723"/>
    <cellStyle name="Normal 30 2" xfId="15724"/>
    <cellStyle name="Normal 30 2 2" xfId="15725"/>
    <cellStyle name="Normal 30 2 3" xfId="15726"/>
    <cellStyle name="Normal 30 2 4" xfId="15727"/>
    <cellStyle name="Normal 30 3" xfId="15728"/>
    <cellStyle name="Normal 30 4" xfId="15729"/>
    <cellStyle name="Normal 30 5" xfId="15730"/>
    <cellStyle name="Normal 30 6" xfId="15731"/>
    <cellStyle name="Normal 30 7" xfId="15732"/>
    <cellStyle name="Normal 30_Cumulative" xfId="15733"/>
    <cellStyle name="Normal 31" xfId="15734"/>
    <cellStyle name="Normal 31 2" xfId="15735"/>
    <cellStyle name="Normal 31 2 2" xfId="15736"/>
    <cellStyle name="Normal 31 2 3" xfId="15737"/>
    <cellStyle name="Normal 31 2 4" xfId="15738"/>
    <cellStyle name="Normal 31 3" xfId="15739"/>
    <cellStyle name="Normal 31 4" xfId="15740"/>
    <cellStyle name="Normal 31 5" xfId="15741"/>
    <cellStyle name="Normal 31 6" xfId="15742"/>
    <cellStyle name="Normal 31 7" xfId="15743"/>
    <cellStyle name="Normal 31_Cumulative" xfId="15744"/>
    <cellStyle name="Normal 32" xfId="15745"/>
    <cellStyle name="Normal 32 2" xfId="15746"/>
    <cellStyle name="Normal 32 2 2" xfId="15747"/>
    <cellStyle name="Normal 32 2 3" xfId="15748"/>
    <cellStyle name="Normal 32 2 4" xfId="15749"/>
    <cellStyle name="Normal 32 3" xfId="15750"/>
    <cellStyle name="Normal 32 4" xfId="15751"/>
    <cellStyle name="Normal 32 5" xfId="15752"/>
    <cellStyle name="Normal 32 6" xfId="15753"/>
    <cellStyle name="Normal 32 7" xfId="15754"/>
    <cellStyle name="Normal 32_Cumulative" xfId="15755"/>
    <cellStyle name="Normal 33" xfId="15756"/>
    <cellStyle name="Normal 33 2" xfId="15757"/>
    <cellStyle name="Normal 33 2 2" xfId="15758"/>
    <cellStyle name="Normal 33 2 3" xfId="15759"/>
    <cellStyle name="Normal 33 2 4" xfId="15760"/>
    <cellStyle name="Normal 33 3" xfId="15761"/>
    <cellStyle name="Normal 33 4" xfId="15762"/>
    <cellStyle name="Normal 33 5" xfId="15763"/>
    <cellStyle name="Normal 33 6" xfId="15764"/>
    <cellStyle name="Normal 33 7" xfId="15765"/>
    <cellStyle name="Normal 33_Cumulative" xfId="15766"/>
    <cellStyle name="Normal 34" xfId="15767"/>
    <cellStyle name="Normal 34 2" xfId="15768"/>
    <cellStyle name="Normal 34 2 2" xfId="15769"/>
    <cellStyle name="Normal 34 2 3" xfId="15770"/>
    <cellStyle name="Normal 34 2 4" xfId="15771"/>
    <cellStyle name="Normal 34 3" xfId="15772"/>
    <cellStyle name="Normal 34 4" xfId="15773"/>
    <cellStyle name="Normal 34 5" xfId="15774"/>
    <cellStyle name="Normal 34 6" xfId="15775"/>
    <cellStyle name="Normal 34 7" xfId="15776"/>
    <cellStyle name="Normal 34_Cumulative" xfId="15777"/>
    <cellStyle name="Normal 35" xfId="15778"/>
    <cellStyle name="Normal 35 2" xfId="15779"/>
    <cellStyle name="Normal 35 2 2" xfId="15780"/>
    <cellStyle name="Normal 35 2 3" xfId="15781"/>
    <cellStyle name="Normal 35 2 4" xfId="15782"/>
    <cellStyle name="Normal 35 3" xfId="15783"/>
    <cellStyle name="Normal 35 4" xfId="15784"/>
    <cellStyle name="Normal 35 5" xfId="15785"/>
    <cellStyle name="Normal 35 6" xfId="15786"/>
    <cellStyle name="Normal 35 7" xfId="15787"/>
    <cellStyle name="Normal 35_Cumulative" xfId="15788"/>
    <cellStyle name="Normal 36" xfId="15789"/>
    <cellStyle name="Normal 36 2" xfId="15790"/>
    <cellStyle name="Normal 36 2 2" xfId="15791"/>
    <cellStyle name="Normal 36 2 3" xfId="15792"/>
    <cellStyle name="Normal 36 2 4" xfId="15793"/>
    <cellStyle name="Normal 36 3" xfId="15794"/>
    <cellStyle name="Normal 36 4" xfId="15795"/>
    <cellStyle name="Normal 36 5" xfId="15796"/>
    <cellStyle name="Normal 36 6" xfId="15797"/>
    <cellStyle name="Normal 36 7" xfId="15798"/>
    <cellStyle name="Normal 36_Cumulative" xfId="15799"/>
    <cellStyle name="Normal 37" xfId="15800"/>
    <cellStyle name="Normal 37 2" xfId="15801"/>
    <cellStyle name="Normal 37 2 2" xfId="15802"/>
    <cellStyle name="Normal 37 2 2 2" xfId="15803"/>
    <cellStyle name="Normal 37 2 2 3" xfId="15804"/>
    <cellStyle name="Normal 37 2 2 4" xfId="15805"/>
    <cellStyle name="Normal 37 2 2 5" xfId="15806"/>
    <cellStyle name="Normal 37 2 3" xfId="15807"/>
    <cellStyle name="Normal 37 2 4" xfId="15808"/>
    <cellStyle name="Normal 37 2_20120313_final_participating_bonds_mar2012_interest_calc" xfId="15809"/>
    <cellStyle name="Normal 37 3" xfId="15810"/>
    <cellStyle name="Normal 37 3 2" xfId="15811"/>
    <cellStyle name="Normal 37 3 3" xfId="15812"/>
    <cellStyle name="Normal 37 3 4" xfId="15813"/>
    <cellStyle name="Normal 37 3 5" xfId="15814"/>
    <cellStyle name="Normal 37 4" xfId="15815"/>
    <cellStyle name="Normal 37 5" xfId="15816"/>
    <cellStyle name="Normal 37_20120313_final_participating_bonds_mar2012_interest_calc" xfId="15817"/>
    <cellStyle name="Normal 38" xfId="15818"/>
    <cellStyle name="Normal 38 2" xfId="15819"/>
    <cellStyle name="Normal 38 2 2" xfId="15820"/>
    <cellStyle name="Normal 38 2 2 2" xfId="15821"/>
    <cellStyle name="Normal 38 2 2 3" xfId="15822"/>
    <cellStyle name="Normal 38 2 2 4" xfId="15823"/>
    <cellStyle name="Normal 38 2 2 5" xfId="15824"/>
    <cellStyle name="Normal 38 2 3" xfId="15825"/>
    <cellStyle name="Normal 38 2 4" xfId="15826"/>
    <cellStyle name="Normal 38 2_20120313_final_participating_bonds_mar2012_interest_calc" xfId="15827"/>
    <cellStyle name="Normal 38 3" xfId="15828"/>
    <cellStyle name="Normal 38 3 2" xfId="15829"/>
    <cellStyle name="Normal 38 3 3" xfId="15830"/>
    <cellStyle name="Normal 38 3 4" xfId="15831"/>
    <cellStyle name="Normal 38 3 5" xfId="15832"/>
    <cellStyle name="Normal 38 4" xfId="15833"/>
    <cellStyle name="Normal 38 5" xfId="15834"/>
    <cellStyle name="Normal 38_20120313_final_participating_bonds_mar2012_interest_calc" xfId="15835"/>
    <cellStyle name="Normal 39" xfId="15836"/>
    <cellStyle name="Normal 39 2" xfId="15837"/>
    <cellStyle name="Normal 39 2 2" xfId="15838"/>
    <cellStyle name="Normal 39 2 2 2" xfId="15839"/>
    <cellStyle name="Normal 39 2 2 3" xfId="15840"/>
    <cellStyle name="Normal 39 2 2 4" xfId="15841"/>
    <cellStyle name="Normal 39 2 2 5" xfId="15842"/>
    <cellStyle name="Normal 39 2 3" xfId="15843"/>
    <cellStyle name="Normal 39 2 4" xfId="15844"/>
    <cellStyle name="Normal 39 2_20120313_final_participating_bonds_mar2012_interest_calc" xfId="15845"/>
    <cellStyle name="Normal 39 3" xfId="15846"/>
    <cellStyle name="Normal 39 3 2" xfId="15847"/>
    <cellStyle name="Normal 39 3 3" xfId="15848"/>
    <cellStyle name="Normal 39 3 4" xfId="15849"/>
    <cellStyle name="Normal 39 3 5" xfId="15850"/>
    <cellStyle name="Normal 39 4" xfId="15851"/>
    <cellStyle name="Normal 39 5" xfId="15852"/>
    <cellStyle name="Normal 39_20120313_final_participating_bonds_mar2012_interest_calc" xfId="15853"/>
    <cellStyle name="Normal 4" xfId="15854"/>
    <cellStyle name="Normal 4 10" xfId="15855"/>
    <cellStyle name="Normal 4 11" xfId="15856"/>
    <cellStyle name="Normal 4 12" xfId="15857"/>
    <cellStyle name="Normal 4 13" xfId="15858"/>
    <cellStyle name="Normal 4 14" xfId="15859"/>
    <cellStyle name="Normal 4 15" xfId="15860"/>
    <cellStyle name="Normal 4 2" xfId="15861"/>
    <cellStyle name="Normal 4 2 2" xfId="15862"/>
    <cellStyle name="Normal 4 2 2 2" xfId="15863"/>
    <cellStyle name="Normal 4 2 2 2 2" xfId="15864"/>
    <cellStyle name="Normal 4 2 2 2 3" xfId="15865"/>
    <cellStyle name="Normal 4 2 2 2 4" xfId="15866"/>
    <cellStyle name="Normal 4 2 2 2 5" xfId="15867"/>
    <cellStyle name="Normal 4 2 2 3" xfId="15868"/>
    <cellStyle name="Normal 4 2 2 3 2" xfId="15869"/>
    <cellStyle name="Normal 4 2 2 4" xfId="15870"/>
    <cellStyle name="Normal 4 2 2 5" xfId="15871"/>
    <cellStyle name="Normal 4 2 2 6" xfId="15872"/>
    <cellStyle name="Normal 4 2 2 7" xfId="15873"/>
    <cellStyle name="Normal 4 2 2 8" xfId="15874"/>
    <cellStyle name="Normal 4 2 2_20120313_final_participating_bonds_mar2012_interest_calc" xfId="15875"/>
    <cellStyle name="Normal 4 2 3" xfId="15876"/>
    <cellStyle name="Normal 4 2 3 2" xfId="15877"/>
    <cellStyle name="Normal 4 2 3 3" xfId="15878"/>
    <cellStyle name="Normal 4 2 3 4" xfId="15879"/>
    <cellStyle name="Normal 4 2 3 5" xfId="15880"/>
    <cellStyle name="Normal 4 2 4" xfId="15881"/>
    <cellStyle name="Normal 4 2 5" xfId="15882"/>
    <cellStyle name="Normal 4 2 6" xfId="15883"/>
    <cellStyle name="Normal 4 2 7" xfId="15884"/>
    <cellStyle name="Normal 4 2 8" xfId="15885"/>
    <cellStyle name="Normal 4 2_20120313_final_participating_bonds_mar2012_interest_calc" xfId="15886"/>
    <cellStyle name="Normal 4 3" xfId="15887"/>
    <cellStyle name="Normal 4 3 2" xfId="15888"/>
    <cellStyle name="Normal 4 3 2 2" xfId="15889"/>
    <cellStyle name="Normal 4 3 2 3" xfId="15890"/>
    <cellStyle name="Normal 4 3 2 4" xfId="15891"/>
    <cellStyle name="Normal 4 3 2 5" xfId="15892"/>
    <cellStyle name="Normal 4 3 3" xfId="15893"/>
    <cellStyle name="Normal 4 3 3 2" xfId="15894"/>
    <cellStyle name="Normal 4 3 4" xfId="15895"/>
    <cellStyle name="Normal 4 3 4 2" xfId="15896"/>
    <cellStyle name="Normal 4 3 5" xfId="15897"/>
    <cellStyle name="Normal 4 3 6" xfId="15898"/>
    <cellStyle name="Normal 4 3 7" xfId="15899"/>
    <cellStyle name="Normal 4 3 8" xfId="15900"/>
    <cellStyle name="Normal 4 3_Cumulative" xfId="15901"/>
    <cellStyle name="Normal 4 4" xfId="15902"/>
    <cellStyle name="Normal 4 4 2" xfId="15903"/>
    <cellStyle name="Normal 4 4 2 2" xfId="15904"/>
    <cellStyle name="Normal 4 4 2 2 2" xfId="15905"/>
    <cellStyle name="Normal 4 4 2 2 3" xfId="15906"/>
    <cellStyle name="Normal 4 4 2 2 4" xfId="15907"/>
    <cellStyle name="Normal 4 4 2 2 5" xfId="15908"/>
    <cellStyle name="Normal 4 4 2 2 6" xfId="15909"/>
    <cellStyle name="Normal 4 4 2 2 7" xfId="15910"/>
    <cellStyle name="Normal 4 4 2 3" xfId="15911"/>
    <cellStyle name="Normal 4 4 2 4" xfId="15912"/>
    <cellStyle name="Normal 4 4 2 5" xfId="15913"/>
    <cellStyle name="Normal 4 4 2 6" xfId="15914"/>
    <cellStyle name="Normal 4 4 2 7" xfId="15915"/>
    <cellStyle name="Normal 4 4 2 8" xfId="15916"/>
    <cellStyle name="Normal 4 4 2_260313_SSFs baseline new GRANTS-rev" xfId="15917"/>
    <cellStyle name="Normal 4 4 3" xfId="15918"/>
    <cellStyle name="Normal 4 4 3 2" xfId="15919"/>
    <cellStyle name="Normal 4 4 3 3" xfId="15920"/>
    <cellStyle name="Normal 4 4 3 4" xfId="15921"/>
    <cellStyle name="Normal 4 4 3 5" xfId="15922"/>
    <cellStyle name="Normal 4 4 3 6" xfId="15923"/>
    <cellStyle name="Normal 4 4 3 7" xfId="15924"/>
    <cellStyle name="Normal 4 4 4" xfId="15925"/>
    <cellStyle name="Normal 4 4 4 2" xfId="15926"/>
    <cellStyle name="Normal 4 4 5" xfId="15927"/>
    <cellStyle name="Normal 4 4 6" xfId="15928"/>
    <cellStyle name="Normal 4 4 7" xfId="15929"/>
    <cellStyle name="Normal 4 4 8" xfId="15930"/>
    <cellStyle name="Normal 4 4 9" xfId="15931"/>
    <cellStyle name="Normal 4 4_20110918_Additional measures_ECB" xfId="15932"/>
    <cellStyle name="Normal 4 5" xfId="15933"/>
    <cellStyle name="Normal 4 5 2" xfId="15934"/>
    <cellStyle name="Normal 4 5 2 2" xfId="15935"/>
    <cellStyle name="Normal 4 5 2 3" xfId="15936"/>
    <cellStyle name="Normal 4 5 2 4" xfId="15937"/>
    <cellStyle name="Normal 4 5 2 5" xfId="15938"/>
    <cellStyle name="Normal 4 5 3" xfId="15939"/>
    <cellStyle name="Normal 4 5 4" xfId="15940"/>
    <cellStyle name="Normal 4 5 5" xfId="15941"/>
    <cellStyle name="Normal 4 5 6" xfId="15942"/>
    <cellStyle name="Normal 4 5 7" xfId="15943"/>
    <cellStyle name="Normal 4 5_20120313_final_participating_bonds_mar2012_interest_calc" xfId="15944"/>
    <cellStyle name="Normal 4 6" xfId="15945"/>
    <cellStyle name="Normal 4 6 2" xfId="15946"/>
    <cellStyle name="Normal 4 6 3" xfId="15947"/>
    <cellStyle name="Normal 4 6 4" xfId="15948"/>
    <cellStyle name="Normal 4 7" xfId="15949"/>
    <cellStyle name="Normal 4 7 2" xfId="15950"/>
    <cellStyle name="Normal 4 7 3" xfId="15951"/>
    <cellStyle name="Normal 4 7 4" xfId="15952"/>
    <cellStyle name="Normal 4 7 5" xfId="15953"/>
    <cellStyle name="Normal 4 8" xfId="15954"/>
    <cellStyle name="Normal 4 8 2" xfId="15955"/>
    <cellStyle name="Normal 4 9" xfId="15956"/>
    <cellStyle name="Normal 4 9 2" xfId="15957"/>
    <cellStyle name="Normal 4 9 3" xfId="15958"/>
    <cellStyle name="Normal 4 9 4" xfId="15959"/>
    <cellStyle name="Normal 4 9 5" xfId="15960"/>
    <cellStyle name="Normal 4_Cumulative" xfId="15961"/>
    <cellStyle name="Normal 40" xfId="15962"/>
    <cellStyle name="Normal 40 2" xfId="15963"/>
    <cellStyle name="Normal 40 2 2" xfId="15964"/>
    <cellStyle name="Normal 40 2 2 2" xfId="15965"/>
    <cellStyle name="Normal 40 2 2 3" xfId="15966"/>
    <cellStyle name="Normal 40 2 2 4" xfId="15967"/>
    <cellStyle name="Normal 40 2 2 5" xfId="15968"/>
    <cellStyle name="Normal 40 2 3" xfId="15969"/>
    <cellStyle name="Normal 40 2 4" xfId="15970"/>
    <cellStyle name="Normal 40 2_20120313_final_participating_bonds_mar2012_interest_calc" xfId="15971"/>
    <cellStyle name="Normal 40 3" xfId="15972"/>
    <cellStyle name="Normal 40 3 2" xfId="15973"/>
    <cellStyle name="Normal 40 3 3" xfId="15974"/>
    <cellStyle name="Normal 40 3 4" xfId="15975"/>
    <cellStyle name="Normal 40 3 5" xfId="15976"/>
    <cellStyle name="Normal 40 4" xfId="15977"/>
    <cellStyle name="Normal 40 5" xfId="15978"/>
    <cellStyle name="Normal 40_20120313_final_participating_bonds_mar2012_interest_calc" xfId="15979"/>
    <cellStyle name="Normal 41" xfId="15980"/>
    <cellStyle name="Normal 41 2" xfId="15981"/>
    <cellStyle name="Normal 41 2 2" xfId="15982"/>
    <cellStyle name="Normal 41 2 2 2" xfId="15983"/>
    <cellStyle name="Normal 41 2 2 3" xfId="15984"/>
    <cellStyle name="Normal 41 2 2 4" xfId="15985"/>
    <cellStyle name="Normal 41 2 2 5" xfId="15986"/>
    <cellStyle name="Normal 41 2 3" xfId="15987"/>
    <cellStyle name="Normal 41 2 4" xfId="15988"/>
    <cellStyle name="Normal 41 2_20120313_final_participating_bonds_mar2012_interest_calc" xfId="15989"/>
    <cellStyle name="Normal 41 3" xfId="15990"/>
    <cellStyle name="Normal 41 3 2" xfId="15991"/>
    <cellStyle name="Normal 41 3 3" xfId="15992"/>
    <cellStyle name="Normal 41 3 4" xfId="15993"/>
    <cellStyle name="Normal 41 3 5" xfId="15994"/>
    <cellStyle name="Normal 41 4" xfId="15995"/>
    <cellStyle name="Normal 41 5" xfId="15996"/>
    <cellStyle name="Normal 41_20120313_final_participating_bonds_mar2012_interest_calc" xfId="15997"/>
    <cellStyle name="Normal 42" xfId="15998"/>
    <cellStyle name="Normal 42 2" xfId="15999"/>
    <cellStyle name="Normal 42 2 2" xfId="16000"/>
    <cellStyle name="Normal 42 2 2 2" xfId="16001"/>
    <cellStyle name="Normal 42 2 2 3" xfId="16002"/>
    <cellStyle name="Normal 42 2 2 4" xfId="16003"/>
    <cellStyle name="Normal 42 2 2 5" xfId="16004"/>
    <cellStyle name="Normal 42 2 3" xfId="16005"/>
    <cellStyle name="Normal 42 2 4" xfId="16006"/>
    <cellStyle name="Normal 42 2_20120313_final_participating_bonds_mar2012_interest_calc" xfId="16007"/>
    <cellStyle name="Normal 42 3" xfId="16008"/>
    <cellStyle name="Normal 42 3 2" xfId="16009"/>
    <cellStyle name="Normal 42 3 3" xfId="16010"/>
    <cellStyle name="Normal 42 3 4" xfId="16011"/>
    <cellStyle name="Normal 42 3 5" xfId="16012"/>
    <cellStyle name="Normal 42 4" xfId="16013"/>
    <cellStyle name="Normal 42 5" xfId="16014"/>
    <cellStyle name="Normal 42_20120313_final_participating_bonds_mar2012_interest_calc" xfId="16015"/>
    <cellStyle name="Normal 43" xfId="16016"/>
    <cellStyle name="Normal 43 2" xfId="16017"/>
    <cellStyle name="Normal 43 2 2" xfId="16018"/>
    <cellStyle name="Normal 43 2 2 2" xfId="16019"/>
    <cellStyle name="Normal 43 2 2 3" xfId="16020"/>
    <cellStyle name="Normal 43 2 2 4" xfId="16021"/>
    <cellStyle name="Normal 43 2 2 5" xfId="16022"/>
    <cellStyle name="Normal 43 2 3" xfId="16023"/>
    <cellStyle name="Normal 43 2 4" xfId="16024"/>
    <cellStyle name="Normal 43 2_20120313_final_participating_bonds_mar2012_interest_calc" xfId="16025"/>
    <cellStyle name="Normal 43 3" xfId="16026"/>
    <cellStyle name="Normal 43 3 2" xfId="16027"/>
    <cellStyle name="Normal 43 3 3" xfId="16028"/>
    <cellStyle name="Normal 43 3 4" xfId="16029"/>
    <cellStyle name="Normal 43 3 5" xfId="16030"/>
    <cellStyle name="Normal 43 4" xfId="16031"/>
    <cellStyle name="Normal 43 5" xfId="16032"/>
    <cellStyle name="Normal 43_20120313_final_participating_bonds_mar2012_interest_calc" xfId="16033"/>
    <cellStyle name="Normal 44" xfId="16034"/>
    <cellStyle name="Normal 44 2" xfId="16035"/>
    <cellStyle name="Normal 44 2 2" xfId="16036"/>
    <cellStyle name="Normal 44 2 2 2" xfId="16037"/>
    <cellStyle name="Normal 44 2 2 3" xfId="16038"/>
    <cellStyle name="Normal 44 2 2 4" xfId="16039"/>
    <cellStyle name="Normal 44 2 2 5" xfId="16040"/>
    <cellStyle name="Normal 44 2 3" xfId="16041"/>
    <cellStyle name="Normal 44 2 4" xfId="16042"/>
    <cellStyle name="Normal 44 2_20120313_final_participating_bonds_mar2012_interest_calc" xfId="16043"/>
    <cellStyle name="Normal 44 3" xfId="16044"/>
    <cellStyle name="Normal 44 3 2" xfId="16045"/>
    <cellStyle name="Normal 44 3 3" xfId="16046"/>
    <cellStyle name="Normal 44 3 4" xfId="16047"/>
    <cellStyle name="Normal 44 3 5" xfId="16048"/>
    <cellStyle name="Normal 44 4" xfId="16049"/>
    <cellStyle name="Normal 44 5" xfId="16050"/>
    <cellStyle name="Normal 44_20120313_final_participating_bonds_mar2012_interest_calc" xfId="16051"/>
    <cellStyle name="Normal 45" xfId="16052"/>
    <cellStyle name="Normal 45 2" xfId="16053"/>
    <cellStyle name="Normal 45 2 2" xfId="16054"/>
    <cellStyle name="Normal 45 2 2 2" xfId="16055"/>
    <cellStyle name="Normal 45 2 2 3" xfId="16056"/>
    <cellStyle name="Normal 45 2 2 4" xfId="16057"/>
    <cellStyle name="Normal 45 2 2 5" xfId="16058"/>
    <cellStyle name="Normal 45 2 3" xfId="16059"/>
    <cellStyle name="Normal 45 2 4" xfId="16060"/>
    <cellStyle name="Normal 45 2_20120313_final_participating_bonds_mar2012_interest_calc" xfId="16061"/>
    <cellStyle name="Normal 45 3" xfId="16062"/>
    <cellStyle name="Normal 45 3 2" xfId="16063"/>
    <cellStyle name="Normal 45 3 3" xfId="16064"/>
    <cellStyle name="Normal 45 3 4" xfId="16065"/>
    <cellStyle name="Normal 45 3 5" xfId="16066"/>
    <cellStyle name="Normal 45 4" xfId="16067"/>
    <cellStyle name="Normal 45 5" xfId="16068"/>
    <cellStyle name="Normal 45_20120313_final_participating_bonds_mar2012_interest_calc" xfId="16069"/>
    <cellStyle name="Normal 46" xfId="16070"/>
    <cellStyle name="Normal 46 2" xfId="16071"/>
    <cellStyle name="Normal 46 2 2" xfId="16072"/>
    <cellStyle name="Normal 46 2 2 2" xfId="16073"/>
    <cellStyle name="Normal 46 2 2 3" xfId="16074"/>
    <cellStyle name="Normal 46 2 2 4" xfId="16075"/>
    <cellStyle name="Normal 46 2 2 5" xfId="16076"/>
    <cellStyle name="Normal 46 2 3" xfId="16077"/>
    <cellStyle name="Normal 46 2 4" xfId="16078"/>
    <cellStyle name="Normal 46 2_20120313_final_participating_bonds_mar2012_interest_calc" xfId="16079"/>
    <cellStyle name="Normal 46 3" xfId="16080"/>
    <cellStyle name="Normal 46 3 2" xfId="16081"/>
    <cellStyle name="Normal 46 3 3" xfId="16082"/>
    <cellStyle name="Normal 46 3 4" xfId="16083"/>
    <cellStyle name="Normal 46 3 5" xfId="16084"/>
    <cellStyle name="Normal 46 4" xfId="16085"/>
    <cellStyle name="Normal 46 5" xfId="16086"/>
    <cellStyle name="Normal 46_20120313_final_participating_bonds_mar2012_interest_calc" xfId="16087"/>
    <cellStyle name="Normal 47" xfId="16088"/>
    <cellStyle name="Normal 47 2" xfId="16089"/>
    <cellStyle name="Normal 47 2 2" xfId="16090"/>
    <cellStyle name="Normal 47 2 2 2" xfId="16091"/>
    <cellStyle name="Normal 47 2 2 3" xfId="16092"/>
    <cellStyle name="Normal 47 2 2 4" xfId="16093"/>
    <cellStyle name="Normal 47 2 2 5" xfId="16094"/>
    <cellStyle name="Normal 47 2 3" xfId="16095"/>
    <cellStyle name="Normal 47 2 4" xfId="16096"/>
    <cellStyle name="Normal 47 2_20120313_final_participating_bonds_mar2012_interest_calc" xfId="16097"/>
    <cellStyle name="Normal 47 3" xfId="16098"/>
    <cellStyle name="Normal 47 3 2" xfId="16099"/>
    <cellStyle name="Normal 47 3 3" xfId="16100"/>
    <cellStyle name="Normal 47 3 4" xfId="16101"/>
    <cellStyle name="Normal 47 3 5" xfId="16102"/>
    <cellStyle name="Normal 47 4" xfId="16103"/>
    <cellStyle name="Normal 47 5" xfId="16104"/>
    <cellStyle name="Normal 47_20120313_final_participating_bonds_mar2012_interest_calc" xfId="16105"/>
    <cellStyle name="Normal 48" xfId="16106"/>
    <cellStyle name="Normal 48 2" xfId="16107"/>
    <cellStyle name="Normal 48 2 2" xfId="16108"/>
    <cellStyle name="Normal 48 2 2 2" xfId="16109"/>
    <cellStyle name="Normal 48 2 2 3" xfId="16110"/>
    <cellStyle name="Normal 48 2 2 4" xfId="16111"/>
    <cellStyle name="Normal 48 2 2 5" xfId="16112"/>
    <cellStyle name="Normal 48 2 3" xfId="16113"/>
    <cellStyle name="Normal 48 2 4" xfId="16114"/>
    <cellStyle name="Normal 48 2_20120313_final_participating_bonds_mar2012_interest_calc" xfId="16115"/>
    <cellStyle name="Normal 48 3" xfId="16116"/>
    <cellStyle name="Normal 48 3 2" xfId="16117"/>
    <cellStyle name="Normal 48 3 3" xfId="16118"/>
    <cellStyle name="Normal 48 3 4" xfId="16119"/>
    <cellStyle name="Normal 48 3 5" xfId="16120"/>
    <cellStyle name="Normal 48 4" xfId="16121"/>
    <cellStyle name="Normal 48 5" xfId="16122"/>
    <cellStyle name="Normal 48_20120313_final_participating_bonds_mar2012_interest_calc" xfId="16123"/>
    <cellStyle name="Normal 49" xfId="16124"/>
    <cellStyle name="Normal 49 2" xfId="16125"/>
    <cellStyle name="Normal 49 2 2" xfId="16126"/>
    <cellStyle name="Normal 49 2 2 2" xfId="16127"/>
    <cellStyle name="Normal 49 2 2 3" xfId="16128"/>
    <cellStyle name="Normal 49 2 2 4" xfId="16129"/>
    <cellStyle name="Normal 49 2 2 5" xfId="16130"/>
    <cellStyle name="Normal 49 2 3" xfId="16131"/>
    <cellStyle name="Normal 49 2 4" xfId="16132"/>
    <cellStyle name="Normal 49 2_20120313_final_participating_bonds_mar2012_interest_calc" xfId="16133"/>
    <cellStyle name="Normal 49 3" xfId="16134"/>
    <cellStyle name="Normal 49 3 2" xfId="16135"/>
    <cellStyle name="Normal 49 3 3" xfId="16136"/>
    <cellStyle name="Normal 49 3 4" xfId="16137"/>
    <cellStyle name="Normal 49 3 5" xfId="16138"/>
    <cellStyle name="Normal 49 4" xfId="16139"/>
    <cellStyle name="Normal 49 5" xfId="16140"/>
    <cellStyle name="Normal 49_20120313_final_participating_bonds_mar2012_interest_calc" xfId="16141"/>
    <cellStyle name="Normal 5" xfId="16142"/>
    <cellStyle name="Normal 5 10" xfId="16143"/>
    <cellStyle name="Normal 5 11" xfId="16144"/>
    <cellStyle name="Normal 5 12" xfId="16145"/>
    <cellStyle name="Normal 5 13" xfId="16146"/>
    <cellStyle name="Normal 5 14" xfId="16147"/>
    <cellStyle name="Normal 5 15" xfId="16148"/>
    <cellStyle name="Normal 5 2" xfId="16149"/>
    <cellStyle name="Normal 5 2 10" xfId="16150"/>
    <cellStyle name="Normal 5 2 2" xfId="16151"/>
    <cellStyle name="Normal 5 2 2 2" xfId="16152"/>
    <cellStyle name="Normal 5 2 2 2 2" xfId="16153"/>
    <cellStyle name="Normal 5 2 2 2 3" xfId="16154"/>
    <cellStyle name="Normal 5 2 2 2 4" xfId="16155"/>
    <cellStyle name="Normal 5 2 2 2 5" xfId="16156"/>
    <cellStyle name="Normal 5 2 2 3" xfId="16157"/>
    <cellStyle name="Normal 5 2 2 4" xfId="16158"/>
    <cellStyle name="Normal 5 2 2 5" xfId="16159"/>
    <cellStyle name="Normal 5 2 2 6" xfId="16160"/>
    <cellStyle name="Normal 5 2 2 7" xfId="16161"/>
    <cellStyle name="Normal 5 2 2_20120313_final_participating_bonds_mar2012_interest_calc" xfId="16162"/>
    <cellStyle name="Normal 5 2 3" xfId="16163"/>
    <cellStyle name="Normal 5 2 3 2" xfId="16164"/>
    <cellStyle name="Normal 5 2 3 3" xfId="16165"/>
    <cellStyle name="Normal 5 2 3 4" xfId="16166"/>
    <cellStyle name="Normal 5 2 3 5" xfId="16167"/>
    <cellStyle name="Normal 5 2 4" xfId="16168"/>
    <cellStyle name="Normal 5 2 5" xfId="16169"/>
    <cellStyle name="Normal 5 2 6" xfId="16170"/>
    <cellStyle name="Normal 5 2 7" xfId="16171"/>
    <cellStyle name="Normal 5 2 8" xfId="16172"/>
    <cellStyle name="Normal 5 2 9" xfId="16173"/>
    <cellStyle name="Normal 5 2_20120313_final_participating_bonds_mar2012_interest_calc" xfId="16174"/>
    <cellStyle name="Normal 5 3" xfId="16175"/>
    <cellStyle name="Normal 5 3 2" xfId="16176"/>
    <cellStyle name="Normal 5 3 3" xfId="16177"/>
    <cellStyle name="Normal 5 3 4" xfId="16178"/>
    <cellStyle name="Normal 5 3 5" xfId="16179"/>
    <cellStyle name="Normal 5 3 6" xfId="16180"/>
    <cellStyle name="Normal 5 4" xfId="16181"/>
    <cellStyle name="Normal 5 4 10" xfId="16182"/>
    <cellStyle name="Normal 5 4 11" xfId="16183"/>
    <cellStyle name="Normal 5 4 12" xfId="16184"/>
    <cellStyle name="Normal 5 4 2" xfId="16185"/>
    <cellStyle name="Normal 5 4 2 2" xfId="16186"/>
    <cellStyle name="Normal 5 4 2 2 2" xfId="16187"/>
    <cellStyle name="Normal 5 4 2 2 2 2" xfId="16188"/>
    <cellStyle name="Normal 5 4 2 2 2 2 2" xfId="16189"/>
    <cellStyle name="Normal 5 4 2 2 2 3" xfId="16190"/>
    <cellStyle name="Normal 5 4 2 2 2 3 2" xfId="16191"/>
    <cellStyle name="Normal 5 4 2 2 2 4" xfId="16192"/>
    <cellStyle name="Normal 5 4 2 2 3" xfId="16193"/>
    <cellStyle name="Normal 5 4 2 2 3 2" xfId="16194"/>
    <cellStyle name="Normal 5 4 2 2 4" xfId="16195"/>
    <cellStyle name="Normal 5 4 2 2 4 2" xfId="16196"/>
    <cellStyle name="Normal 5 4 2 2 5" xfId="16197"/>
    <cellStyle name="Normal 5 4 2 3" xfId="16198"/>
    <cellStyle name="Normal 5 4 2 3 2" xfId="16199"/>
    <cellStyle name="Normal 5 4 2 3 2 2" xfId="16200"/>
    <cellStyle name="Normal 5 4 2 3 3" xfId="16201"/>
    <cellStyle name="Normal 5 4 2 3 3 2" xfId="16202"/>
    <cellStyle name="Normal 5 4 2 3 4" xfId="16203"/>
    <cellStyle name="Normal 5 4 2 4" xfId="16204"/>
    <cellStyle name="Normal 5 4 2 4 2" xfId="16205"/>
    <cellStyle name="Normal 5 4 2 5" xfId="16206"/>
    <cellStyle name="Normal 5 4 2 5 2" xfId="16207"/>
    <cellStyle name="Normal 5 4 2 6" xfId="16208"/>
    <cellStyle name="Normal 5 4 3" xfId="16209"/>
    <cellStyle name="Normal 5 4 3 2" xfId="16210"/>
    <cellStyle name="Normal 5 4 3 2 2" xfId="16211"/>
    <cellStyle name="Normal 5 4 3 2 2 2" xfId="16212"/>
    <cellStyle name="Normal 5 4 3 2 2 2 2" xfId="16213"/>
    <cellStyle name="Normal 5 4 3 2 2 3" xfId="16214"/>
    <cellStyle name="Normal 5 4 3 2 2 3 2" xfId="16215"/>
    <cellStyle name="Normal 5 4 3 2 2 4" xfId="16216"/>
    <cellStyle name="Normal 5 4 3 2 3" xfId="16217"/>
    <cellStyle name="Normal 5 4 3 2 3 2" xfId="16218"/>
    <cellStyle name="Normal 5 4 3 2 4" xfId="16219"/>
    <cellStyle name="Normal 5 4 3 2 4 2" xfId="16220"/>
    <cellStyle name="Normal 5 4 3 2 5" xfId="16221"/>
    <cellStyle name="Normal 5 4 3 3" xfId="16222"/>
    <cellStyle name="Normal 5 4 3 3 2" xfId="16223"/>
    <cellStyle name="Normal 5 4 3 3 2 2" xfId="16224"/>
    <cellStyle name="Normal 5 4 3 3 3" xfId="16225"/>
    <cellStyle name="Normal 5 4 3 3 3 2" xfId="16226"/>
    <cellStyle name="Normal 5 4 3 3 4" xfId="16227"/>
    <cellStyle name="Normal 5 4 3 4" xfId="16228"/>
    <cellStyle name="Normal 5 4 3 4 2" xfId="16229"/>
    <cellStyle name="Normal 5 4 3 5" xfId="16230"/>
    <cellStyle name="Normal 5 4 3 5 2" xfId="16231"/>
    <cellStyle name="Normal 5 4 3 6" xfId="16232"/>
    <cellStyle name="Normal 5 4 4" xfId="16233"/>
    <cellStyle name="Normal 5 4 4 2" xfId="16234"/>
    <cellStyle name="Normal 5 4 4 2 2" xfId="16235"/>
    <cellStyle name="Normal 5 4 4 2 2 2" xfId="16236"/>
    <cellStyle name="Normal 5 4 4 2 3" xfId="16237"/>
    <cellStyle name="Normal 5 4 4 2 3 2" xfId="16238"/>
    <cellStyle name="Normal 5 4 4 2 4" xfId="16239"/>
    <cellStyle name="Normal 5 4 4 3" xfId="16240"/>
    <cellStyle name="Normal 5 4 4 3 2" xfId="16241"/>
    <cellStyle name="Normal 5 4 4 4" xfId="16242"/>
    <cellStyle name="Normal 5 4 4 4 2" xfId="16243"/>
    <cellStyle name="Normal 5 4 4 5" xfId="16244"/>
    <cellStyle name="Normal 5 4 5" xfId="16245"/>
    <cellStyle name="Normal 5 4 5 2" xfId="16246"/>
    <cellStyle name="Normal 5 4 5 2 2" xfId="16247"/>
    <cellStyle name="Normal 5 4 5 2 2 2" xfId="16248"/>
    <cellStyle name="Normal 5 4 5 2 3" xfId="16249"/>
    <cellStyle name="Normal 5 4 5 2 3 2" xfId="16250"/>
    <cellStyle name="Normal 5 4 5 2 4" xfId="16251"/>
    <cellStyle name="Normal 5 4 5 3" xfId="16252"/>
    <cellStyle name="Normal 5 4 5 3 2" xfId="16253"/>
    <cellStyle name="Normal 5 4 5 4" xfId="16254"/>
    <cellStyle name="Normal 5 4 5 4 2" xfId="16255"/>
    <cellStyle name="Normal 5 4 5 5" xfId="16256"/>
    <cellStyle name="Normal 5 4 6" xfId="16257"/>
    <cellStyle name="Normal 5 4 6 2" xfId="16258"/>
    <cellStyle name="Normal 5 4 6 2 2" xfId="16259"/>
    <cellStyle name="Normal 5 4 6 3" xfId="16260"/>
    <cellStyle name="Normal 5 4 6 3 2" xfId="16261"/>
    <cellStyle name="Normal 5 4 6 4" xfId="16262"/>
    <cellStyle name="Normal 5 4 7" xfId="16263"/>
    <cellStyle name="Normal 5 4 7 2" xfId="16264"/>
    <cellStyle name="Normal 5 4 7 2 2" xfId="16265"/>
    <cellStyle name="Normal 5 4 7 3" xfId="16266"/>
    <cellStyle name="Normal 5 4 7 3 2" xfId="16267"/>
    <cellStyle name="Normal 5 4 7 4" xfId="16268"/>
    <cellStyle name="Normal 5 4 8" xfId="16269"/>
    <cellStyle name="Normal 5 4 8 2" xfId="16270"/>
    <cellStyle name="Normal 5 4 8 2 2" xfId="16271"/>
    <cellStyle name="Normal 5 4 8 3" xfId="16272"/>
    <cellStyle name="Normal 5 4 8 3 2" xfId="16273"/>
    <cellStyle name="Normal 5 4 8 4" xfId="16274"/>
    <cellStyle name="Normal 5 4 9" xfId="16275"/>
    <cellStyle name="Normal 5 4 9 2" xfId="16276"/>
    <cellStyle name="Normal 5 5" xfId="16277"/>
    <cellStyle name="Normal 5 5 2" xfId="16278"/>
    <cellStyle name="Normal 5 5 3" xfId="16279"/>
    <cellStyle name="Normal 5 5 4" xfId="16280"/>
    <cellStyle name="Normal 5 6" xfId="16281"/>
    <cellStyle name="Normal 5 6 2" xfId="16282"/>
    <cellStyle name="Normal 5 6 3" xfId="16283"/>
    <cellStyle name="Normal 5 6 4" xfId="16284"/>
    <cellStyle name="Normal 5 7" xfId="16285"/>
    <cellStyle name="Normal 5 8" xfId="16286"/>
    <cellStyle name="Normal 5 9" xfId="16287"/>
    <cellStyle name="Normal 5_16 may_Interest bill 2011-2015" xfId="16288"/>
    <cellStyle name="Normal 50" xfId="16289"/>
    <cellStyle name="Normal 50 2" xfId="16290"/>
    <cellStyle name="Normal 50 2 2" xfId="16291"/>
    <cellStyle name="Normal 50 2 2 2" xfId="16292"/>
    <cellStyle name="Normal 50 2 2 3" xfId="16293"/>
    <cellStyle name="Normal 50 2 2 4" xfId="16294"/>
    <cellStyle name="Normal 50 2 2 5" xfId="16295"/>
    <cellStyle name="Normal 50 2 3" xfId="16296"/>
    <cellStyle name="Normal 50 2 4" xfId="16297"/>
    <cellStyle name="Normal 50 2_20120313_final_participating_bonds_mar2012_interest_calc" xfId="16298"/>
    <cellStyle name="Normal 50 3" xfId="16299"/>
    <cellStyle name="Normal 50 3 2" xfId="16300"/>
    <cellStyle name="Normal 50 3 3" xfId="16301"/>
    <cellStyle name="Normal 50 3 4" xfId="16302"/>
    <cellStyle name="Normal 50 3 5" xfId="16303"/>
    <cellStyle name="Normal 50 4" xfId="16304"/>
    <cellStyle name="Normal 50 5" xfId="16305"/>
    <cellStyle name="Normal 50_20120313_final_participating_bonds_mar2012_interest_calc" xfId="16306"/>
    <cellStyle name="Normal 51" xfId="16307"/>
    <cellStyle name="Normal 51 2" xfId="16308"/>
    <cellStyle name="Normal 51 2 2" xfId="16309"/>
    <cellStyle name="Normal 51 2 2 2" xfId="16310"/>
    <cellStyle name="Normal 51 2 2 3" xfId="16311"/>
    <cellStyle name="Normal 51 2 2 4" xfId="16312"/>
    <cellStyle name="Normal 51 2 2 5" xfId="16313"/>
    <cellStyle name="Normal 51 2 3" xfId="16314"/>
    <cellStyle name="Normal 51 2 4" xfId="16315"/>
    <cellStyle name="Normal 51 2_20120313_final_participating_bonds_mar2012_interest_calc" xfId="16316"/>
    <cellStyle name="Normal 51 3" xfId="16317"/>
    <cellStyle name="Normal 51 3 2" xfId="16318"/>
    <cellStyle name="Normal 51 3 3" xfId="16319"/>
    <cellStyle name="Normal 51 3 4" xfId="16320"/>
    <cellStyle name="Normal 51 3 5" xfId="16321"/>
    <cellStyle name="Normal 51 4" xfId="16322"/>
    <cellStyle name="Normal 51 5" xfId="16323"/>
    <cellStyle name="Normal 51_20120313_final_participating_bonds_mar2012_interest_calc" xfId="16324"/>
    <cellStyle name="Normal 52" xfId="16325"/>
    <cellStyle name="Normal 52 2" xfId="16326"/>
    <cellStyle name="Normal 52 2 2" xfId="16327"/>
    <cellStyle name="Normal 52 2 2 2" xfId="16328"/>
    <cellStyle name="Normal 52 2 2 3" xfId="16329"/>
    <cellStyle name="Normal 52 2 2 4" xfId="16330"/>
    <cellStyle name="Normal 52 2 2 5" xfId="16331"/>
    <cellStyle name="Normal 52 2 3" xfId="16332"/>
    <cellStyle name="Normal 52 2 4" xfId="16333"/>
    <cellStyle name="Normal 52 2_20120313_final_participating_bonds_mar2012_interest_calc" xfId="16334"/>
    <cellStyle name="Normal 52 3" xfId="16335"/>
    <cellStyle name="Normal 52 3 2" xfId="16336"/>
    <cellStyle name="Normal 52 3 3" xfId="16337"/>
    <cellStyle name="Normal 52 3 4" xfId="16338"/>
    <cellStyle name="Normal 52 3 5" xfId="16339"/>
    <cellStyle name="Normal 52 4" xfId="16340"/>
    <cellStyle name="Normal 52 5" xfId="16341"/>
    <cellStyle name="Normal 52_20120313_final_participating_bonds_mar2012_interest_calc" xfId="16342"/>
    <cellStyle name="Normal 53" xfId="16343"/>
    <cellStyle name="Normal 53 2" xfId="16344"/>
    <cellStyle name="Normal 53 2 2" xfId="16345"/>
    <cellStyle name="Normal 53 2 2 2" xfId="16346"/>
    <cellStyle name="Normal 53 2 2 3" xfId="16347"/>
    <cellStyle name="Normal 53 2 2 4" xfId="16348"/>
    <cellStyle name="Normal 53 2 2 5" xfId="16349"/>
    <cellStyle name="Normal 53 2 3" xfId="16350"/>
    <cellStyle name="Normal 53 2 4" xfId="16351"/>
    <cellStyle name="Normal 53 2_20120313_final_participating_bonds_mar2012_interest_calc" xfId="16352"/>
    <cellStyle name="Normal 53 3" xfId="16353"/>
    <cellStyle name="Normal 53 3 2" xfId="16354"/>
    <cellStyle name="Normal 53 3 3" xfId="16355"/>
    <cellStyle name="Normal 53 3 4" xfId="16356"/>
    <cellStyle name="Normal 53 3 5" xfId="16357"/>
    <cellStyle name="Normal 53 4" xfId="16358"/>
    <cellStyle name="Normal 53 5" xfId="16359"/>
    <cellStyle name="Normal 53_20120313_final_participating_bonds_mar2012_interest_calc" xfId="16360"/>
    <cellStyle name="Normal 54" xfId="16361"/>
    <cellStyle name="Normal 54 2" xfId="16362"/>
    <cellStyle name="Normal 54 2 2" xfId="16363"/>
    <cellStyle name="Normal 54 2 3" xfId="16364"/>
    <cellStyle name="Normal 54 2 4" xfId="16365"/>
    <cellStyle name="Normal 54 3" xfId="16366"/>
    <cellStyle name="Normal 54 4" xfId="16367"/>
    <cellStyle name="Normal 54 5" xfId="16368"/>
    <cellStyle name="Normal 54 6" xfId="16369"/>
    <cellStyle name="Normal 54 7" xfId="16370"/>
    <cellStyle name="Normal 54_Cumulative" xfId="16371"/>
    <cellStyle name="Normal 55" xfId="16372"/>
    <cellStyle name="Normal 55 2" xfId="16373"/>
    <cellStyle name="Normal 55 2 2" xfId="16374"/>
    <cellStyle name="Normal 55 2 3" xfId="16375"/>
    <cellStyle name="Normal 55 2 4" xfId="16376"/>
    <cellStyle name="Normal 55 2 5" xfId="16377"/>
    <cellStyle name="Normal 55 3" xfId="16378"/>
    <cellStyle name="Normal 55 4" xfId="16379"/>
    <cellStyle name="Normal 55 5" xfId="16380"/>
    <cellStyle name="Normal 55 6" xfId="16381"/>
    <cellStyle name="Normal 55 7" xfId="16382"/>
    <cellStyle name="Normal 56" xfId="16383"/>
    <cellStyle name="Normal 56 2" xfId="16384"/>
    <cellStyle name="Normal 56 2 2" xfId="16385"/>
    <cellStyle name="Normal 56 2 3" xfId="16386"/>
    <cellStyle name="Normal 56 2 4" xfId="16387"/>
    <cellStyle name="Normal 56 2 5" xfId="16388"/>
    <cellStyle name="Normal 56 3" xfId="16389"/>
    <cellStyle name="Normal 56 4" xfId="16390"/>
    <cellStyle name="Normal 56_Cumulative" xfId="16391"/>
    <cellStyle name="Normal 57" xfId="16392"/>
    <cellStyle name="Normal 57 10" xfId="16393"/>
    <cellStyle name="Normal 57 10 2" xfId="16394"/>
    <cellStyle name="Normal 57 10 2 2" xfId="16395"/>
    <cellStyle name="Normal 57 10 3" xfId="16396"/>
    <cellStyle name="Normal 57 10 3 2" xfId="16397"/>
    <cellStyle name="Normal 57 10 4" xfId="16398"/>
    <cellStyle name="Normal 57 11" xfId="16399"/>
    <cellStyle name="Normal 57 11 2" xfId="16400"/>
    <cellStyle name="Normal 57 12" xfId="16401"/>
    <cellStyle name="Normal 57 13" xfId="16402"/>
    <cellStyle name="Normal 57 14" xfId="16403"/>
    <cellStyle name="Normal 57 15" xfId="16404"/>
    <cellStyle name="Normal 57 16" xfId="16405"/>
    <cellStyle name="Normal 57 17" xfId="16406"/>
    <cellStyle name="Normal 57 2" xfId="16407"/>
    <cellStyle name="Normal 57 2 10" xfId="16408"/>
    <cellStyle name="Normal 57 2 11" xfId="16409"/>
    <cellStyle name="Normal 57 2 12" xfId="16410"/>
    <cellStyle name="Normal 57 2 13" xfId="16411"/>
    <cellStyle name="Normal 57 2 14" xfId="16412"/>
    <cellStyle name="Normal 57 2 15" xfId="16413"/>
    <cellStyle name="Normal 57 2 2" xfId="16414"/>
    <cellStyle name="Normal 57 2 2 2" xfId="16415"/>
    <cellStyle name="Normal 57 2 3" xfId="16416"/>
    <cellStyle name="Normal 57 2 3 2" xfId="16417"/>
    <cellStyle name="Normal 57 2 3 3" xfId="16418"/>
    <cellStyle name="Normal 57 2 3 4" xfId="16419"/>
    <cellStyle name="Normal 57 2 3 5" xfId="16420"/>
    <cellStyle name="Normal 57 2 4" xfId="16421"/>
    <cellStyle name="Normal 57 2 4 10" xfId="16422"/>
    <cellStyle name="Normal 57 2 4 2" xfId="16423"/>
    <cellStyle name="Normal 57 2 4 2 2" xfId="16424"/>
    <cellStyle name="Normal 57 2 4 2 2 2" xfId="16425"/>
    <cellStyle name="Normal 57 2 4 2 2 2 2" xfId="16426"/>
    <cellStyle name="Normal 57 2 4 2 2 3" xfId="16427"/>
    <cellStyle name="Normal 57 2 4 2 2 3 2" xfId="16428"/>
    <cellStyle name="Normal 57 2 4 2 2 4" xfId="16429"/>
    <cellStyle name="Normal 57 2 4 2 3" xfId="16430"/>
    <cellStyle name="Normal 57 2 4 2 3 2" xfId="16431"/>
    <cellStyle name="Normal 57 2 4 2 4" xfId="16432"/>
    <cellStyle name="Normal 57 2 4 2 4 2" xfId="16433"/>
    <cellStyle name="Normal 57 2 4 2 5" xfId="16434"/>
    <cellStyle name="Normal 57 2 4 2 6" xfId="16435"/>
    <cellStyle name="Normal 57 2 4 3" xfId="16436"/>
    <cellStyle name="Normal 57 2 4 3 2" xfId="16437"/>
    <cellStyle name="Normal 57 2 4 3 2 2" xfId="16438"/>
    <cellStyle name="Normal 57 2 4 3 2 2 2" xfId="16439"/>
    <cellStyle name="Normal 57 2 4 3 2 3" xfId="16440"/>
    <cellStyle name="Normal 57 2 4 3 2 3 2" xfId="16441"/>
    <cellStyle name="Normal 57 2 4 3 2 4" xfId="16442"/>
    <cellStyle name="Normal 57 2 4 3 3" xfId="16443"/>
    <cellStyle name="Normal 57 2 4 3 3 2" xfId="16444"/>
    <cellStyle name="Normal 57 2 4 3 4" xfId="16445"/>
    <cellStyle name="Normal 57 2 4 3 4 2" xfId="16446"/>
    <cellStyle name="Normal 57 2 4 3 5" xfId="16447"/>
    <cellStyle name="Normal 57 2 4 4" xfId="16448"/>
    <cellStyle name="Normal 57 2 4 4 2" xfId="16449"/>
    <cellStyle name="Normal 57 2 4 4 2 2" xfId="16450"/>
    <cellStyle name="Normal 57 2 4 4 3" xfId="16451"/>
    <cellStyle name="Normal 57 2 4 4 3 2" xfId="16452"/>
    <cellStyle name="Normal 57 2 4 4 4" xfId="16453"/>
    <cellStyle name="Normal 57 2 4 5" xfId="16454"/>
    <cellStyle name="Normal 57 2 4 5 2" xfId="16455"/>
    <cellStyle name="Normal 57 2 4 5 2 2" xfId="16456"/>
    <cellStyle name="Normal 57 2 4 5 3" xfId="16457"/>
    <cellStyle name="Normal 57 2 4 5 3 2" xfId="16458"/>
    <cellStyle name="Normal 57 2 4 5 4" xfId="16459"/>
    <cellStyle name="Normal 57 2 4 6" xfId="16460"/>
    <cellStyle name="Normal 57 2 4 6 2" xfId="16461"/>
    <cellStyle name="Normal 57 2 4 7" xfId="16462"/>
    <cellStyle name="Normal 57 2 4 7 2" xfId="16463"/>
    <cellStyle name="Normal 57 2 4 8" xfId="16464"/>
    <cellStyle name="Normal 57 2 4 9" xfId="16465"/>
    <cellStyle name="Normal 57 2 5" xfId="16466"/>
    <cellStyle name="Normal 57 2 5 2" xfId="16467"/>
    <cellStyle name="Normal 57 2 5 2 2" xfId="16468"/>
    <cellStyle name="Normal 57 2 5 2 2 2" xfId="16469"/>
    <cellStyle name="Normal 57 2 5 2 2 2 2" xfId="16470"/>
    <cellStyle name="Normal 57 2 5 2 2 3" xfId="16471"/>
    <cellStyle name="Normal 57 2 5 2 2 3 2" xfId="16472"/>
    <cellStyle name="Normal 57 2 5 2 2 4" xfId="16473"/>
    <cellStyle name="Normal 57 2 5 2 3" xfId="16474"/>
    <cellStyle name="Normal 57 2 5 2 3 2" xfId="16475"/>
    <cellStyle name="Normal 57 2 5 2 4" xfId="16476"/>
    <cellStyle name="Normal 57 2 5 2 4 2" xfId="16477"/>
    <cellStyle name="Normal 57 2 5 2 5" xfId="16478"/>
    <cellStyle name="Normal 57 2 5 2 6" xfId="16479"/>
    <cellStyle name="Normal 57 2 5 3" xfId="16480"/>
    <cellStyle name="Normal 57 2 5 3 2" xfId="16481"/>
    <cellStyle name="Normal 57 2 5 3 2 2" xfId="16482"/>
    <cellStyle name="Normal 57 2 5 3 3" xfId="16483"/>
    <cellStyle name="Normal 57 2 5 3 3 2" xfId="16484"/>
    <cellStyle name="Normal 57 2 5 3 4" xfId="16485"/>
    <cellStyle name="Normal 57 2 5 4" xfId="16486"/>
    <cellStyle name="Normal 57 2 5 4 2" xfId="16487"/>
    <cellStyle name="Normal 57 2 5 5" xfId="16488"/>
    <cellStyle name="Normal 57 2 5 5 2" xfId="16489"/>
    <cellStyle name="Normal 57 2 5 6" xfId="16490"/>
    <cellStyle name="Normal 57 2 5 7" xfId="16491"/>
    <cellStyle name="Normal 57 2 6" xfId="16492"/>
    <cellStyle name="Normal 57 2 6 2" xfId="16493"/>
    <cellStyle name="Normal 57 2 6 2 2" xfId="16494"/>
    <cellStyle name="Normal 57 2 6 2 2 2" xfId="16495"/>
    <cellStyle name="Normal 57 2 6 2 3" xfId="16496"/>
    <cellStyle name="Normal 57 2 6 2 3 2" xfId="16497"/>
    <cellStyle name="Normal 57 2 6 2 4" xfId="16498"/>
    <cellStyle name="Normal 57 2 6 2 5" xfId="16499"/>
    <cellStyle name="Normal 57 2 6 3" xfId="16500"/>
    <cellStyle name="Normal 57 2 6 3 2" xfId="16501"/>
    <cellStyle name="Normal 57 2 6 4" xfId="16502"/>
    <cellStyle name="Normal 57 2 6 4 2" xfId="16503"/>
    <cellStyle name="Normal 57 2 6 5" xfId="16504"/>
    <cellStyle name="Normal 57 2 6 6" xfId="16505"/>
    <cellStyle name="Normal 57 2 7" xfId="16506"/>
    <cellStyle name="Normal 57 2 7 2" xfId="16507"/>
    <cellStyle name="Normal 57 2 7 2 2" xfId="16508"/>
    <cellStyle name="Normal 57 2 7 3" xfId="16509"/>
    <cellStyle name="Normal 57 2 7 3 2" xfId="16510"/>
    <cellStyle name="Normal 57 2 7 4" xfId="16511"/>
    <cellStyle name="Normal 57 2 7 5" xfId="16512"/>
    <cellStyle name="Normal 57 2 8" xfId="16513"/>
    <cellStyle name="Normal 57 2 8 2" xfId="16514"/>
    <cellStyle name="Normal 57 2 8 2 2" xfId="16515"/>
    <cellStyle name="Normal 57 2 8 3" xfId="16516"/>
    <cellStyle name="Normal 57 2 8 3 2" xfId="16517"/>
    <cellStyle name="Normal 57 2 8 4" xfId="16518"/>
    <cellStyle name="Normal 57 2 9" xfId="16519"/>
    <cellStyle name="Normal 57 2 9 2" xfId="16520"/>
    <cellStyle name="Normal 57 2_260313_SSFs baseline new GRANTS-rev" xfId="16521"/>
    <cellStyle name="Normal 57 3" xfId="16522"/>
    <cellStyle name="Normal 57 3 2" xfId="16523"/>
    <cellStyle name="Normal 57 4" xfId="16524"/>
    <cellStyle name="Normal 57 4 2" xfId="16525"/>
    <cellStyle name="Normal 57 4 3" xfId="16526"/>
    <cellStyle name="Normal 57 4 4" xfId="16527"/>
    <cellStyle name="Normal 57 4 5" xfId="16528"/>
    <cellStyle name="Normal 57 5" xfId="16529"/>
    <cellStyle name="Normal 57 5 10" xfId="16530"/>
    <cellStyle name="Normal 57 5 11" xfId="16531"/>
    <cellStyle name="Normal 57 5 12" xfId="16532"/>
    <cellStyle name="Normal 57 5 13" xfId="16533"/>
    <cellStyle name="Normal 57 5 14" xfId="16534"/>
    <cellStyle name="Normal 57 5 2" xfId="16535"/>
    <cellStyle name="Normal 57 5 2 2" xfId="16536"/>
    <cellStyle name="Normal 57 5 2 2 2" xfId="16537"/>
    <cellStyle name="Normal 57 5 2 2 2 2" xfId="16538"/>
    <cellStyle name="Normal 57 5 2 2 2 2 2" xfId="16539"/>
    <cellStyle name="Normal 57 5 2 2 2 3" xfId="16540"/>
    <cellStyle name="Normal 57 5 2 2 2 3 2" xfId="16541"/>
    <cellStyle name="Normal 57 5 2 2 2 4" xfId="16542"/>
    <cellStyle name="Normal 57 5 2 2 3" xfId="16543"/>
    <cellStyle name="Normal 57 5 2 2 3 2" xfId="16544"/>
    <cellStyle name="Normal 57 5 2 2 4" xfId="16545"/>
    <cellStyle name="Normal 57 5 2 2 4 2" xfId="16546"/>
    <cellStyle name="Normal 57 5 2 2 5" xfId="16547"/>
    <cellStyle name="Normal 57 5 2 2 6" xfId="16548"/>
    <cellStyle name="Normal 57 5 2 3" xfId="16549"/>
    <cellStyle name="Normal 57 5 2 3 2" xfId="16550"/>
    <cellStyle name="Normal 57 5 2 3 2 2" xfId="16551"/>
    <cellStyle name="Normal 57 5 2 3 3" xfId="16552"/>
    <cellStyle name="Normal 57 5 2 3 3 2" xfId="16553"/>
    <cellStyle name="Normal 57 5 2 3 4" xfId="16554"/>
    <cellStyle name="Normal 57 5 2 4" xfId="16555"/>
    <cellStyle name="Normal 57 5 2 4 2" xfId="16556"/>
    <cellStyle name="Normal 57 5 2 5" xfId="16557"/>
    <cellStyle name="Normal 57 5 2 5 2" xfId="16558"/>
    <cellStyle name="Normal 57 5 2 6" xfId="16559"/>
    <cellStyle name="Normal 57 5 2 7" xfId="16560"/>
    <cellStyle name="Normal 57 5 3" xfId="16561"/>
    <cellStyle name="Normal 57 5 3 2" xfId="16562"/>
    <cellStyle name="Normal 57 5 3 2 2" xfId="16563"/>
    <cellStyle name="Normal 57 5 3 2 2 2" xfId="16564"/>
    <cellStyle name="Normal 57 5 3 2 2 2 2" xfId="16565"/>
    <cellStyle name="Normal 57 5 3 2 2 3" xfId="16566"/>
    <cellStyle name="Normal 57 5 3 2 2 3 2" xfId="16567"/>
    <cellStyle name="Normal 57 5 3 2 2 4" xfId="16568"/>
    <cellStyle name="Normal 57 5 3 2 3" xfId="16569"/>
    <cellStyle name="Normal 57 5 3 2 3 2" xfId="16570"/>
    <cellStyle name="Normal 57 5 3 2 4" xfId="16571"/>
    <cellStyle name="Normal 57 5 3 2 4 2" xfId="16572"/>
    <cellStyle name="Normal 57 5 3 2 5" xfId="16573"/>
    <cellStyle name="Normal 57 5 3 2 6" xfId="16574"/>
    <cellStyle name="Normal 57 5 3 3" xfId="16575"/>
    <cellStyle name="Normal 57 5 3 3 2" xfId="16576"/>
    <cellStyle name="Normal 57 5 3 3 2 2" xfId="16577"/>
    <cellStyle name="Normal 57 5 3 3 3" xfId="16578"/>
    <cellStyle name="Normal 57 5 3 3 3 2" xfId="16579"/>
    <cellStyle name="Normal 57 5 3 3 4" xfId="16580"/>
    <cellStyle name="Normal 57 5 3 4" xfId="16581"/>
    <cellStyle name="Normal 57 5 3 4 2" xfId="16582"/>
    <cellStyle name="Normal 57 5 3 5" xfId="16583"/>
    <cellStyle name="Normal 57 5 3 5 2" xfId="16584"/>
    <cellStyle name="Normal 57 5 3 6" xfId="16585"/>
    <cellStyle name="Normal 57 5 3 7" xfId="16586"/>
    <cellStyle name="Normal 57 5 4" xfId="16587"/>
    <cellStyle name="Normal 57 5 4 2" xfId="16588"/>
    <cellStyle name="Normal 57 5 4 2 2" xfId="16589"/>
    <cellStyle name="Normal 57 5 4 2 2 2" xfId="16590"/>
    <cellStyle name="Normal 57 5 4 2 3" xfId="16591"/>
    <cellStyle name="Normal 57 5 4 2 3 2" xfId="16592"/>
    <cellStyle name="Normal 57 5 4 2 4" xfId="16593"/>
    <cellStyle name="Normal 57 5 4 3" xfId="16594"/>
    <cellStyle name="Normal 57 5 4 3 2" xfId="16595"/>
    <cellStyle name="Normal 57 5 4 4" xfId="16596"/>
    <cellStyle name="Normal 57 5 4 4 2" xfId="16597"/>
    <cellStyle name="Normal 57 5 4 5" xfId="16598"/>
    <cellStyle name="Normal 57 5 4 6" xfId="16599"/>
    <cellStyle name="Normal 57 5 5" xfId="16600"/>
    <cellStyle name="Normal 57 5 5 2" xfId="16601"/>
    <cellStyle name="Normal 57 5 5 2 2" xfId="16602"/>
    <cellStyle name="Normal 57 5 5 2 2 2" xfId="16603"/>
    <cellStyle name="Normal 57 5 5 2 3" xfId="16604"/>
    <cellStyle name="Normal 57 5 5 2 3 2" xfId="16605"/>
    <cellStyle name="Normal 57 5 5 2 4" xfId="16606"/>
    <cellStyle name="Normal 57 5 5 3" xfId="16607"/>
    <cellStyle name="Normal 57 5 5 3 2" xfId="16608"/>
    <cellStyle name="Normal 57 5 5 4" xfId="16609"/>
    <cellStyle name="Normal 57 5 5 4 2" xfId="16610"/>
    <cellStyle name="Normal 57 5 5 5" xfId="16611"/>
    <cellStyle name="Normal 57 5 5 6" xfId="16612"/>
    <cellStyle name="Normal 57 5 6" xfId="16613"/>
    <cellStyle name="Normal 57 5 6 2" xfId="16614"/>
    <cellStyle name="Normal 57 5 6 2 2" xfId="16615"/>
    <cellStyle name="Normal 57 5 6 3" xfId="16616"/>
    <cellStyle name="Normal 57 5 6 3 2" xfId="16617"/>
    <cellStyle name="Normal 57 5 6 4" xfId="16618"/>
    <cellStyle name="Normal 57 5 7" xfId="16619"/>
    <cellStyle name="Normal 57 5 7 2" xfId="16620"/>
    <cellStyle name="Normal 57 5 7 2 2" xfId="16621"/>
    <cellStyle name="Normal 57 5 7 3" xfId="16622"/>
    <cellStyle name="Normal 57 5 7 3 2" xfId="16623"/>
    <cellStyle name="Normal 57 5 7 4" xfId="16624"/>
    <cellStyle name="Normal 57 5 8" xfId="16625"/>
    <cellStyle name="Normal 57 5 8 2" xfId="16626"/>
    <cellStyle name="Normal 57 5 8 2 2" xfId="16627"/>
    <cellStyle name="Normal 57 5 8 3" xfId="16628"/>
    <cellStyle name="Normal 57 5 8 3 2" xfId="16629"/>
    <cellStyle name="Normal 57 5 8 4" xfId="16630"/>
    <cellStyle name="Normal 57 5 9" xfId="16631"/>
    <cellStyle name="Normal 57 5 9 2" xfId="16632"/>
    <cellStyle name="Normal 57 5_260313_SSFs baseline new GRANTS-rev" xfId="16633"/>
    <cellStyle name="Normal 57 6" xfId="16634"/>
    <cellStyle name="Normal 57 6 10" xfId="16635"/>
    <cellStyle name="Normal 57 6 2" xfId="16636"/>
    <cellStyle name="Normal 57 6 2 2" xfId="16637"/>
    <cellStyle name="Normal 57 6 2 2 2" xfId="16638"/>
    <cellStyle name="Normal 57 6 2 2 2 2" xfId="16639"/>
    <cellStyle name="Normal 57 6 2 2 3" xfId="16640"/>
    <cellStyle name="Normal 57 6 2 2 3 2" xfId="16641"/>
    <cellStyle name="Normal 57 6 2 2 4" xfId="16642"/>
    <cellStyle name="Normal 57 6 2 3" xfId="16643"/>
    <cellStyle name="Normal 57 6 2 3 2" xfId="16644"/>
    <cellStyle name="Normal 57 6 2 4" xfId="16645"/>
    <cellStyle name="Normal 57 6 2 4 2" xfId="16646"/>
    <cellStyle name="Normal 57 6 2 5" xfId="16647"/>
    <cellStyle name="Normal 57 6 2 6" xfId="16648"/>
    <cellStyle name="Normal 57 6 3" xfId="16649"/>
    <cellStyle name="Normal 57 6 3 2" xfId="16650"/>
    <cellStyle name="Normal 57 6 3 2 2" xfId="16651"/>
    <cellStyle name="Normal 57 6 3 2 2 2" xfId="16652"/>
    <cellStyle name="Normal 57 6 3 2 3" xfId="16653"/>
    <cellStyle name="Normal 57 6 3 2 3 2" xfId="16654"/>
    <cellStyle name="Normal 57 6 3 2 4" xfId="16655"/>
    <cellStyle name="Normal 57 6 3 3" xfId="16656"/>
    <cellStyle name="Normal 57 6 3 3 2" xfId="16657"/>
    <cellStyle name="Normal 57 6 3 4" xfId="16658"/>
    <cellStyle name="Normal 57 6 3 4 2" xfId="16659"/>
    <cellStyle name="Normal 57 6 3 5" xfId="16660"/>
    <cellStyle name="Normal 57 6 4" xfId="16661"/>
    <cellStyle name="Normal 57 6 4 2" xfId="16662"/>
    <cellStyle name="Normal 57 6 4 2 2" xfId="16663"/>
    <cellStyle name="Normal 57 6 4 3" xfId="16664"/>
    <cellStyle name="Normal 57 6 4 3 2" xfId="16665"/>
    <cellStyle name="Normal 57 6 4 4" xfId="16666"/>
    <cellStyle name="Normal 57 6 5" xfId="16667"/>
    <cellStyle name="Normal 57 6 5 2" xfId="16668"/>
    <cellStyle name="Normal 57 6 5 2 2" xfId="16669"/>
    <cellStyle name="Normal 57 6 5 3" xfId="16670"/>
    <cellStyle name="Normal 57 6 5 3 2" xfId="16671"/>
    <cellStyle name="Normal 57 6 5 4" xfId="16672"/>
    <cellStyle name="Normal 57 6 6" xfId="16673"/>
    <cellStyle name="Normal 57 6 6 2" xfId="16674"/>
    <cellStyle name="Normal 57 6 7" xfId="16675"/>
    <cellStyle name="Normal 57 6 7 2" xfId="16676"/>
    <cellStyle name="Normal 57 6 8" xfId="16677"/>
    <cellStyle name="Normal 57 6 9" xfId="16678"/>
    <cellStyle name="Normal 57 7" xfId="16679"/>
    <cellStyle name="Normal 57 7 2" xfId="16680"/>
    <cellStyle name="Normal 57 7 2 2" xfId="16681"/>
    <cellStyle name="Normal 57 7 2 2 2" xfId="16682"/>
    <cellStyle name="Normal 57 7 2 2 2 2" xfId="16683"/>
    <cellStyle name="Normal 57 7 2 2 3" xfId="16684"/>
    <cellStyle name="Normal 57 7 2 2 3 2" xfId="16685"/>
    <cellStyle name="Normal 57 7 2 2 4" xfId="16686"/>
    <cellStyle name="Normal 57 7 2 3" xfId="16687"/>
    <cellStyle name="Normal 57 7 2 3 2" xfId="16688"/>
    <cellStyle name="Normal 57 7 2 4" xfId="16689"/>
    <cellStyle name="Normal 57 7 2 4 2" xfId="16690"/>
    <cellStyle name="Normal 57 7 2 5" xfId="16691"/>
    <cellStyle name="Normal 57 7 2 6" xfId="16692"/>
    <cellStyle name="Normal 57 7 3" xfId="16693"/>
    <cellStyle name="Normal 57 7 3 2" xfId="16694"/>
    <cellStyle name="Normal 57 7 3 2 2" xfId="16695"/>
    <cellStyle name="Normal 57 7 3 3" xfId="16696"/>
    <cellStyle name="Normal 57 7 3 3 2" xfId="16697"/>
    <cellStyle name="Normal 57 7 3 4" xfId="16698"/>
    <cellStyle name="Normal 57 7 4" xfId="16699"/>
    <cellStyle name="Normal 57 7 4 2" xfId="16700"/>
    <cellStyle name="Normal 57 7 5" xfId="16701"/>
    <cellStyle name="Normal 57 7 5 2" xfId="16702"/>
    <cellStyle name="Normal 57 7 6" xfId="16703"/>
    <cellStyle name="Normal 57 7 7" xfId="16704"/>
    <cellStyle name="Normal 57 8" xfId="16705"/>
    <cellStyle name="Normal 57 8 2" xfId="16706"/>
    <cellStyle name="Normal 57 8 2 2" xfId="16707"/>
    <cellStyle name="Normal 57 8 2 2 2" xfId="16708"/>
    <cellStyle name="Normal 57 8 2 3" xfId="16709"/>
    <cellStyle name="Normal 57 8 2 3 2" xfId="16710"/>
    <cellStyle name="Normal 57 8 2 4" xfId="16711"/>
    <cellStyle name="Normal 57 8 2 5" xfId="16712"/>
    <cellStyle name="Normal 57 8 3" xfId="16713"/>
    <cellStyle name="Normal 57 8 3 2" xfId="16714"/>
    <cellStyle name="Normal 57 8 4" xfId="16715"/>
    <cellStyle name="Normal 57 8 4 2" xfId="16716"/>
    <cellStyle name="Normal 57 8 5" xfId="16717"/>
    <cellStyle name="Normal 57 8 6" xfId="16718"/>
    <cellStyle name="Normal 57 9" xfId="16719"/>
    <cellStyle name="Normal 57 9 2" xfId="16720"/>
    <cellStyle name="Normal 57 9 2 2" xfId="16721"/>
    <cellStyle name="Normal 57 9 3" xfId="16722"/>
    <cellStyle name="Normal 57 9 3 2" xfId="16723"/>
    <cellStyle name="Normal 57 9 4" xfId="16724"/>
    <cellStyle name="Normal 57 9 5" xfId="16725"/>
    <cellStyle name="Normal 57_20110918_Additional measures_ECB" xfId="16726"/>
    <cellStyle name="Normal 58" xfId="16727"/>
    <cellStyle name="Normal 58 10" xfId="16728"/>
    <cellStyle name="Normal 58 10 2" xfId="16729"/>
    <cellStyle name="Normal 58 11" xfId="16730"/>
    <cellStyle name="Normal 58 12" xfId="16731"/>
    <cellStyle name="Normal 58 13" xfId="16732"/>
    <cellStyle name="Normal 58 14" xfId="16733"/>
    <cellStyle name="Normal 58 15" xfId="16734"/>
    <cellStyle name="Normal 58 16" xfId="16735"/>
    <cellStyle name="Normal 58 2" xfId="16736"/>
    <cellStyle name="Normal 58 2 10" xfId="16737"/>
    <cellStyle name="Normal 58 2 11" xfId="16738"/>
    <cellStyle name="Normal 58 2 12" xfId="16739"/>
    <cellStyle name="Normal 58 2 13" xfId="16740"/>
    <cellStyle name="Normal 58 2 14" xfId="16741"/>
    <cellStyle name="Normal 58 2 15" xfId="16742"/>
    <cellStyle name="Normal 58 2 2" xfId="16743"/>
    <cellStyle name="Normal 58 2 2 2" xfId="16744"/>
    <cellStyle name="Normal 58 2 3" xfId="16745"/>
    <cellStyle name="Normal 58 2 3 2" xfId="16746"/>
    <cellStyle name="Normal 58 2 3 3" xfId="16747"/>
    <cellStyle name="Normal 58 2 3 4" xfId="16748"/>
    <cellStyle name="Normal 58 2 3 5" xfId="16749"/>
    <cellStyle name="Normal 58 2 4" xfId="16750"/>
    <cellStyle name="Normal 58 2 4 10" xfId="16751"/>
    <cellStyle name="Normal 58 2 4 2" xfId="16752"/>
    <cellStyle name="Normal 58 2 4 2 2" xfId="16753"/>
    <cellStyle name="Normal 58 2 4 2 2 2" xfId="16754"/>
    <cellStyle name="Normal 58 2 4 2 2 2 2" xfId="16755"/>
    <cellStyle name="Normal 58 2 4 2 2 3" xfId="16756"/>
    <cellStyle name="Normal 58 2 4 2 2 3 2" xfId="16757"/>
    <cellStyle name="Normal 58 2 4 2 2 4" xfId="16758"/>
    <cellStyle name="Normal 58 2 4 2 3" xfId="16759"/>
    <cellStyle name="Normal 58 2 4 2 3 2" xfId="16760"/>
    <cellStyle name="Normal 58 2 4 2 4" xfId="16761"/>
    <cellStyle name="Normal 58 2 4 2 4 2" xfId="16762"/>
    <cellStyle name="Normal 58 2 4 2 5" xfId="16763"/>
    <cellStyle name="Normal 58 2 4 2 6" xfId="16764"/>
    <cellStyle name="Normal 58 2 4 3" xfId="16765"/>
    <cellStyle name="Normal 58 2 4 3 2" xfId="16766"/>
    <cellStyle name="Normal 58 2 4 3 2 2" xfId="16767"/>
    <cellStyle name="Normal 58 2 4 3 2 2 2" xfId="16768"/>
    <cellStyle name="Normal 58 2 4 3 2 3" xfId="16769"/>
    <cellStyle name="Normal 58 2 4 3 2 3 2" xfId="16770"/>
    <cellStyle name="Normal 58 2 4 3 2 4" xfId="16771"/>
    <cellStyle name="Normal 58 2 4 3 3" xfId="16772"/>
    <cellStyle name="Normal 58 2 4 3 3 2" xfId="16773"/>
    <cellStyle name="Normal 58 2 4 3 4" xfId="16774"/>
    <cellStyle name="Normal 58 2 4 3 4 2" xfId="16775"/>
    <cellStyle name="Normal 58 2 4 3 5" xfId="16776"/>
    <cellStyle name="Normal 58 2 4 4" xfId="16777"/>
    <cellStyle name="Normal 58 2 4 4 2" xfId="16778"/>
    <cellStyle name="Normal 58 2 4 4 2 2" xfId="16779"/>
    <cellStyle name="Normal 58 2 4 4 3" xfId="16780"/>
    <cellStyle name="Normal 58 2 4 4 3 2" xfId="16781"/>
    <cellStyle name="Normal 58 2 4 4 4" xfId="16782"/>
    <cellStyle name="Normal 58 2 4 5" xfId="16783"/>
    <cellStyle name="Normal 58 2 4 5 2" xfId="16784"/>
    <cellStyle name="Normal 58 2 4 5 2 2" xfId="16785"/>
    <cellStyle name="Normal 58 2 4 5 3" xfId="16786"/>
    <cellStyle name="Normal 58 2 4 5 3 2" xfId="16787"/>
    <cellStyle name="Normal 58 2 4 5 4" xfId="16788"/>
    <cellStyle name="Normal 58 2 4 6" xfId="16789"/>
    <cellStyle name="Normal 58 2 4 6 2" xfId="16790"/>
    <cellStyle name="Normal 58 2 4 7" xfId="16791"/>
    <cellStyle name="Normal 58 2 4 7 2" xfId="16792"/>
    <cellStyle name="Normal 58 2 4 8" xfId="16793"/>
    <cellStyle name="Normal 58 2 4 9" xfId="16794"/>
    <cellStyle name="Normal 58 2 5" xfId="16795"/>
    <cellStyle name="Normal 58 2 5 2" xfId="16796"/>
    <cellStyle name="Normal 58 2 5 2 2" xfId="16797"/>
    <cellStyle name="Normal 58 2 5 2 2 2" xfId="16798"/>
    <cellStyle name="Normal 58 2 5 2 2 2 2" xfId="16799"/>
    <cellStyle name="Normal 58 2 5 2 2 3" xfId="16800"/>
    <cellStyle name="Normal 58 2 5 2 2 3 2" xfId="16801"/>
    <cellStyle name="Normal 58 2 5 2 2 4" xfId="16802"/>
    <cellStyle name="Normal 58 2 5 2 3" xfId="16803"/>
    <cellStyle name="Normal 58 2 5 2 3 2" xfId="16804"/>
    <cellStyle name="Normal 58 2 5 2 4" xfId="16805"/>
    <cellStyle name="Normal 58 2 5 2 4 2" xfId="16806"/>
    <cellStyle name="Normal 58 2 5 2 5" xfId="16807"/>
    <cellStyle name="Normal 58 2 5 2 6" xfId="16808"/>
    <cellStyle name="Normal 58 2 5 3" xfId="16809"/>
    <cellStyle name="Normal 58 2 5 3 2" xfId="16810"/>
    <cellStyle name="Normal 58 2 5 3 2 2" xfId="16811"/>
    <cellStyle name="Normal 58 2 5 3 3" xfId="16812"/>
    <cellStyle name="Normal 58 2 5 3 3 2" xfId="16813"/>
    <cellStyle name="Normal 58 2 5 3 4" xfId="16814"/>
    <cellStyle name="Normal 58 2 5 4" xfId="16815"/>
    <cellStyle name="Normal 58 2 5 4 2" xfId="16816"/>
    <cellStyle name="Normal 58 2 5 5" xfId="16817"/>
    <cellStyle name="Normal 58 2 5 5 2" xfId="16818"/>
    <cellStyle name="Normal 58 2 5 6" xfId="16819"/>
    <cellStyle name="Normal 58 2 5 7" xfId="16820"/>
    <cellStyle name="Normal 58 2 6" xfId="16821"/>
    <cellStyle name="Normal 58 2 6 2" xfId="16822"/>
    <cellStyle name="Normal 58 2 6 2 2" xfId="16823"/>
    <cellStyle name="Normal 58 2 6 2 2 2" xfId="16824"/>
    <cellStyle name="Normal 58 2 6 2 3" xfId="16825"/>
    <cellStyle name="Normal 58 2 6 2 3 2" xfId="16826"/>
    <cellStyle name="Normal 58 2 6 2 4" xfId="16827"/>
    <cellStyle name="Normal 58 2 6 2 5" xfId="16828"/>
    <cellStyle name="Normal 58 2 6 3" xfId="16829"/>
    <cellStyle name="Normal 58 2 6 3 2" xfId="16830"/>
    <cellStyle name="Normal 58 2 6 4" xfId="16831"/>
    <cellStyle name="Normal 58 2 6 4 2" xfId="16832"/>
    <cellStyle name="Normal 58 2 6 5" xfId="16833"/>
    <cellStyle name="Normal 58 2 6 6" xfId="16834"/>
    <cellStyle name="Normal 58 2 7" xfId="16835"/>
    <cellStyle name="Normal 58 2 7 2" xfId="16836"/>
    <cellStyle name="Normal 58 2 7 2 2" xfId="16837"/>
    <cellStyle name="Normal 58 2 7 3" xfId="16838"/>
    <cellStyle name="Normal 58 2 7 3 2" xfId="16839"/>
    <cellStyle name="Normal 58 2 7 4" xfId="16840"/>
    <cellStyle name="Normal 58 2 7 5" xfId="16841"/>
    <cellStyle name="Normal 58 2 8" xfId="16842"/>
    <cellStyle name="Normal 58 2 8 2" xfId="16843"/>
    <cellStyle name="Normal 58 2 8 2 2" xfId="16844"/>
    <cellStyle name="Normal 58 2 8 3" xfId="16845"/>
    <cellStyle name="Normal 58 2 8 3 2" xfId="16846"/>
    <cellStyle name="Normal 58 2 8 4" xfId="16847"/>
    <cellStyle name="Normal 58 2 9" xfId="16848"/>
    <cellStyle name="Normal 58 2 9 2" xfId="16849"/>
    <cellStyle name="Normal 58 2_260313_SSFs baseline new GRANTS-rev" xfId="16850"/>
    <cellStyle name="Normal 58 3" xfId="16851"/>
    <cellStyle name="Normal 58 3 2" xfId="16852"/>
    <cellStyle name="Normal 58 4" xfId="16853"/>
    <cellStyle name="Normal 58 4 2" xfId="16854"/>
    <cellStyle name="Normal 58 4 3" xfId="16855"/>
    <cellStyle name="Normal 58 4 4" xfId="16856"/>
    <cellStyle name="Normal 58 4 5" xfId="16857"/>
    <cellStyle name="Normal 58 5" xfId="16858"/>
    <cellStyle name="Normal 58 5 10" xfId="16859"/>
    <cellStyle name="Normal 58 5 2" xfId="16860"/>
    <cellStyle name="Normal 58 5 2 2" xfId="16861"/>
    <cellStyle name="Normal 58 5 2 2 2" xfId="16862"/>
    <cellStyle name="Normal 58 5 2 2 2 2" xfId="16863"/>
    <cellStyle name="Normal 58 5 2 2 3" xfId="16864"/>
    <cellStyle name="Normal 58 5 2 2 3 2" xfId="16865"/>
    <cellStyle name="Normal 58 5 2 2 4" xfId="16866"/>
    <cellStyle name="Normal 58 5 2 3" xfId="16867"/>
    <cellStyle name="Normal 58 5 2 3 2" xfId="16868"/>
    <cellStyle name="Normal 58 5 2 4" xfId="16869"/>
    <cellStyle name="Normal 58 5 2 4 2" xfId="16870"/>
    <cellStyle name="Normal 58 5 2 5" xfId="16871"/>
    <cellStyle name="Normal 58 5 2 6" xfId="16872"/>
    <cellStyle name="Normal 58 5 3" xfId="16873"/>
    <cellStyle name="Normal 58 5 3 2" xfId="16874"/>
    <cellStyle name="Normal 58 5 3 2 2" xfId="16875"/>
    <cellStyle name="Normal 58 5 3 2 2 2" xfId="16876"/>
    <cellStyle name="Normal 58 5 3 2 3" xfId="16877"/>
    <cellStyle name="Normal 58 5 3 2 3 2" xfId="16878"/>
    <cellStyle name="Normal 58 5 3 2 4" xfId="16879"/>
    <cellStyle name="Normal 58 5 3 3" xfId="16880"/>
    <cellStyle name="Normal 58 5 3 3 2" xfId="16881"/>
    <cellStyle name="Normal 58 5 3 4" xfId="16882"/>
    <cellStyle name="Normal 58 5 3 4 2" xfId="16883"/>
    <cellStyle name="Normal 58 5 3 5" xfId="16884"/>
    <cellStyle name="Normal 58 5 4" xfId="16885"/>
    <cellStyle name="Normal 58 5 4 2" xfId="16886"/>
    <cellStyle name="Normal 58 5 4 2 2" xfId="16887"/>
    <cellStyle name="Normal 58 5 4 3" xfId="16888"/>
    <cellStyle name="Normal 58 5 4 3 2" xfId="16889"/>
    <cellStyle name="Normal 58 5 4 4" xfId="16890"/>
    <cellStyle name="Normal 58 5 5" xfId="16891"/>
    <cellStyle name="Normal 58 5 5 2" xfId="16892"/>
    <cellStyle name="Normal 58 5 5 2 2" xfId="16893"/>
    <cellStyle name="Normal 58 5 5 3" xfId="16894"/>
    <cellStyle name="Normal 58 5 5 3 2" xfId="16895"/>
    <cellStyle name="Normal 58 5 5 4" xfId="16896"/>
    <cellStyle name="Normal 58 5 6" xfId="16897"/>
    <cellStyle name="Normal 58 5 6 2" xfId="16898"/>
    <cellStyle name="Normal 58 5 7" xfId="16899"/>
    <cellStyle name="Normal 58 5 7 2" xfId="16900"/>
    <cellStyle name="Normal 58 5 8" xfId="16901"/>
    <cellStyle name="Normal 58 5 9" xfId="16902"/>
    <cellStyle name="Normal 58 6" xfId="16903"/>
    <cellStyle name="Normal 58 6 2" xfId="16904"/>
    <cellStyle name="Normal 58 6 2 2" xfId="16905"/>
    <cellStyle name="Normal 58 6 2 2 2" xfId="16906"/>
    <cellStyle name="Normal 58 6 2 2 2 2" xfId="16907"/>
    <cellStyle name="Normal 58 6 2 2 3" xfId="16908"/>
    <cellStyle name="Normal 58 6 2 2 3 2" xfId="16909"/>
    <cellStyle name="Normal 58 6 2 2 4" xfId="16910"/>
    <cellStyle name="Normal 58 6 2 3" xfId="16911"/>
    <cellStyle name="Normal 58 6 2 3 2" xfId="16912"/>
    <cellStyle name="Normal 58 6 2 4" xfId="16913"/>
    <cellStyle name="Normal 58 6 2 4 2" xfId="16914"/>
    <cellStyle name="Normal 58 6 2 5" xfId="16915"/>
    <cellStyle name="Normal 58 6 2 6" xfId="16916"/>
    <cellStyle name="Normal 58 6 3" xfId="16917"/>
    <cellStyle name="Normal 58 6 3 2" xfId="16918"/>
    <cellStyle name="Normal 58 6 3 2 2" xfId="16919"/>
    <cellStyle name="Normal 58 6 3 3" xfId="16920"/>
    <cellStyle name="Normal 58 6 3 3 2" xfId="16921"/>
    <cellStyle name="Normal 58 6 3 4" xfId="16922"/>
    <cellStyle name="Normal 58 6 4" xfId="16923"/>
    <cellStyle name="Normal 58 6 4 2" xfId="16924"/>
    <cellStyle name="Normal 58 6 5" xfId="16925"/>
    <cellStyle name="Normal 58 6 5 2" xfId="16926"/>
    <cellStyle name="Normal 58 6 6" xfId="16927"/>
    <cellStyle name="Normal 58 6 7" xfId="16928"/>
    <cellStyle name="Normal 58 7" xfId="16929"/>
    <cellStyle name="Normal 58 7 2" xfId="16930"/>
    <cellStyle name="Normal 58 7 2 2" xfId="16931"/>
    <cellStyle name="Normal 58 7 2 2 2" xfId="16932"/>
    <cellStyle name="Normal 58 7 2 3" xfId="16933"/>
    <cellStyle name="Normal 58 7 2 3 2" xfId="16934"/>
    <cellStyle name="Normal 58 7 2 4" xfId="16935"/>
    <cellStyle name="Normal 58 7 2 5" xfId="16936"/>
    <cellStyle name="Normal 58 7 3" xfId="16937"/>
    <cellStyle name="Normal 58 7 3 2" xfId="16938"/>
    <cellStyle name="Normal 58 7 4" xfId="16939"/>
    <cellStyle name="Normal 58 7 4 2" xfId="16940"/>
    <cellStyle name="Normal 58 7 5" xfId="16941"/>
    <cellStyle name="Normal 58 7 6" xfId="16942"/>
    <cellStyle name="Normal 58 8" xfId="16943"/>
    <cellStyle name="Normal 58 8 2" xfId="16944"/>
    <cellStyle name="Normal 58 8 2 2" xfId="16945"/>
    <cellStyle name="Normal 58 8 3" xfId="16946"/>
    <cellStyle name="Normal 58 8 3 2" xfId="16947"/>
    <cellStyle name="Normal 58 8 4" xfId="16948"/>
    <cellStyle name="Normal 58 8 5" xfId="16949"/>
    <cellStyle name="Normal 58 9" xfId="16950"/>
    <cellStyle name="Normal 58 9 2" xfId="16951"/>
    <cellStyle name="Normal 58 9 2 2" xfId="16952"/>
    <cellStyle name="Normal 58 9 3" xfId="16953"/>
    <cellStyle name="Normal 58 9 3 2" xfId="16954"/>
    <cellStyle name="Normal 58 9 4" xfId="16955"/>
    <cellStyle name="Normal 58_20110918_Additional measures_ECB" xfId="16956"/>
    <cellStyle name="Normal 59" xfId="16957"/>
    <cellStyle name="Normal 59 10" xfId="16958"/>
    <cellStyle name="Normal 59 10 2" xfId="16959"/>
    <cellStyle name="Normal 59 11" xfId="16960"/>
    <cellStyle name="Normal 59 12" xfId="16961"/>
    <cellStyle name="Normal 59 13" xfId="16962"/>
    <cellStyle name="Normal 59 14" xfId="16963"/>
    <cellStyle name="Normal 59 15" xfId="16964"/>
    <cellStyle name="Normal 59 16" xfId="16965"/>
    <cellStyle name="Normal 59 2" xfId="16966"/>
    <cellStyle name="Normal 59 2 10" xfId="16967"/>
    <cellStyle name="Normal 59 2 11" xfId="16968"/>
    <cellStyle name="Normal 59 2 12" xfId="16969"/>
    <cellStyle name="Normal 59 2 13" xfId="16970"/>
    <cellStyle name="Normal 59 2 14" xfId="16971"/>
    <cellStyle name="Normal 59 2 15" xfId="16972"/>
    <cellStyle name="Normal 59 2 2" xfId="16973"/>
    <cellStyle name="Normal 59 2 2 2" xfId="16974"/>
    <cellStyle name="Normal 59 2 3" xfId="16975"/>
    <cellStyle name="Normal 59 2 3 2" xfId="16976"/>
    <cellStyle name="Normal 59 2 3 3" xfId="16977"/>
    <cellStyle name="Normal 59 2 3 4" xfId="16978"/>
    <cellStyle name="Normal 59 2 3 5" xfId="16979"/>
    <cellStyle name="Normal 59 2 4" xfId="16980"/>
    <cellStyle name="Normal 59 2 4 10" xfId="16981"/>
    <cellStyle name="Normal 59 2 4 2" xfId="16982"/>
    <cellStyle name="Normal 59 2 4 2 2" xfId="16983"/>
    <cellStyle name="Normal 59 2 4 2 2 2" xfId="16984"/>
    <cellStyle name="Normal 59 2 4 2 2 2 2" xfId="16985"/>
    <cellStyle name="Normal 59 2 4 2 2 3" xfId="16986"/>
    <cellStyle name="Normal 59 2 4 2 2 3 2" xfId="16987"/>
    <cellStyle name="Normal 59 2 4 2 2 4" xfId="16988"/>
    <cellStyle name="Normal 59 2 4 2 3" xfId="16989"/>
    <cellStyle name="Normal 59 2 4 2 3 2" xfId="16990"/>
    <cellStyle name="Normal 59 2 4 2 4" xfId="16991"/>
    <cellStyle name="Normal 59 2 4 2 4 2" xfId="16992"/>
    <cellStyle name="Normal 59 2 4 2 5" xfId="16993"/>
    <cellStyle name="Normal 59 2 4 2 6" xfId="16994"/>
    <cellStyle name="Normal 59 2 4 3" xfId="16995"/>
    <cellStyle name="Normal 59 2 4 3 2" xfId="16996"/>
    <cellStyle name="Normal 59 2 4 3 2 2" xfId="16997"/>
    <cellStyle name="Normal 59 2 4 3 2 2 2" xfId="16998"/>
    <cellStyle name="Normal 59 2 4 3 2 3" xfId="16999"/>
    <cellStyle name="Normal 59 2 4 3 2 3 2" xfId="17000"/>
    <cellStyle name="Normal 59 2 4 3 2 4" xfId="17001"/>
    <cellStyle name="Normal 59 2 4 3 3" xfId="17002"/>
    <cellStyle name="Normal 59 2 4 3 3 2" xfId="17003"/>
    <cellStyle name="Normal 59 2 4 3 4" xfId="17004"/>
    <cellStyle name="Normal 59 2 4 3 4 2" xfId="17005"/>
    <cellStyle name="Normal 59 2 4 3 5" xfId="17006"/>
    <cellStyle name="Normal 59 2 4 4" xfId="17007"/>
    <cellStyle name="Normal 59 2 4 4 2" xfId="17008"/>
    <cellStyle name="Normal 59 2 4 4 2 2" xfId="17009"/>
    <cellStyle name="Normal 59 2 4 4 3" xfId="17010"/>
    <cellStyle name="Normal 59 2 4 4 3 2" xfId="17011"/>
    <cellStyle name="Normal 59 2 4 4 4" xfId="17012"/>
    <cellStyle name="Normal 59 2 4 5" xfId="17013"/>
    <cellStyle name="Normal 59 2 4 5 2" xfId="17014"/>
    <cellStyle name="Normal 59 2 4 5 2 2" xfId="17015"/>
    <cellStyle name="Normal 59 2 4 5 3" xfId="17016"/>
    <cellStyle name="Normal 59 2 4 5 3 2" xfId="17017"/>
    <cellStyle name="Normal 59 2 4 5 4" xfId="17018"/>
    <cellStyle name="Normal 59 2 4 6" xfId="17019"/>
    <cellStyle name="Normal 59 2 4 6 2" xfId="17020"/>
    <cellStyle name="Normal 59 2 4 7" xfId="17021"/>
    <cellStyle name="Normal 59 2 4 7 2" xfId="17022"/>
    <cellStyle name="Normal 59 2 4 8" xfId="17023"/>
    <cellStyle name="Normal 59 2 4 9" xfId="17024"/>
    <cellStyle name="Normal 59 2 5" xfId="17025"/>
    <cellStyle name="Normal 59 2 5 2" xfId="17026"/>
    <cellStyle name="Normal 59 2 5 2 2" xfId="17027"/>
    <cellStyle name="Normal 59 2 5 2 2 2" xfId="17028"/>
    <cellStyle name="Normal 59 2 5 2 2 2 2" xfId="17029"/>
    <cellStyle name="Normal 59 2 5 2 2 3" xfId="17030"/>
    <cellStyle name="Normal 59 2 5 2 2 3 2" xfId="17031"/>
    <cellStyle name="Normal 59 2 5 2 2 4" xfId="17032"/>
    <cellStyle name="Normal 59 2 5 2 3" xfId="17033"/>
    <cellStyle name="Normal 59 2 5 2 3 2" xfId="17034"/>
    <cellStyle name="Normal 59 2 5 2 4" xfId="17035"/>
    <cellStyle name="Normal 59 2 5 2 4 2" xfId="17036"/>
    <cellStyle name="Normal 59 2 5 2 5" xfId="17037"/>
    <cellStyle name="Normal 59 2 5 2 6" xfId="17038"/>
    <cellStyle name="Normal 59 2 5 3" xfId="17039"/>
    <cellStyle name="Normal 59 2 5 3 2" xfId="17040"/>
    <cellStyle name="Normal 59 2 5 3 2 2" xfId="17041"/>
    <cellStyle name="Normal 59 2 5 3 3" xfId="17042"/>
    <cellStyle name="Normal 59 2 5 3 3 2" xfId="17043"/>
    <cellStyle name="Normal 59 2 5 3 4" xfId="17044"/>
    <cellStyle name="Normal 59 2 5 4" xfId="17045"/>
    <cellStyle name="Normal 59 2 5 4 2" xfId="17046"/>
    <cellStyle name="Normal 59 2 5 5" xfId="17047"/>
    <cellStyle name="Normal 59 2 5 5 2" xfId="17048"/>
    <cellStyle name="Normal 59 2 5 6" xfId="17049"/>
    <cellStyle name="Normal 59 2 5 7" xfId="17050"/>
    <cellStyle name="Normal 59 2 6" xfId="17051"/>
    <cellStyle name="Normal 59 2 6 2" xfId="17052"/>
    <cellStyle name="Normal 59 2 6 2 2" xfId="17053"/>
    <cellStyle name="Normal 59 2 6 2 2 2" xfId="17054"/>
    <cellStyle name="Normal 59 2 6 2 3" xfId="17055"/>
    <cellStyle name="Normal 59 2 6 2 3 2" xfId="17056"/>
    <cellStyle name="Normal 59 2 6 2 4" xfId="17057"/>
    <cellStyle name="Normal 59 2 6 2 5" xfId="17058"/>
    <cellStyle name="Normal 59 2 6 3" xfId="17059"/>
    <cellStyle name="Normal 59 2 6 3 2" xfId="17060"/>
    <cellStyle name="Normal 59 2 6 4" xfId="17061"/>
    <cellStyle name="Normal 59 2 6 4 2" xfId="17062"/>
    <cellStyle name="Normal 59 2 6 5" xfId="17063"/>
    <cellStyle name="Normal 59 2 6 6" xfId="17064"/>
    <cellStyle name="Normal 59 2 7" xfId="17065"/>
    <cellStyle name="Normal 59 2 7 2" xfId="17066"/>
    <cellStyle name="Normal 59 2 7 2 2" xfId="17067"/>
    <cellStyle name="Normal 59 2 7 3" xfId="17068"/>
    <cellStyle name="Normal 59 2 7 3 2" xfId="17069"/>
    <cellStyle name="Normal 59 2 7 4" xfId="17070"/>
    <cellStyle name="Normal 59 2 7 5" xfId="17071"/>
    <cellStyle name="Normal 59 2 8" xfId="17072"/>
    <cellStyle name="Normal 59 2 8 2" xfId="17073"/>
    <cellStyle name="Normal 59 2 8 2 2" xfId="17074"/>
    <cellStyle name="Normal 59 2 8 3" xfId="17075"/>
    <cellStyle name="Normal 59 2 8 3 2" xfId="17076"/>
    <cellStyle name="Normal 59 2 8 4" xfId="17077"/>
    <cellStyle name="Normal 59 2 9" xfId="17078"/>
    <cellStyle name="Normal 59 2 9 2" xfId="17079"/>
    <cellStyle name="Normal 59 2_260313_SSFs baseline new GRANTS-rev" xfId="17080"/>
    <cellStyle name="Normal 59 3" xfId="17081"/>
    <cellStyle name="Normal 59 3 2" xfId="17082"/>
    <cellStyle name="Normal 59 4" xfId="17083"/>
    <cellStyle name="Normal 59 4 2" xfId="17084"/>
    <cellStyle name="Normal 59 4 3" xfId="17085"/>
    <cellStyle name="Normal 59 4 4" xfId="17086"/>
    <cellStyle name="Normal 59 4 5" xfId="17087"/>
    <cellStyle name="Normal 59 5" xfId="17088"/>
    <cellStyle name="Normal 59 5 10" xfId="17089"/>
    <cellStyle name="Normal 59 5 2" xfId="17090"/>
    <cellStyle name="Normal 59 5 2 2" xfId="17091"/>
    <cellStyle name="Normal 59 5 2 2 2" xfId="17092"/>
    <cellStyle name="Normal 59 5 2 2 2 2" xfId="17093"/>
    <cellStyle name="Normal 59 5 2 2 3" xfId="17094"/>
    <cellStyle name="Normal 59 5 2 2 3 2" xfId="17095"/>
    <cellStyle name="Normal 59 5 2 2 4" xfId="17096"/>
    <cellStyle name="Normal 59 5 2 3" xfId="17097"/>
    <cellStyle name="Normal 59 5 2 3 2" xfId="17098"/>
    <cellStyle name="Normal 59 5 2 4" xfId="17099"/>
    <cellStyle name="Normal 59 5 2 4 2" xfId="17100"/>
    <cellStyle name="Normal 59 5 2 5" xfId="17101"/>
    <cellStyle name="Normal 59 5 2 6" xfId="17102"/>
    <cellStyle name="Normal 59 5 3" xfId="17103"/>
    <cellStyle name="Normal 59 5 3 2" xfId="17104"/>
    <cellStyle name="Normal 59 5 3 2 2" xfId="17105"/>
    <cellStyle name="Normal 59 5 3 2 2 2" xfId="17106"/>
    <cellStyle name="Normal 59 5 3 2 3" xfId="17107"/>
    <cellStyle name="Normal 59 5 3 2 3 2" xfId="17108"/>
    <cellStyle name="Normal 59 5 3 2 4" xfId="17109"/>
    <cellStyle name="Normal 59 5 3 3" xfId="17110"/>
    <cellStyle name="Normal 59 5 3 3 2" xfId="17111"/>
    <cellStyle name="Normal 59 5 3 4" xfId="17112"/>
    <cellStyle name="Normal 59 5 3 4 2" xfId="17113"/>
    <cellStyle name="Normal 59 5 3 5" xfId="17114"/>
    <cellStyle name="Normal 59 5 4" xfId="17115"/>
    <cellStyle name="Normal 59 5 4 2" xfId="17116"/>
    <cellStyle name="Normal 59 5 4 2 2" xfId="17117"/>
    <cellStyle name="Normal 59 5 4 3" xfId="17118"/>
    <cellStyle name="Normal 59 5 4 3 2" xfId="17119"/>
    <cellStyle name="Normal 59 5 4 4" xfId="17120"/>
    <cellStyle name="Normal 59 5 5" xfId="17121"/>
    <cellStyle name="Normal 59 5 5 2" xfId="17122"/>
    <cellStyle name="Normal 59 5 5 2 2" xfId="17123"/>
    <cellStyle name="Normal 59 5 5 3" xfId="17124"/>
    <cellStyle name="Normal 59 5 5 3 2" xfId="17125"/>
    <cellStyle name="Normal 59 5 5 4" xfId="17126"/>
    <cellStyle name="Normal 59 5 6" xfId="17127"/>
    <cellStyle name="Normal 59 5 6 2" xfId="17128"/>
    <cellStyle name="Normal 59 5 7" xfId="17129"/>
    <cellStyle name="Normal 59 5 7 2" xfId="17130"/>
    <cellStyle name="Normal 59 5 8" xfId="17131"/>
    <cellStyle name="Normal 59 5 9" xfId="17132"/>
    <cellStyle name="Normal 59 6" xfId="17133"/>
    <cellStyle name="Normal 59 6 2" xfId="17134"/>
    <cellStyle name="Normal 59 6 2 2" xfId="17135"/>
    <cellStyle name="Normal 59 6 2 2 2" xfId="17136"/>
    <cellStyle name="Normal 59 6 2 2 2 2" xfId="17137"/>
    <cellStyle name="Normal 59 6 2 2 3" xfId="17138"/>
    <cellStyle name="Normal 59 6 2 2 3 2" xfId="17139"/>
    <cellStyle name="Normal 59 6 2 2 4" xfId="17140"/>
    <cellStyle name="Normal 59 6 2 3" xfId="17141"/>
    <cellStyle name="Normal 59 6 2 3 2" xfId="17142"/>
    <cellStyle name="Normal 59 6 2 4" xfId="17143"/>
    <cellStyle name="Normal 59 6 2 4 2" xfId="17144"/>
    <cellStyle name="Normal 59 6 2 5" xfId="17145"/>
    <cellStyle name="Normal 59 6 2 6" xfId="17146"/>
    <cellStyle name="Normal 59 6 3" xfId="17147"/>
    <cellStyle name="Normal 59 6 3 2" xfId="17148"/>
    <cellStyle name="Normal 59 6 3 2 2" xfId="17149"/>
    <cellStyle name="Normal 59 6 3 3" xfId="17150"/>
    <cellStyle name="Normal 59 6 3 3 2" xfId="17151"/>
    <cellStyle name="Normal 59 6 3 4" xfId="17152"/>
    <cellStyle name="Normal 59 6 4" xfId="17153"/>
    <cellStyle name="Normal 59 6 4 2" xfId="17154"/>
    <cellStyle name="Normal 59 6 5" xfId="17155"/>
    <cellStyle name="Normal 59 6 5 2" xfId="17156"/>
    <cellStyle name="Normal 59 6 6" xfId="17157"/>
    <cellStyle name="Normal 59 6 7" xfId="17158"/>
    <cellStyle name="Normal 59 7" xfId="17159"/>
    <cellStyle name="Normal 59 7 2" xfId="17160"/>
    <cellStyle name="Normal 59 7 2 2" xfId="17161"/>
    <cellStyle name="Normal 59 7 2 2 2" xfId="17162"/>
    <cellStyle name="Normal 59 7 2 3" xfId="17163"/>
    <cellStyle name="Normal 59 7 2 3 2" xfId="17164"/>
    <cellStyle name="Normal 59 7 2 4" xfId="17165"/>
    <cellStyle name="Normal 59 7 2 5" xfId="17166"/>
    <cellStyle name="Normal 59 7 3" xfId="17167"/>
    <cellStyle name="Normal 59 7 3 2" xfId="17168"/>
    <cellStyle name="Normal 59 7 4" xfId="17169"/>
    <cellStyle name="Normal 59 7 4 2" xfId="17170"/>
    <cellStyle name="Normal 59 7 5" xfId="17171"/>
    <cellStyle name="Normal 59 7 6" xfId="17172"/>
    <cellStyle name="Normal 59 8" xfId="17173"/>
    <cellStyle name="Normal 59 8 2" xfId="17174"/>
    <cellStyle name="Normal 59 8 2 2" xfId="17175"/>
    <cellStyle name="Normal 59 8 3" xfId="17176"/>
    <cellStyle name="Normal 59 8 3 2" xfId="17177"/>
    <cellStyle name="Normal 59 8 4" xfId="17178"/>
    <cellStyle name="Normal 59 8 5" xfId="17179"/>
    <cellStyle name="Normal 59 9" xfId="17180"/>
    <cellStyle name="Normal 59 9 2" xfId="17181"/>
    <cellStyle name="Normal 59 9 2 2" xfId="17182"/>
    <cellStyle name="Normal 59 9 3" xfId="17183"/>
    <cellStyle name="Normal 59 9 3 2" xfId="17184"/>
    <cellStyle name="Normal 59 9 4" xfId="17185"/>
    <cellStyle name="Normal 59_20110918_Additional measures_ECB" xfId="17186"/>
    <cellStyle name="Normal 6" xfId="17187"/>
    <cellStyle name="Normal 6 10" xfId="17188"/>
    <cellStyle name="Normal 6 11" xfId="17189"/>
    <cellStyle name="Normal 6 12" xfId="17190"/>
    <cellStyle name="Normal 6 13" xfId="17191"/>
    <cellStyle name="Normal 6 14" xfId="17192"/>
    <cellStyle name="Normal 6 15" xfId="17193"/>
    <cellStyle name="Normal 6 2" xfId="17194"/>
    <cellStyle name="Normal 6 2 10" xfId="17195"/>
    <cellStyle name="Normal 6 2 2" xfId="17196"/>
    <cellStyle name="Normal 6 2 2 2" xfId="17197"/>
    <cellStyle name="Normal 6 2 2 2 2" xfId="17198"/>
    <cellStyle name="Normal 6 2 2 2 3" xfId="17199"/>
    <cellStyle name="Normal 6 2 2 2 4" xfId="17200"/>
    <cellStyle name="Normal 6 2 2 2 5" xfId="17201"/>
    <cellStyle name="Normal 6 2 2 3" xfId="17202"/>
    <cellStyle name="Normal 6 2 2 4" xfId="17203"/>
    <cellStyle name="Normal 6 2 2 5" xfId="17204"/>
    <cellStyle name="Normal 6 2 2 6" xfId="17205"/>
    <cellStyle name="Normal 6 2 2 7" xfId="17206"/>
    <cellStyle name="Normal 6 2 2_20120313_final_participating_bonds_mar2012_interest_calc" xfId="17207"/>
    <cellStyle name="Normal 6 2 3" xfId="17208"/>
    <cellStyle name="Normal 6 2 3 2" xfId="17209"/>
    <cellStyle name="Normal 6 2 3 3" xfId="17210"/>
    <cellStyle name="Normal 6 2 3 4" xfId="17211"/>
    <cellStyle name="Normal 6 2 3 5" xfId="17212"/>
    <cellStyle name="Normal 6 2 4" xfId="17213"/>
    <cellStyle name="Normal 6 2 5" xfId="17214"/>
    <cellStyle name="Normal 6 2 6" xfId="17215"/>
    <cellStyle name="Normal 6 2 7" xfId="17216"/>
    <cellStyle name="Normal 6 2 8" xfId="17217"/>
    <cellStyle name="Normal 6 2 9" xfId="17218"/>
    <cellStyle name="Normal 6 2_20120313_final_participating_bonds_mar2012_interest_calc" xfId="17219"/>
    <cellStyle name="Normal 6 3" xfId="17220"/>
    <cellStyle name="Normal 6 3 10" xfId="17221"/>
    <cellStyle name="Normal 6 3 10 2" xfId="17222"/>
    <cellStyle name="Normal 6 3 10 2 2" xfId="17223"/>
    <cellStyle name="Normal 6 3 10 3" xfId="17224"/>
    <cellStyle name="Normal 6 3 10 3 2" xfId="17225"/>
    <cellStyle name="Normal 6 3 10 4" xfId="17226"/>
    <cellStyle name="Normal 6 3 11" xfId="17227"/>
    <cellStyle name="Normal 6 3 11 2" xfId="17228"/>
    <cellStyle name="Normal 6 3 12" xfId="17229"/>
    <cellStyle name="Normal 6 3 13" xfId="17230"/>
    <cellStyle name="Normal 6 3 14" xfId="17231"/>
    <cellStyle name="Normal 6 3 15" xfId="17232"/>
    <cellStyle name="Normal 6 3 16" xfId="17233"/>
    <cellStyle name="Normal 6 3 17" xfId="17234"/>
    <cellStyle name="Normal 6 3 2" xfId="17235"/>
    <cellStyle name="Normal 6 3 2 10" xfId="17236"/>
    <cellStyle name="Normal 6 3 2 10 2" xfId="17237"/>
    <cellStyle name="Normal 6 3 2 11" xfId="17238"/>
    <cellStyle name="Normal 6 3 2 12" xfId="17239"/>
    <cellStyle name="Normal 6 3 2 13" xfId="17240"/>
    <cellStyle name="Normal 6 3 2 14" xfId="17241"/>
    <cellStyle name="Normal 6 3 2 15" xfId="17242"/>
    <cellStyle name="Normal 6 3 2 16" xfId="17243"/>
    <cellStyle name="Normal 6 3 2 2" xfId="17244"/>
    <cellStyle name="Normal 6 3 2 2 2" xfId="17245"/>
    <cellStyle name="Normal 6 3 2 2 3" xfId="17246"/>
    <cellStyle name="Normal 6 3 2 2 4" xfId="17247"/>
    <cellStyle name="Normal 6 3 2 2 5" xfId="17248"/>
    <cellStyle name="Normal 6 3 2 3" xfId="17249"/>
    <cellStyle name="Normal 6 3 2 3 2" xfId="17250"/>
    <cellStyle name="Normal 6 3 2 3 3" xfId="17251"/>
    <cellStyle name="Normal 6 3 2 3 4" xfId="17252"/>
    <cellStyle name="Normal 6 3 2 3 5" xfId="17253"/>
    <cellStyle name="Normal 6 3 2 4" xfId="17254"/>
    <cellStyle name="Normal 6 3 2 4 10" xfId="17255"/>
    <cellStyle name="Normal 6 3 2 4 2" xfId="17256"/>
    <cellStyle name="Normal 6 3 2 4 2 2" xfId="17257"/>
    <cellStyle name="Normal 6 3 2 4 2 2 2" xfId="17258"/>
    <cellStyle name="Normal 6 3 2 4 2 2 2 2" xfId="17259"/>
    <cellStyle name="Normal 6 3 2 4 2 2 3" xfId="17260"/>
    <cellStyle name="Normal 6 3 2 4 2 2 3 2" xfId="17261"/>
    <cellStyle name="Normal 6 3 2 4 2 2 4" xfId="17262"/>
    <cellStyle name="Normal 6 3 2 4 2 3" xfId="17263"/>
    <cellStyle name="Normal 6 3 2 4 2 3 2" xfId="17264"/>
    <cellStyle name="Normal 6 3 2 4 2 4" xfId="17265"/>
    <cellStyle name="Normal 6 3 2 4 2 4 2" xfId="17266"/>
    <cellStyle name="Normal 6 3 2 4 2 5" xfId="17267"/>
    <cellStyle name="Normal 6 3 2 4 2 6" xfId="17268"/>
    <cellStyle name="Normal 6 3 2 4 3" xfId="17269"/>
    <cellStyle name="Normal 6 3 2 4 3 2" xfId="17270"/>
    <cellStyle name="Normal 6 3 2 4 3 2 2" xfId="17271"/>
    <cellStyle name="Normal 6 3 2 4 3 2 2 2" xfId="17272"/>
    <cellStyle name="Normal 6 3 2 4 3 2 3" xfId="17273"/>
    <cellStyle name="Normal 6 3 2 4 3 2 3 2" xfId="17274"/>
    <cellStyle name="Normal 6 3 2 4 3 2 4" xfId="17275"/>
    <cellStyle name="Normal 6 3 2 4 3 3" xfId="17276"/>
    <cellStyle name="Normal 6 3 2 4 3 3 2" xfId="17277"/>
    <cellStyle name="Normal 6 3 2 4 3 4" xfId="17278"/>
    <cellStyle name="Normal 6 3 2 4 3 4 2" xfId="17279"/>
    <cellStyle name="Normal 6 3 2 4 3 5" xfId="17280"/>
    <cellStyle name="Normal 6 3 2 4 4" xfId="17281"/>
    <cellStyle name="Normal 6 3 2 4 4 2" xfId="17282"/>
    <cellStyle name="Normal 6 3 2 4 4 2 2" xfId="17283"/>
    <cellStyle name="Normal 6 3 2 4 4 3" xfId="17284"/>
    <cellStyle name="Normal 6 3 2 4 4 3 2" xfId="17285"/>
    <cellStyle name="Normal 6 3 2 4 4 4" xfId="17286"/>
    <cellStyle name="Normal 6 3 2 4 5" xfId="17287"/>
    <cellStyle name="Normal 6 3 2 4 5 2" xfId="17288"/>
    <cellStyle name="Normal 6 3 2 4 5 2 2" xfId="17289"/>
    <cellStyle name="Normal 6 3 2 4 5 3" xfId="17290"/>
    <cellStyle name="Normal 6 3 2 4 5 3 2" xfId="17291"/>
    <cellStyle name="Normal 6 3 2 4 5 4" xfId="17292"/>
    <cellStyle name="Normal 6 3 2 4 6" xfId="17293"/>
    <cellStyle name="Normal 6 3 2 4 6 2" xfId="17294"/>
    <cellStyle name="Normal 6 3 2 4 7" xfId="17295"/>
    <cellStyle name="Normal 6 3 2 4 7 2" xfId="17296"/>
    <cellStyle name="Normal 6 3 2 4 8" xfId="17297"/>
    <cellStyle name="Normal 6 3 2 4 9" xfId="17298"/>
    <cellStyle name="Normal 6 3 2 5" xfId="17299"/>
    <cellStyle name="Normal 6 3 2 5 2" xfId="17300"/>
    <cellStyle name="Normal 6 3 2 5 2 2" xfId="17301"/>
    <cellStyle name="Normal 6 3 2 5 2 2 2" xfId="17302"/>
    <cellStyle name="Normal 6 3 2 5 2 2 2 2" xfId="17303"/>
    <cellStyle name="Normal 6 3 2 5 2 2 3" xfId="17304"/>
    <cellStyle name="Normal 6 3 2 5 2 2 3 2" xfId="17305"/>
    <cellStyle name="Normal 6 3 2 5 2 2 4" xfId="17306"/>
    <cellStyle name="Normal 6 3 2 5 2 3" xfId="17307"/>
    <cellStyle name="Normal 6 3 2 5 2 3 2" xfId="17308"/>
    <cellStyle name="Normal 6 3 2 5 2 4" xfId="17309"/>
    <cellStyle name="Normal 6 3 2 5 2 4 2" xfId="17310"/>
    <cellStyle name="Normal 6 3 2 5 2 5" xfId="17311"/>
    <cellStyle name="Normal 6 3 2 5 2 6" xfId="17312"/>
    <cellStyle name="Normal 6 3 2 5 3" xfId="17313"/>
    <cellStyle name="Normal 6 3 2 5 3 2" xfId="17314"/>
    <cellStyle name="Normal 6 3 2 5 3 2 2" xfId="17315"/>
    <cellStyle name="Normal 6 3 2 5 3 3" xfId="17316"/>
    <cellStyle name="Normal 6 3 2 5 3 3 2" xfId="17317"/>
    <cellStyle name="Normal 6 3 2 5 3 4" xfId="17318"/>
    <cellStyle name="Normal 6 3 2 5 4" xfId="17319"/>
    <cellStyle name="Normal 6 3 2 5 4 2" xfId="17320"/>
    <cellStyle name="Normal 6 3 2 5 5" xfId="17321"/>
    <cellStyle name="Normal 6 3 2 5 5 2" xfId="17322"/>
    <cellStyle name="Normal 6 3 2 5 6" xfId="17323"/>
    <cellStyle name="Normal 6 3 2 5 7" xfId="17324"/>
    <cellStyle name="Normal 6 3 2 6" xfId="17325"/>
    <cellStyle name="Normal 6 3 2 6 2" xfId="17326"/>
    <cellStyle name="Normal 6 3 2 6 2 2" xfId="17327"/>
    <cellStyle name="Normal 6 3 2 6 3" xfId="17328"/>
    <cellStyle name="Normal 6 3 2 7" xfId="17329"/>
    <cellStyle name="Normal 6 3 2 7 2" xfId="17330"/>
    <cellStyle name="Normal 6 3 2 7 2 2" xfId="17331"/>
    <cellStyle name="Normal 6 3 2 7 2 2 2" xfId="17332"/>
    <cellStyle name="Normal 6 3 2 7 2 3" xfId="17333"/>
    <cellStyle name="Normal 6 3 2 7 2 3 2" xfId="17334"/>
    <cellStyle name="Normal 6 3 2 7 2 4" xfId="17335"/>
    <cellStyle name="Normal 6 3 2 7 3" xfId="17336"/>
    <cellStyle name="Normal 6 3 2 7 3 2" xfId="17337"/>
    <cellStyle name="Normal 6 3 2 7 4" xfId="17338"/>
    <cellStyle name="Normal 6 3 2 7 4 2" xfId="17339"/>
    <cellStyle name="Normal 6 3 2 7 5" xfId="17340"/>
    <cellStyle name="Normal 6 3 2 7 6" xfId="17341"/>
    <cellStyle name="Normal 6 3 2 8" xfId="17342"/>
    <cellStyle name="Normal 6 3 2 8 2" xfId="17343"/>
    <cellStyle name="Normal 6 3 2 8 2 2" xfId="17344"/>
    <cellStyle name="Normal 6 3 2 8 3" xfId="17345"/>
    <cellStyle name="Normal 6 3 2 8 3 2" xfId="17346"/>
    <cellStyle name="Normal 6 3 2 8 4" xfId="17347"/>
    <cellStyle name="Normal 6 3 2 9" xfId="17348"/>
    <cellStyle name="Normal 6 3 2 9 2" xfId="17349"/>
    <cellStyle name="Normal 6 3 2 9 2 2" xfId="17350"/>
    <cellStyle name="Normal 6 3 2 9 3" xfId="17351"/>
    <cellStyle name="Normal 6 3 2 9 3 2" xfId="17352"/>
    <cellStyle name="Normal 6 3 2 9 4" xfId="17353"/>
    <cellStyle name="Normal 6 3 2_260313_SSFs baseline new GRANTS-rev" xfId="17354"/>
    <cellStyle name="Normal 6 3 3" xfId="17355"/>
    <cellStyle name="Normal 6 3 3 2" xfId="17356"/>
    <cellStyle name="Normal 6 3 3 3" xfId="17357"/>
    <cellStyle name="Normal 6 3 3 4" xfId="17358"/>
    <cellStyle name="Normal 6 3 3 5" xfId="17359"/>
    <cellStyle name="Normal 6 3 4" xfId="17360"/>
    <cellStyle name="Normal 6 3 4 2" xfId="17361"/>
    <cellStyle name="Normal 6 3 4 3" xfId="17362"/>
    <cellStyle name="Normal 6 3 4 4" xfId="17363"/>
    <cellStyle name="Normal 6 3 4 5" xfId="17364"/>
    <cellStyle name="Normal 6 3 5" xfId="17365"/>
    <cellStyle name="Normal 6 3 5 10" xfId="17366"/>
    <cellStyle name="Normal 6 3 5 2" xfId="17367"/>
    <cellStyle name="Normal 6 3 5 2 2" xfId="17368"/>
    <cellStyle name="Normal 6 3 5 2 2 2" xfId="17369"/>
    <cellStyle name="Normal 6 3 5 2 2 2 2" xfId="17370"/>
    <cellStyle name="Normal 6 3 5 2 2 3" xfId="17371"/>
    <cellStyle name="Normal 6 3 5 2 2 3 2" xfId="17372"/>
    <cellStyle name="Normal 6 3 5 2 2 4" xfId="17373"/>
    <cellStyle name="Normal 6 3 5 2 3" xfId="17374"/>
    <cellStyle name="Normal 6 3 5 2 3 2" xfId="17375"/>
    <cellStyle name="Normal 6 3 5 2 4" xfId="17376"/>
    <cellStyle name="Normal 6 3 5 2 4 2" xfId="17377"/>
    <cellStyle name="Normal 6 3 5 2 5" xfId="17378"/>
    <cellStyle name="Normal 6 3 5 2 6" xfId="17379"/>
    <cellStyle name="Normal 6 3 5 3" xfId="17380"/>
    <cellStyle name="Normal 6 3 5 3 2" xfId="17381"/>
    <cellStyle name="Normal 6 3 5 3 2 2" xfId="17382"/>
    <cellStyle name="Normal 6 3 5 3 2 2 2" xfId="17383"/>
    <cellStyle name="Normal 6 3 5 3 2 3" xfId="17384"/>
    <cellStyle name="Normal 6 3 5 3 2 3 2" xfId="17385"/>
    <cellStyle name="Normal 6 3 5 3 2 4" xfId="17386"/>
    <cellStyle name="Normal 6 3 5 3 3" xfId="17387"/>
    <cellStyle name="Normal 6 3 5 3 3 2" xfId="17388"/>
    <cellStyle name="Normal 6 3 5 3 4" xfId="17389"/>
    <cellStyle name="Normal 6 3 5 3 4 2" xfId="17390"/>
    <cellStyle name="Normal 6 3 5 3 5" xfId="17391"/>
    <cellStyle name="Normal 6 3 5 4" xfId="17392"/>
    <cellStyle name="Normal 6 3 5 4 2" xfId="17393"/>
    <cellStyle name="Normal 6 3 5 4 2 2" xfId="17394"/>
    <cellStyle name="Normal 6 3 5 4 3" xfId="17395"/>
    <cellStyle name="Normal 6 3 5 4 3 2" xfId="17396"/>
    <cellStyle name="Normal 6 3 5 4 4" xfId="17397"/>
    <cellStyle name="Normal 6 3 5 5" xfId="17398"/>
    <cellStyle name="Normal 6 3 5 5 2" xfId="17399"/>
    <cellStyle name="Normal 6 3 5 5 2 2" xfId="17400"/>
    <cellStyle name="Normal 6 3 5 5 3" xfId="17401"/>
    <cellStyle name="Normal 6 3 5 5 3 2" xfId="17402"/>
    <cellStyle name="Normal 6 3 5 5 4" xfId="17403"/>
    <cellStyle name="Normal 6 3 5 6" xfId="17404"/>
    <cellStyle name="Normal 6 3 5 6 2" xfId="17405"/>
    <cellStyle name="Normal 6 3 5 7" xfId="17406"/>
    <cellStyle name="Normal 6 3 5 7 2" xfId="17407"/>
    <cellStyle name="Normal 6 3 5 8" xfId="17408"/>
    <cellStyle name="Normal 6 3 5 9" xfId="17409"/>
    <cellStyle name="Normal 6 3 6" xfId="17410"/>
    <cellStyle name="Normal 6 3 6 2" xfId="17411"/>
    <cellStyle name="Normal 6 3 6 2 2" xfId="17412"/>
    <cellStyle name="Normal 6 3 6 2 2 2" xfId="17413"/>
    <cellStyle name="Normal 6 3 6 2 2 2 2" xfId="17414"/>
    <cellStyle name="Normal 6 3 6 2 2 3" xfId="17415"/>
    <cellStyle name="Normal 6 3 6 2 2 3 2" xfId="17416"/>
    <cellStyle name="Normal 6 3 6 2 2 4" xfId="17417"/>
    <cellStyle name="Normal 6 3 6 2 3" xfId="17418"/>
    <cellStyle name="Normal 6 3 6 2 3 2" xfId="17419"/>
    <cellStyle name="Normal 6 3 6 2 4" xfId="17420"/>
    <cellStyle name="Normal 6 3 6 2 4 2" xfId="17421"/>
    <cellStyle name="Normal 6 3 6 2 5" xfId="17422"/>
    <cellStyle name="Normal 6 3 6 2 6" xfId="17423"/>
    <cellStyle name="Normal 6 3 6 3" xfId="17424"/>
    <cellStyle name="Normal 6 3 6 3 2" xfId="17425"/>
    <cellStyle name="Normal 6 3 6 3 2 2" xfId="17426"/>
    <cellStyle name="Normal 6 3 6 3 3" xfId="17427"/>
    <cellStyle name="Normal 6 3 6 3 3 2" xfId="17428"/>
    <cellStyle name="Normal 6 3 6 3 4" xfId="17429"/>
    <cellStyle name="Normal 6 3 6 4" xfId="17430"/>
    <cellStyle name="Normal 6 3 6 4 2" xfId="17431"/>
    <cellStyle name="Normal 6 3 6 5" xfId="17432"/>
    <cellStyle name="Normal 6 3 6 5 2" xfId="17433"/>
    <cellStyle name="Normal 6 3 6 6" xfId="17434"/>
    <cellStyle name="Normal 6 3 6 7" xfId="17435"/>
    <cellStyle name="Normal 6 3 7" xfId="17436"/>
    <cellStyle name="Normal 6 3 7 2" xfId="17437"/>
    <cellStyle name="Normal 6 3 7 2 2" xfId="17438"/>
    <cellStyle name="Normal 6 3 7 3" xfId="17439"/>
    <cellStyle name="Normal 6 3 8" xfId="17440"/>
    <cellStyle name="Normal 6 3 8 2" xfId="17441"/>
    <cellStyle name="Normal 6 3 8 2 2" xfId="17442"/>
    <cellStyle name="Normal 6 3 8 2 2 2" xfId="17443"/>
    <cellStyle name="Normal 6 3 8 2 3" xfId="17444"/>
    <cellStyle name="Normal 6 3 8 2 3 2" xfId="17445"/>
    <cellStyle name="Normal 6 3 8 2 4" xfId="17446"/>
    <cellStyle name="Normal 6 3 8 3" xfId="17447"/>
    <cellStyle name="Normal 6 3 8 3 2" xfId="17448"/>
    <cellStyle name="Normal 6 3 8 4" xfId="17449"/>
    <cellStyle name="Normal 6 3 8 4 2" xfId="17450"/>
    <cellStyle name="Normal 6 3 8 5" xfId="17451"/>
    <cellStyle name="Normal 6 3 8 6" xfId="17452"/>
    <cellStyle name="Normal 6 3 9" xfId="17453"/>
    <cellStyle name="Normal 6 3 9 2" xfId="17454"/>
    <cellStyle name="Normal 6 3 9 2 2" xfId="17455"/>
    <cellStyle name="Normal 6 3 9 3" xfId="17456"/>
    <cellStyle name="Normal 6 3 9 3 2" xfId="17457"/>
    <cellStyle name="Normal 6 3 9 4" xfId="17458"/>
    <cellStyle name="Normal 6 3_20110918_Additional measures_ECB" xfId="17459"/>
    <cellStyle name="Normal 6 4" xfId="17460"/>
    <cellStyle name="Normal 6 4 2" xfId="17461"/>
    <cellStyle name="Normal 6 4 2 2" xfId="17462"/>
    <cellStyle name="Normal 6 4 2 3" xfId="17463"/>
    <cellStyle name="Normal 6 4 2 4" xfId="17464"/>
    <cellStyle name="Normal 6 4 2 5" xfId="17465"/>
    <cellStyle name="Normal 6 4 2 6" xfId="17466"/>
    <cellStyle name="Normal 6 4 2 7" xfId="17467"/>
    <cellStyle name="Normal 6 4 3" xfId="17468"/>
    <cellStyle name="Normal 6 4 4" xfId="17469"/>
    <cellStyle name="Normal 6 4 5" xfId="17470"/>
    <cellStyle name="Normal 6 4 6" xfId="17471"/>
    <cellStyle name="Normal 6 4 7" xfId="17472"/>
    <cellStyle name="Normal 6 4 8" xfId="17473"/>
    <cellStyle name="Normal 6 4_260313_SSFs baseline new GRANTS-rev" xfId="17474"/>
    <cellStyle name="Normal 6 5" xfId="17475"/>
    <cellStyle name="Normal 6 5 2" xfId="17476"/>
    <cellStyle name="Normal 6 5 3" xfId="17477"/>
    <cellStyle name="Normal 6 5 4" xfId="17478"/>
    <cellStyle name="Normal 6 5 5" xfId="17479"/>
    <cellStyle name="Normal 6 5 6" xfId="17480"/>
    <cellStyle name="Normal 6 5 7" xfId="17481"/>
    <cellStyle name="Normal 6 6" xfId="17482"/>
    <cellStyle name="Normal 6 7" xfId="17483"/>
    <cellStyle name="Normal 6 8" xfId="17484"/>
    <cellStyle name="Normal 6 9" xfId="17485"/>
    <cellStyle name="Normal 6_20110918_Additional measures_ECB" xfId="17486"/>
    <cellStyle name="Normal 60" xfId="17487"/>
    <cellStyle name="Normal 60 2" xfId="17488"/>
    <cellStyle name="Normal 60 2 2" xfId="17489"/>
    <cellStyle name="Normal 60 2 3" xfId="17490"/>
    <cellStyle name="Normal 60 2 4" xfId="17491"/>
    <cellStyle name="Normal 60 2 5" xfId="17492"/>
    <cellStyle name="Normal 60 3" xfId="17493"/>
    <cellStyle name="Normal 60 4" xfId="17494"/>
    <cellStyle name="Normal 60 5" xfId="17495"/>
    <cellStyle name="Normal 60 6" xfId="17496"/>
    <cellStyle name="Normal 60 7" xfId="17497"/>
    <cellStyle name="Normal 60_Cumulative" xfId="17498"/>
    <cellStyle name="Normal 61" xfId="17499"/>
    <cellStyle name="Normal 61 2" xfId="17500"/>
    <cellStyle name="Normal 61 2 2" xfId="17501"/>
    <cellStyle name="Normal 61 2 3" xfId="17502"/>
    <cellStyle name="Normal 61 2 4" xfId="17503"/>
    <cellStyle name="Normal 61 2 5" xfId="17504"/>
    <cellStyle name="Normal 61 3" xfId="17505"/>
    <cellStyle name="Normal 61 4" xfId="17506"/>
    <cellStyle name="Normal 61 5" xfId="17507"/>
    <cellStyle name="Normal 61 6" xfId="17508"/>
    <cellStyle name="Normal 61 7" xfId="17509"/>
    <cellStyle name="Normal 61_Cumulative" xfId="17510"/>
    <cellStyle name="Normal 62" xfId="17511"/>
    <cellStyle name="Normal 62 10" xfId="17512"/>
    <cellStyle name="Normal 62 11" xfId="17513"/>
    <cellStyle name="Normal 62 12" xfId="17514"/>
    <cellStyle name="Normal 62 13" xfId="17515"/>
    <cellStyle name="Normal 62 14" xfId="17516"/>
    <cellStyle name="Normal 62 15" xfId="17517"/>
    <cellStyle name="Normal 62 2" xfId="17518"/>
    <cellStyle name="Normal 62 2 2" xfId="17519"/>
    <cellStyle name="Normal 62 3" xfId="17520"/>
    <cellStyle name="Normal 62 3 2" xfId="17521"/>
    <cellStyle name="Normal 62 3 3" xfId="17522"/>
    <cellStyle name="Normal 62 3 4" xfId="17523"/>
    <cellStyle name="Normal 62 3 5" xfId="17524"/>
    <cellStyle name="Normal 62 4" xfId="17525"/>
    <cellStyle name="Normal 62 4 10" xfId="17526"/>
    <cellStyle name="Normal 62 4 2" xfId="17527"/>
    <cellStyle name="Normal 62 4 2 2" xfId="17528"/>
    <cellStyle name="Normal 62 4 2 2 2" xfId="17529"/>
    <cellStyle name="Normal 62 4 2 2 2 2" xfId="17530"/>
    <cellStyle name="Normal 62 4 2 2 3" xfId="17531"/>
    <cellStyle name="Normal 62 4 2 2 3 2" xfId="17532"/>
    <cellStyle name="Normal 62 4 2 2 4" xfId="17533"/>
    <cellStyle name="Normal 62 4 2 3" xfId="17534"/>
    <cellStyle name="Normal 62 4 2 3 2" xfId="17535"/>
    <cellStyle name="Normal 62 4 2 4" xfId="17536"/>
    <cellStyle name="Normal 62 4 2 4 2" xfId="17537"/>
    <cellStyle name="Normal 62 4 2 5" xfId="17538"/>
    <cellStyle name="Normal 62 4 2 6" xfId="17539"/>
    <cellStyle name="Normal 62 4 3" xfId="17540"/>
    <cellStyle name="Normal 62 4 3 2" xfId="17541"/>
    <cellStyle name="Normal 62 4 3 2 2" xfId="17542"/>
    <cellStyle name="Normal 62 4 3 2 2 2" xfId="17543"/>
    <cellStyle name="Normal 62 4 3 2 3" xfId="17544"/>
    <cellStyle name="Normal 62 4 3 2 3 2" xfId="17545"/>
    <cellStyle name="Normal 62 4 3 2 4" xfId="17546"/>
    <cellStyle name="Normal 62 4 3 3" xfId="17547"/>
    <cellStyle name="Normal 62 4 3 3 2" xfId="17548"/>
    <cellStyle name="Normal 62 4 3 4" xfId="17549"/>
    <cellStyle name="Normal 62 4 3 4 2" xfId="17550"/>
    <cellStyle name="Normal 62 4 3 5" xfId="17551"/>
    <cellStyle name="Normal 62 4 4" xfId="17552"/>
    <cellStyle name="Normal 62 4 4 2" xfId="17553"/>
    <cellStyle name="Normal 62 4 4 2 2" xfId="17554"/>
    <cellStyle name="Normal 62 4 4 3" xfId="17555"/>
    <cellStyle name="Normal 62 4 4 3 2" xfId="17556"/>
    <cellStyle name="Normal 62 4 4 4" xfId="17557"/>
    <cellStyle name="Normal 62 4 5" xfId="17558"/>
    <cellStyle name="Normal 62 4 5 2" xfId="17559"/>
    <cellStyle name="Normal 62 4 5 2 2" xfId="17560"/>
    <cellStyle name="Normal 62 4 5 3" xfId="17561"/>
    <cellStyle name="Normal 62 4 5 3 2" xfId="17562"/>
    <cellStyle name="Normal 62 4 5 4" xfId="17563"/>
    <cellStyle name="Normal 62 4 6" xfId="17564"/>
    <cellStyle name="Normal 62 4 6 2" xfId="17565"/>
    <cellStyle name="Normal 62 4 7" xfId="17566"/>
    <cellStyle name="Normal 62 4 7 2" xfId="17567"/>
    <cellStyle name="Normal 62 4 8" xfId="17568"/>
    <cellStyle name="Normal 62 4 9" xfId="17569"/>
    <cellStyle name="Normal 62 5" xfId="17570"/>
    <cellStyle name="Normal 62 5 2" xfId="17571"/>
    <cellStyle name="Normal 62 5 2 2" xfId="17572"/>
    <cellStyle name="Normal 62 5 2 2 2" xfId="17573"/>
    <cellStyle name="Normal 62 5 2 2 2 2" xfId="17574"/>
    <cellStyle name="Normal 62 5 2 2 3" xfId="17575"/>
    <cellStyle name="Normal 62 5 2 2 3 2" xfId="17576"/>
    <cellStyle name="Normal 62 5 2 2 4" xfId="17577"/>
    <cellStyle name="Normal 62 5 2 3" xfId="17578"/>
    <cellStyle name="Normal 62 5 2 3 2" xfId="17579"/>
    <cellStyle name="Normal 62 5 2 4" xfId="17580"/>
    <cellStyle name="Normal 62 5 2 4 2" xfId="17581"/>
    <cellStyle name="Normal 62 5 2 5" xfId="17582"/>
    <cellStyle name="Normal 62 5 2 6" xfId="17583"/>
    <cellStyle name="Normal 62 5 3" xfId="17584"/>
    <cellStyle name="Normal 62 5 3 2" xfId="17585"/>
    <cellStyle name="Normal 62 5 3 2 2" xfId="17586"/>
    <cellStyle name="Normal 62 5 3 3" xfId="17587"/>
    <cellStyle name="Normal 62 5 3 3 2" xfId="17588"/>
    <cellStyle name="Normal 62 5 3 4" xfId="17589"/>
    <cellStyle name="Normal 62 5 4" xfId="17590"/>
    <cellStyle name="Normal 62 5 4 2" xfId="17591"/>
    <cellStyle name="Normal 62 5 5" xfId="17592"/>
    <cellStyle name="Normal 62 5 5 2" xfId="17593"/>
    <cellStyle name="Normal 62 5 6" xfId="17594"/>
    <cellStyle name="Normal 62 5 7" xfId="17595"/>
    <cellStyle name="Normal 62 6" xfId="17596"/>
    <cellStyle name="Normal 62 6 2" xfId="17597"/>
    <cellStyle name="Normal 62 6 2 2" xfId="17598"/>
    <cellStyle name="Normal 62 6 2 2 2" xfId="17599"/>
    <cellStyle name="Normal 62 6 2 3" xfId="17600"/>
    <cellStyle name="Normal 62 6 2 3 2" xfId="17601"/>
    <cellStyle name="Normal 62 6 2 4" xfId="17602"/>
    <cellStyle name="Normal 62 6 2 5" xfId="17603"/>
    <cellStyle name="Normal 62 6 3" xfId="17604"/>
    <cellStyle name="Normal 62 6 3 2" xfId="17605"/>
    <cellStyle name="Normal 62 6 4" xfId="17606"/>
    <cellStyle name="Normal 62 6 4 2" xfId="17607"/>
    <cellStyle name="Normal 62 6 5" xfId="17608"/>
    <cellStyle name="Normal 62 6 6" xfId="17609"/>
    <cellStyle name="Normal 62 7" xfId="17610"/>
    <cellStyle name="Normal 62 7 2" xfId="17611"/>
    <cellStyle name="Normal 62 7 2 2" xfId="17612"/>
    <cellStyle name="Normal 62 7 3" xfId="17613"/>
    <cellStyle name="Normal 62 7 3 2" xfId="17614"/>
    <cellStyle name="Normal 62 7 4" xfId="17615"/>
    <cellStyle name="Normal 62 7 5" xfId="17616"/>
    <cellStyle name="Normal 62 8" xfId="17617"/>
    <cellStyle name="Normal 62 8 2" xfId="17618"/>
    <cellStyle name="Normal 62 8 2 2" xfId="17619"/>
    <cellStyle name="Normal 62 8 3" xfId="17620"/>
    <cellStyle name="Normal 62 8 3 2" xfId="17621"/>
    <cellStyle name="Normal 62 8 4" xfId="17622"/>
    <cellStyle name="Normal 62 9" xfId="17623"/>
    <cellStyle name="Normal 62 9 2" xfId="17624"/>
    <cellStyle name="Normal 62_260313_SSFs baseline new GRANTS-rev" xfId="17625"/>
    <cellStyle name="Normal 63" xfId="17626"/>
    <cellStyle name="Normal 63 10" xfId="17627"/>
    <cellStyle name="Normal 63 11" xfId="17628"/>
    <cellStyle name="Normal 63 12" xfId="17629"/>
    <cellStyle name="Normal 63 13" xfId="17630"/>
    <cellStyle name="Normal 63 14" xfId="17631"/>
    <cellStyle name="Normal 63 15" xfId="17632"/>
    <cellStyle name="Normal 63 2" xfId="17633"/>
    <cellStyle name="Normal 63 2 2" xfId="17634"/>
    <cellStyle name="Normal 63 3" xfId="17635"/>
    <cellStyle name="Normal 63 3 2" xfId="17636"/>
    <cellStyle name="Normal 63 3 3" xfId="17637"/>
    <cellStyle name="Normal 63 3 4" xfId="17638"/>
    <cellStyle name="Normal 63 3 5" xfId="17639"/>
    <cellStyle name="Normal 63 4" xfId="17640"/>
    <cellStyle name="Normal 63 4 10" xfId="17641"/>
    <cellStyle name="Normal 63 4 2" xfId="17642"/>
    <cellStyle name="Normal 63 4 2 2" xfId="17643"/>
    <cellStyle name="Normal 63 4 2 2 2" xfId="17644"/>
    <cellStyle name="Normal 63 4 2 2 2 2" xfId="17645"/>
    <cellStyle name="Normal 63 4 2 2 3" xfId="17646"/>
    <cellStyle name="Normal 63 4 2 2 3 2" xfId="17647"/>
    <cellStyle name="Normal 63 4 2 2 4" xfId="17648"/>
    <cellStyle name="Normal 63 4 2 3" xfId="17649"/>
    <cellStyle name="Normal 63 4 2 3 2" xfId="17650"/>
    <cellStyle name="Normal 63 4 2 4" xfId="17651"/>
    <cellStyle name="Normal 63 4 2 4 2" xfId="17652"/>
    <cellStyle name="Normal 63 4 2 5" xfId="17653"/>
    <cellStyle name="Normal 63 4 2 6" xfId="17654"/>
    <cellStyle name="Normal 63 4 3" xfId="17655"/>
    <cellStyle name="Normal 63 4 3 2" xfId="17656"/>
    <cellStyle name="Normal 63 4 3 2 2" xfId="17657"/>
    <cellStyle name="Normal 63 4 3 2 2 2" xfId="17658"/>
    <cellStyle name="Normal 63 4 3 2 3" xfId="17659"/>
    <cellStyle name="Normal 63 4 3 2 3 2" xfId="17660"/>
    <cellStyle name="Normal 63 4 3 2 4" xfId="17661"/>
    <cellStyle name="Normal 63 4 3 3" xfId="17662"/>
    <cellStyle name="Normal 63 4 3 3 2" xfId="17663"/>
    <cellStyle name="Normal 63 4 3 4" xfId="17664"/>
    <cellStyle name="Normal 63 4 3 4 2" xfId="17665"/>
    <cellStyle name="Normal 63 4 3 5" xfId="17666"/>
    <cellStyle name="Normal 63 4 4" xfId="17667"/>
    <cellStyle name="Normal 63 4 4 2" xfId="17668"/>
    <cellStyle name="Normal 63 4 4 2 2" xfId="17669"/>
    <cellStyle name="Normal 63 4 4 3" xfId="17670"/>
    <cellStyle name="Normal 63 4 4 3 2" xfId="17671"/>
    <cellStyle name="Normal 63 4 4 4" xfId="17672"/>
    <cellStyle name="Normal 63 4 5" xfId="17673"/>
    <cellStyle name="Normal 63 4 5 2" xfId="17674"/>
    <cellStyle name="Normal 63 4 5 2 2" xfId="17675"/>
    <cellStyle name="Normal 63 4 5 3" xfId="17676"/>
    <cellStyle name="Normal 63 4 5 3 2" xfId="17677"/>
    <cellStyle name="Normal 63 4 5 4" xfId="17678"/>
    <cellStyle name="Normal 63 4 6" xfId="17679"/>
    <cellStyle name="Normal 63 4 6 2" xfId="17680"/>
    <cellStyle name="Normal 63 4 7" xfId="17681"/>
    <cellStyle name="Normal 63 4 7 2" xfId="17682"/>
    <cellStyle name="Normal 63 4 8" xfId="17683"/>
    <cellStyle name="Normal 63 4 9" xfId="17684"/>
    <cellStyle name="Normal 63 5" xfId="17685"/>
    <cellStyle name="Normal 63 5 2" xfId="17686"/>
    <cellStyle name="Normal 63 5 2 2" xfId="17687"/>
    <cellStyle name="Normal 63 5 2 2 2" xfId="17688"/>
    <cellStyle name="Normal 63 5 2 2 2 2" xfId="17689"/>
    <cellStyle name="Normal 63 5 2 2 3" xfId="17690"/>
    <cellStyle name="Normal 63 5 2 2 3 2" xfId="17691"/>
    <cellStyle name="Normal 63 5 2 2 4" xfId="17692"/>
    <cellStyle name="Normal 63 5 2 3" xfId="17693"/>
    <cellStyle name="Normal 63 5 2 3 2" xfId="17694"/>
    <cellStyle name="Normal 63 5 2 4" xfId="17695"/>
    <cellStyle name="Normal 63 5 2 4 2" xfId="17696"/>
    <cellStyle name="Normal 63 5 2 5" xfId="17697"/>
    <cellStyle name="Normal 63 5 2 6" xfId="17698"/>
    <cellStyle name="Normal 63 5 3" xfId="17699"/>
    <cellStyle name="Normal 63 5 3 2" xfId="17700"/>
    <cellStyle name="Normal 63 5 3 2 2" xfId="17701"/>
    <cellStyle name="Normal 63 5 3 3" xfId="17702"/>
    <cellStyle name="Normal 63 5 3 3 2" xfId="17703"/>
    <cellStyle name="Normal 63 5 3 4" xfId="17704"/>
    <cellStyle name="Normal 63 5 4" xfId="17705"/>
    <cellStyle name="Normal 63 5 4 2" xfId="17706"/>
    <cellStyle name="Normal 63 5 5" xfId="17707"/>
    <cellStyle name="Normal 63 5 5 2" xfId="17708"/>
    <cellStyle name="Normal 63 5 6" xfId="17709"/>
    <cellStyle name="Normal 63 5 7" xfId="17710"/>
    <cellStyle name="Normal 63 6" xfId="17711"/>
    <cellStyle name="Normal 63 6 2" xfId="17712"/>
    <cellStyle name="Normal 63 6 2 2" xfId="17713"/>
    <cellStyle name="Normal 63 6 2 2 2" xfId="17714"/>
    <cellStyle name="Normal 63 6 2 3" xfId="17715"/>
    <cellStyle name="Normal 63 6 2 3 2" xfId="17716"/>
    <cellStyle name="Normal 63 6 2 4" xfId="17717"/>
    <cellStyle name="Normal 63 6 2 5" xfId="17718"/>
    <cellStyle name="Normal 63 6 3" xfId="17719"/>
    <cellStyle name="Normal 63 6 3 2" xfId="17720"/>
    <cellStyle name="Normal 63 6 4" xfId="17721"/>
    <cellStyle name="Normal 63 6 4 2" xfId="17722"/>
    <cellStyle name="Normal 63 6 5" xfId="17723"/>
    <cellStyle name="Normal 63 6 6" xfId="17724"/>
    <cellStyle name="Normal 63 7" xfId="17725"/>
    <cellStyle name="Normal 63 7 2" xfId="17726"/>
    <cellStyle name="Normal 63 7 2 2" xfId="17727"/>
    <cellStyle name="Normal 63 7 3" xfId="17728"/>
    <cellStyle name="Normal 63 7 3 2" xfId="17729"/>
    <cellStyle name="Normal 63 7 4" xfId="17730"/>
    <cellStyle name="Normal 63 7 5" xfId="17731"/>
    <cellStyle name="Normal 63 8" xfId="17732"/>
    <cellStyle name="Normal 63 8 2" xfId="17733"/>
    <cellStyle name="Normal 63 8 2 2" xfId="17734"/>
    <cellStyle name="Normal 63 8 3" xfId="17735"/>
    <cellStyle name="Normal 63 8 3 2" xfId="17736"/>
    <cellStyle name="Normal 63 8 4" xfId="17737"/>
    <cellStyle name="Normal 63 9" xfId="17738"/>
    <cellStyle name="Normal 63 9 2" xfId="17739"/>
    <cellStyle name="Normal 63_260313_SSFs baseline new GRANTS-rev" xfId="17740"/>
    <cellStyle name="Normal 64" xfId="17741"/>
    <cellStyle name="Normal 64 10" xfId="17742"/>
    <cellStyle name="Normal 64 11" xfId="17743"/>
    <cellStyle name="Normal 64 12" xfId="17744"/>
    <cellStyle name="Normal 64 13" xfId="17745"/>
    <cellStyle name="Normal 64 14" xfId="17746"/>
    <cellStyle name="Normal 64 15" xfId="17747"/>
    <cellStyle name="Normal 64 2" xfId="17748"/>
    <cellStyle name="Normal 64 2 2" xfId="17749"/>
    <cellStyle name="Normal 64 2 3" xfId="17750"/>
    <cellStyle name="Normal 64 2 4" xfId="17751"/>
    <cellStyle name="Normal 64 2 5" xfId="17752"/>
    <cellStyle name="Normal 64 3" xfId="17753"/>
    <cellStyle name="Normal 64 3 10" xfId="17754"/>
    <cellStyle name="Normal 64 3 2" xfId="17755"/>
    <cellStyle name="Normal 64 3 2 2" xfId="17756"/>
    <cellStyle name="Normal 64 3 2 2 2" xfId="17757"/>
    <cellStyle name="Normal 64 3 2 2 2 2" xfId="17758"/>
    <cellStyle name="Normal 64 3 2 2 3" xfId="17759"/>
    <cellStyle name="Normal 64 3 2 2 3 2" xfId="17760"/>
    <cellStyle name="Normal 64 3 2 2 4" xfId="17761"/>
    <cellStyle name="Normal 64 3 2 3" xfId="17762"/>
    <cellStyle name="Normal 64 3 2 3 2" xfId="17763"/>
    <cellStyle name="Normal 64 3 2 4" xfId="17764"/>
    <cellStyle name="Normal 64 3 2 4 2" xfId="17765"/>
    <cellStyle name="Normal 64 3 2 5" xfId="17766"/>
    <cellStyle name="Normal 64 3 2 6" xfId="17767"/>
    <cellStyle name="Normal 64 3 3" xfId="17768"/>
    <cellStyle name="Normal 64 3 3 2" xfId="17769"/>
    <cellStyle name="Normal 64 3 3 2 2" xfId="17770"/>
    <cellStyle name="Normal 64 3 3 2 2 2" xfId="17771"/>
    <cellStyle name="Normal 64 3 3 2 3" xfId="17772"/>
    <cellStyle name="Normal 64 3 3 2 3 2" xfId="17773"/>
    <cellStyle name="Normal 64 3 3 2 4" xfId="17774"/>
    <cellStyle name="Normal 64 3 3 3" xfId="17775"/>
    <cellStyle name="Normal 64 3 3 3 2" xfId="17776"/>
    <cellStyle name="Normal 64 3 3 4" xfId="17777"/>
    <cellStyle name="Normal 64 3 3 4 2" xfId="17778"/>
    <cellStyle name="Normal 64 3 3 5" xfId="17779"/>
    <cellStyle name="Normal 64 3 4" xfId="17780"/>
    <cellStyle name="Normal 64 3 4 2" xfId="17781"/>
    <cellStyle name="Normal 64 3 4 2 2" xfId="17782"/>
    <cellStyle name="Normal 64 3 4 3" xfId="17783"/>
    <cellStyle name="Normal 64 3 4 3 2" xfId="17784"/>
    <cellStyle name="Normal 64 3 4 4" xfId="17785"/>
    <cellStyle name="Normal 64 3 5" xfId="17786"/>
    <cellStyle name="Normal 64 3 5 2" xfId="17787"/>
    <cellStyle name="Normal 64 3 5 2 2" xfId="17788"/>
    <cellStyle name="Normal 64 3 5 3" xfId="17789"/>
    <cellStyle name="Normal 64 3 5 3 2" xfId="17790"/>
    <cellStyle name="Normal 64 3 5 4" xfId="17791"/>
    <cellStyle name="Normal 64 3 6" xfId="17792"/>
    <cellStyle name="Normal 64 3 6 2" xfId="17793"/>
    <cellStyle name="Normal 64 3 7" xfId="17794"/>
    <cellStyle name="Normal 64 3 7 2" xfId="17795"/>
    <cellStyle name="Normal 64 3 8" xfId="17796"/>
    <cellStyle name="Normal 64 3 9" xfId="17797"/>
    <cellStyle name="Normal 64 4" xfId="17798"/>
    <cellStyle name="Normal 64 4 2" xfId="17799"/>
    <cellStyle name="Normal 64 4 2 2" xfId="17800"/>
    <cellStyle name="Normal 64 4 2 2 2" xfId="17801"/>
    <cellStyle name="Normal 64 4 2 2 2 2" xfId="17802"/>
    <cellStyle name="Normal 64 4 2 2 3" xfId="17803"/>
    <cellStyle name="Normal 64 4 2 2 3 2" xfId="17804"/>
    <cellStyle name="Normal 64 4 2 2 4" xfId="17805"/>
    <cellStyle name="Normal 64 4 2 3" xfId="17806"/>
    <cellStyle name="Normal 64 4 2 3 2" xfId="17807"/>
    <cellStyle name="Normal 64 4 2 4" xfId="17808"/>
    <cellStyle name="Normal 64 4 2 4 2" xfId="17809"/>
    <cellStyle name="Normal 64 4 2 5" xfId="17810"/>
    <cellStyle name="Normal 64 4 2 6" xfId="17811"/>
    <cellStyle name="Normal 64 4 3" xfId="17812"/>
    <cellStyle name="Normal 64 4 3 2" xfId="17813"/>
    <cellStyle name="Normal 64 4 3 2 2" xfId="17814"/>
    <cellStyle name="Normal 64 4 3 3" xfId="17815"/>
    <cellStyle name="Normal 64 4 3 3 2" xfId="17816"/>
    <cellStyle name="Normal 64 4 3 4" xfId="17817"/>
    <cellStyle name="Normal 64 4 4" xfId="17818"/>
    <cellStyle name="Normal 64 4 4 2" xfId="17819"/>
    <cellStyle name="Normal 64 4 5" xfId="17820"/>
    <cellStyle name="Normal 64 4 5 2" xfId="17821"/>
    <cellStyle name="Normal 64 4 6" xfId="17822"/>
    <cellStyle name="Normal 64 4 7" xfId="17823"/>
    <cellStyle name="Normal 64 5" xfId="17824"/>
    <cellStyle name="Normal 64 5 2" xfId="17825"/>
    <cellStyle name="Normal 64 5 2 2" xfId="17826"/>
    <cellStyle name="Normal 64 5 3" xfId="17827"/>
    <cellStyle name="Normal 64 6" xfId="17828"/>
    <cellStyle name="Normal 64 6 2" xfId="17829"/>
    <cellStyle name="Normal 64 6 2 2" xfId="17830"/>
    <cellStyle name="Normal 64 6 2 2 2" xfId="17831"/>
    <cellStyle name="Normal 64 6 2 3" xfId="17832"/>
    <cellStyle name="Normal 64 6 2 3 2" xfId="17833"/>
    <cellStyle name="Normal 64 6 2 4" xfId="17834"/>
    <cellStyle name="Normal 64 6 3" xfId="17835"/>
    <cellStyle name="Normal 64 6 3 2" xfId="17836"/>
    <cellStyle name="Normal 64 6 4" xfId="17837"/>
    <cellStyle name="Normal 64 6 4 2" xfId="17838"/>
    <cellStyle name="Normal 64 6 5" xfId="17839"/>
    <cellStyle name="Normal 64 6 6" xfId="17840"/>
    <cellStyle name="Normal 64 7" xfId="17841"/>
    <cellStyle name="Normal 64 7 2" xfId="17842"/>
    <cellStyle name="Normal 64 7 2 2" xfId="17843"/>
    <cellStyle name="Normal 64 7 3" xfId="17844"/>
    <cellStyle name="Normal 64 7 3 2" xfId="17845"/>
    <cellStyle name="Normal 64 7 4" xfId="17846"/>
    <cellStyle name="Normal 64 8" xfId="17847"/>
    <cellStyle name="Normal 64 8 2" xfId="17848"/>
    <cellStyle name="Normal 64 8 2 2" xfId="17849"/>
    <cellStyle name="Normal 64 8 3" xfId="17850"/>
    <cellStyle name="Normal 64 8 3 2" xfId="17851"/>
    <cellStyle name="Normal 64 8 4" xfId="17852"/>
    <cellStyle name="Normal 64 9" xfId="17853"/>
    <cellStyle name="Normal 64 9 2" xfId="17854"/>
    <cellStyle name="Normal 64_260313_SSFs baseline new GRANTS-rev" xfId="17855"/>
    <cellStyle name="Normal 65" xfId="17856"/>
    <cellStyle name="Normal 65 10" xfId="17857"/>
    <cellStyle name="Normal 65 11" xfId="17858"/>
    <cellStyle name="Normal 65 12" xfId="17859"/>
    <cellStyle name="Normal 65 13" xfId="17860"/>
    <cellStyle name="Normal 65 14" xfId="17861"/>
    <cellStyle name="Normal 65 15" xfId="17862"/>
    <cellStyle name="Normal 65 16" xfId="17863"/>
    <cellStyle name="Normal 65 2" xfId="17864"/>
    <cellStyle name="Normal 65 2 2" xfId="17865"/>
    <cellStyle name="Normal 65 3" xfId="17866"/>
    <cellStyle name="Normal 65 3 10" xfId="17867"/>
    <cellStyle name="Normal 65 3 2" xfId="17868"/>
    <cellStyle name="Normal 65 3 2 2" xfId="17869"/>
    <cellStyle name="Normal 65 3 2 2 2" xfId="17870"/>
    <cellStyle name="Normal 65 3 2 2 2 2" xfId="17871"/>
    <cellStyle name="Normal 65 3 2 2 3" xfId="17872"/>
    <cellStyle name="Normal 65 3 2 2 3 2" xfId="17873"/>
    <cellStyle name="Normal 65 3 2 2 4" xfId="17874"/>
    <cellStyle name="Normal 65 3 2 3" xfId="17875"/>
    <cellStyle name="Normal 65 3 2 3 2" xfId="17876"/>
    <cellStyle name="Normal 65 3 2 4" xfId="17877"/>
    <cellStyle name="Normal 65 3 2 4 2" xfId="17878"/>
    <cellStyle name="Normal 65 3 2 5" xfId="17879"/>
    <cellStyle name="Normal 65 3 2 6" xfId="17880"/>
    <cellStyle name="Normal 65 3 3" xfId="17881"/>
    <cellStyle name="Normal 65 3 3 2" xfId="17882"/>
    <cellStyle name="Normal 65 3 3 2 2" xfId="17883"/>
    <cellStyle name="Normal 65 3 3 2 2 2" xfId="17884"/>
    <cellStyle name="Normal 65 3 3 2 3" xfId="17885"/>
    <cellStyle name="Normal 65 3 3 2 3 2" xfId="17886"/>
    <cellStyle name="Normal 65 3 3 2 4" xfId="17887"/>
    <cellStyle name="Normal 65 3 3 3" xfId="17888"/>
    <cellStyle name="Normal 65 3 3 3 2" xfId="17889"/>
    <cellStyle name="Normal 65 3 3 4" xfId="17890"/>
    <cellStyle name="Normal 65 3 3 4 2" xfId="17891"/>
    <cellStyle name="Normal 65 3 3 5" xfId="17892"/>
    <cellStyle name="Normal 65 3 4" xfId="17893"/>
    <cellStyle name="Normal 65 3 4 2" xfId="17894"/>
    <cellStyle name="Normal 65 3 4 2 2" xfId="17895"/>
    <cellStyle name="Normal 65 3 4 3" xfId="17896"/>
    <cellStyle name="Normal 65 3 4 3 2" xfId="17897"/>
    <cellStyle name="Normal 65 3 4 4" xfId="17898"/>
    <cellStyle name="Normal 65 3 5" xfId="17899"/>
    <cellStyle name="Normal 65 3 5 2" xfId="17900"/>
    <cellStyle name="Normal 65 3 5 2 2" xfId="17901"/>
    <cellStyle name="Normal 65 3 5 3" xfId="17902"/>
    <cellStyle name="Normal 65 3 5 3 2" xfId="17903"/>
    <cellStyle name="Normal 65 3 5 4" xfId="17904"/>
    <cellStyle name="Normal 65 3 6" xfId="17905"/>
    <cellStyle name="Normal 65 3 6 2" xfId="17906"/>
    <cellStyle name="Normal 65 3 7" xfId="17907"/>
    <cellStyle name="Normal 65 3 7 2" xfId="17908"/>
    <cellStyle name="Normal 65 3 8" xfId="17909"/>
    <cellStyle name="Normal 65 3 9" xfId="17910"/>
    <cellStyle name="Normal 65 4" xfId="17911"/>
    <cellStyle name="Normal 65 4 2" xfId="17912"/>
    <cellStyle name="Normal 65 4 2 2" xfId="17913"/>
    <cellStyle name="Normal 65 4 2 2 2" xfId="17914"/>
    <cellStyle name="Normal 65 4 2 2 2 2" xfId="17915"/>
    <cellStyle name="Normal 65 4 2 2 3" xfId="17916"/>
    <cellStyle name="Normal 65 4 2 2 3 2" xfId="17917"/>
    <cellStyle name="Normal 65 4 2 2 4" xfId="17918"/>
    <cellStyle name="Normal 65 4 2 3" xfId="17919"/>
    <cellStyle name="Normal 65 4 2 3 2" xfId="17920"/>
    <cellStyle name="Normal 65 4 2 4" xfId="17921"/>
    <cellStyle name="Normal 65 4 2 4 2" xfId="17922"/>
    <cellStyle name="Normal 65 4 2 5" xfId="17923"/>
    <cellStyle name="Normal 65 4 2 6" xfId="17924"/>
    <cellStyle name="Normal 65 4 3" xfId="17925"/>
    <cellStyle name="Normal 65 4 3 2" xfId="17926"/>
    <cellStyle name="Normal 65 4 3 2 2" xfId="17927"/>
    <cellStyle name="Normal 65 4 3 3" xfId="17928"/>
    <cellStyle name="Normal 65 4 3 3 2" xfId="17929"/>
    <cellStyle name="Normal 65 4 3 4" xfId="17930"/>
    <cellStyle name="Normal 65 4 4" xfId="17931"/>
    <cellStyle name="Normal 65 4 4 2" xfId="17932"/>
    <cellStyle name="Normal 65 4 5" xfId="17933"/>
    <cellStyle name="Normal 65 4 5 2" xfId="17934"/>
    <cellStyle name="Normal 65 4 6" xfId="17935"/>
    <cellStyle name="Normal 65 4 7" xfId="17936"/>
    <cellStyle name="Normal 65 5" xfId="17937"/>
    <cellStyle name="Normal 65 5 2" xfId="17938"/>
    <cellStyle name="Normal 65 5 2 2" xfId="17939"/>
    <cellStyle name="Normal 65 5 3" xfId="17940"/>
    <cellStyle name="Normal 65 6" xfId="17941"/>
    <cellStyle name="Normal 65 6 2" xfId="17942"/>
    <cellStyle name="Normal 65 6 2 2" xfId="17943"/>
    <cellStyle name="Normal 65 6 2 2 2" xfId="17944"/>
    <cellStyle name="Normal 65 6 2 3" xfId="17945"/>
    <cellStyle name="Normal 65 6 2 3 2" xfId="17946"/>
    <cellStyle name="Normal 65 6 2 4" xfId="17947"/>
    <cellStyle name="Normal 65 6 3" xfId="17948"/>
    <cellStyle name="Normal 65 6 3 2" xfId="17949"/>
    <cellStyle name="Normal 65 6 4" xfId="17950"/>
    <cellStyle name="Normal 65 6 4 2" xfId="17951"/>
    <cellStyle name="Normal 65 6 5" xfId="17952"/>
    <cellStyle name="Normal 65 6 6" xfId="17953"/>
    <cellStyle name="Normal 65 7" xfId="17954"/>
    <cellStyle name="Normal 65 7 2" xfId="17955"/>
    <cellStyle name="Normal 65 7 2 2" xfId="17956"/>
    <cellStyle name="Normal 65 7 3" xfId="17957"/>
    <cellStyle name="Normal 65 7 3 2" xfId="17958"/>
    <cellStyle name="Normal 65 7 4" xfId="17959"/>
    <cellStyle name="Normal 65 8" xfId="17960"/>
    <cellStyle name="Normal 65 8 2" xfId="17961"/>
    <cellStyle name="Normal 65 8 2 2" xfId="17962"/>
    <cellStyle name="Normal 65 8 3" xfId="17963"/>
    <cellStyle name="Normal 65 8 3 2" xfId="17964"/>
    <cellStyle name="Normal 65 8 4" xfId="17965"/>
    <cellStyle name="Normal 65 9" xfId="17966"/>
    <cellStyle name="Normal 65 9 2" xfId="17967"/>
    <cellStyle name="Normal 65_20120313_final_participating_bonds_mar2012_interest_calc" xfId="17968"/>
    <cellStyle name="Normal 66" xfId="17969"/>
    <cellStyle name="Normal 66 2" xfId="17970"/>
    <cellStyle name="Normal 66 2 2" xfId="17971"/>
    <cellStyle name="Normal 66 2 3" xfId="17972"/>
    <cellStyle name="Normal 66 2 4" xfId="17973"/>
    <cellStyle name="Normal 66 2 5" xfId="17974"/>
    <cellStyle name="Normal 66 3" xfId="17975"/>
    <cellStyle name="Normal 66 4" xfId="17976"/>
    <cellStyle name="Normal 66 5" xfId="17977"/>
    <cellStyle name="Normal 66 6" xfId="17978"/>
    <cellStyle name="Normal 66_20120313_final_participating_bonds_mar2012_interest_calc" xfId="17979"/>
    <cellStyle name="Normal 67" xfId="17980"/>
    <cellStyle name="Normal 67 2" xfId="17981"/>
    <cellStyle name="Normal 67 2 2" xfId="17982"/>
    <cellStyle name="Normal 67 2 3" xfId="17983"/>
    <cellStyle name="Normal 67 2 4" xfId="17984"/>
    <cellStyle name="Normal 67 3" xfId="17985"/>
    <cellStyle name="Normal 67 4" xfId="17986"/>
    <cellStyle name="Normal 67 4 2" xfId="17987"/>
    <cellStyle name="Normal 67 5" xfId="17988"/>
    <cellStyle name="Normal 67 6" xfId="17989"/>
    <cellStyle name="Normal 67 7" xfId="17990"/>
    <cellStyle name="Normal 67 8" xfId="17991"/>
    <cellStyle name="Normal 67 9" xfId="17992"/>
    <cellStyle name="Normal 67_20120313_final_participating_bonds_mar2012_interest_calc" xfId="17993"/>
    <cellStyle name="Normal 68" xfId="17994"/>
    <cellStyle name="Normal 68 10" xfId="17995"/>
    <cellStyle name="Normal 68 11" xfId="17996"/>
    <cellStyle name="Normal 68 12" xfId="17997"/>
    <cellStyle name="Normal 68 13" xfId="17998"/>
    <cellStyle name="Normal 68 2" xfId="17999"/>
    <cellStyle name="Normal 68 2 2" xfId="18000"/>
    <cellStyle name="Normal 68 2 2 2" xfId="18001"/>
    <cellStyle name="Normal 68 2 2 2 2" xfId="18002"/>
    <cellStyle name="Normal 68 2 2 2 2 2" xfId="18003"/>
    <cellStyle name="Normal 68 2 2 2 3" xfId="18004"/>
    <cellStyle name="Normal 68 2 2 2 3 2" xfId="18005"/>
    <cellStyle name="Normal 68 2 2 2 4" xfId="18006"/>
    <cellStyle name="Normal 68 2 2 3" xfId="18007"/>
    <cellStyle name="Normal 68 2 2 3 2" xfId="18008"/>
    <cellStyle name="Normal 68 2 2 4" xfId="18009"/>
    <cellStyle name="Normal 68 2 2 4 2" xfId="18010"/>
    <cellStyle name="Normal 68 2 2 5" xfId="18011"/>
    <cellStyle name="Normal 68 2 3" xfId="18012"/>
    <cellStyle name="Normal 68 2 3 2" xfId="18013"/>
    <cellStyle name="Normal 68 2 3 2 2" xfId="18014"/>
    <cellStyle name="Normal 68 2 3 2 2 2" xfId="18015"/>
    <cellStyle name="Normal 68 2 3 2 3" xfId="18016"/>
    <cellStyle name="Normal 68 2 3 2 3 2" xfId="18017"/>
    <cellStyle name="Normal 68 2 3 2 4" xfId="18018"/>
    <cellStyle name="Normal 68 2 3 3" xfId="18019"/>
    <cellStyle name="Normal 68 2 3 3 2" xfId="18020"/>
    <cellStyle name="Normal 68 2 3 4" xfId="18021"/>
    <cellStyle name="Normal 68 2 3 4 2" xfId="18022"/>
    <cellStyle name="Normal 68 2 3 5" xfId="18023"/>
    <cellStyle name="Normal 68 2 4" xfId="18024"/>
    <cellStyle name="Normal 68 2 4 2" xfId="18025"/>
    <cellStyle name="Normal 68 2 4 2 2" xfId="18026"/>
    <cellStyle name="Normal 68 2 4 3" xfId="18027"/>
    <cellStyle name="Normal 68 2 4 3 2" xfId="18028"/>
    <cellStyle name="Normal 68 2 4 4" xfId="18029"/>
    <cellStyle name="Normal 68 2 5" xfId="18030"/>
    <cellStyle name="Normal 68 2 5 2" xfId="18031"/>
    <cellStyle name="Normal 68 2 5 2 2" xfId="18032"/>
    <cellStyle name="Normal 68 2 5 3" xfId="18033"/>
    <cellStyle name="Normal 68 2 5 3 2" xfId="18034"/>
    <cellStyle name="Normal 68 2 5 4" xfId="18035"/>
    <cellStyle name="Normal 68 2 6" xfId="18036"/>
    <cellStyle name="Normal 68 2 6 2" xfId="18037"/>
    <cellStyle name="Normal 68 2 7" xfId="18038"/>
    <cellStyle name="Normal 68 2 7 2" xfId="18039"/>
    <cellStyle name="Normal 68 2 8" xfId="18040"/>
    <cellStyle name="Normal 68 3" xfId="18041"/>
    <cellStyle name="Normal 68 3 2" xfId="18042"/>
    <cellStyle name="Normal 68 3 2 2" xfId="18043"/>
    <cellStyle name="Normal 68 3 2 2 2" xfId="18044"/>
    <cellStyle name="Normal 68 3 2 2 2 2" xfId="18045"/>
    <cellStyle name="Normal 68 3 2 2 3" xfId="18046"/>
    <cellStyle name="Normal 68 3 2 2 3 2" xfId="18047"/>
    <cellStyle name="Normal 68 3 2 2 4" xfId="18048"/>
    <cellStyle name="Normal 68 3 2 3" xfId="18049"/>
    <cellStyle name="Normal 68 3 2 3 2" xfId="18050"/>
    <cellStyle name="Normal 68 3 2 4" xfId="18051"/>
    <cellStyle name="Normal 68 3 2 4 2" xfId="18052"/>
    <cellStyle name="Normal 68 3 2 5" xfId="18053"/>
    <cellStyle name="Normal 68 3 3" xfId="18054"/>
    <cellStyle name="Normal 68 3 3 2" xfId="18055"/>
    <cellStyle name="Normal 68 3 3 2 2" xfId="18056"/>
    <cellStyle name="Normal 68 3 3 3" xfId="18057"/>
    <cellStyle name="Normal 68 3 3 3 2" xfId="18058"/>
    <cellStyle name="Normal 68 3 3 4" xfId="18059"/>
    <cellStyle name="Normal 68 3 4" xfId="18060"/>
    <cellStyle name="Normal 68 3 4 2" xfId="18061"/>
    <cellStyle name="Normal 68 3 5" xfId="18062"/>
    <cellStyle name="Normal 68 3 5 2" xfId="18063"/>
    <cellStyle name="Normal 68 3 6" xfId="18064"/>
    <cellStyle name="Normal 68 4" xfId="18065"/>
    <cellStyle name="Normal 68 5" xfId="18066"/>
    <cellStyle name="Normal 68 5 2" xfId="18067"/>
    <cellStyle name="Normal 68 5 2 2" xfId="18068"/>
    <cellStyle name="Normal 68 5 2 2 2" xfId="18069"/>
    <cellStyle name="Normal 68 5 2 3" xfId="18070"/>
    <cellStyle name="Normal 68 5 2 3 2" xfId="18071"/>
    <cellStyle name="Normal 68 5 2 4" xfId="18072"/>
    <cellStyle name="Normal 68 5 3" xfId="18073"/>
    <cellStyle name="Normal 68 5 3 2" xfId="18074"/>
    <cellStyle name="Normal 68 5 4" xfId="18075"/>
    <cellStyle name="Normal 68 5 4 2" xfId="18076"/>
    <cellStyle name="Normal 68 5 5" xfId="18077"/>
    <cellStyle name="Normal 68 6" xfId="18078"/>
    <cellStyle name="Normal 68 6 2" xfId="18079"/>
    <cellStyle name="Normal 68 6 2 2" xfId="18080"/>
    <cellStyle name="Normal 68 6 3" xfId="18081"/>
    <cellStyle name="Normal 68 6 3 2" xfId="18082"/>
    <cellStyle name="Normal 68 6 4" xfId="18083"/>
    <cellStyle name="Normal 68 7" xfId="18084"/>
    <cellStyle name="Normal 68 7 2" xfId="18085"/>
    <cellStyle name="Normal 68 7 2 2" xfId="18086"/>
    <cellStyle name="Normal 68 7 3" xfId="18087"/>
    <cellStyle name="Normal 68 7 3 2" xfId="18088"/>
    <cellStyle name="Normal 68 7 4" xfId="18089"/>
    <cellStyle name="Normal 68 8" xfId="18090"/>
    <cellStyle name="Normal 68 8 2" xfId="18091"/>
    <cellStyle name="Normal 68 9" xfId="18092"/>
    <cellStyle name="Normal 69" xfId="18093"/>
    <cellStyle name="Normal 69 2" xfId="18094"/>
    <cellStyle name="Normal 69 2 2" xfId="18095"/>
    <cellStyle name="Normal 69 2 3" xfId="18096"/>
    <cellStyle name="Normal 69 2 4" xfId="18097"/>
    <cellStyle name="Normal 69 2 5" xfId="18098"/>
    <cellStyle name="Normal 69 2 6" xfId="18099"/>
    <cellStyle name="Normal 69 3" xfId="18100"/>
    <cellStyle name="Normal 69 4" xfId="18101"/>
    <cellStyle name="Normal 69 4 2" xfId="18102"/>
    <cellStyle name="Normal 69 5" xfId="18103"/>
    <cellStyle name="Normal 69 6" xfId="18104"/>
    <cellStyle name="Normal 69 7" xfId="18105"/>
    <cellStyle name="Normal 69_f_SSF" xfId="18106"/>
    <cellStyle name="Normal 7" xfId="18107"/>
    <cellStyle name="Normal 7 10" xfId="18108"/>
    <cellStyle name="Normal 7 2" xfId="18109"/>
    <cellStyle name="Normal 7 2 2" xfId="18110"/>
    <cellStyle name="Normal 7 2 2 2" xfId="18111"/>
    <cellStyle name="Normal 7 2 2 3" xfId="18112"/>
    <cellStyle name="Normal 7 2 2 4" xfId="18113"/>
    <cellStyle name="Normal 7 2 2 5" xfId="18114"/>
    <cellStyle name="Normal 7 2 3" xfId="18115"/>
    <cellStyle name="Normal 7 2 3 2" xfId="18116"/>
    <cellStyle name="Normal 7 2 4" xfId="18117"/>
    <cellStyle name="Normal 7 2 5" xfId="18118"/>
    <cellStyle name="Normal 7 2 6" xfId="18119"/>
    <cellStyle name="Normal 7 2 7" xfId="18120"/>
    <cellStyle name="Normal 7 2 8" xfId="18121"/>
    <cellStyle name="Normal 7 2_20120313_final_participating_bonds_mar2012_interest_calc" xfId="18122"/>
    <cellStyle name="Normal 7 3" xfId="18123"/>
    <cellStyle name="Normal 7 3 2" xfId="18124"/>
    <cellStyle name="Normal 7 3 3" xfId="18125"/>
    <cellStyle name="Normal 7 3 4" xfId="18126"/>
    <cellStyle name="Normal 7 3 5" xfId="18127"/>
    <cellStyle name="Normal 7 3 6" xfId="18128"/>
    <cellStyle name="Normal 7 4" xfId="18129"/>
    <cellStyle name="Normal 7 4 2" xfId="18130"/>
    <cellStyle name="Normal 7 4 3" xfId="18131"/>
    <cellStyle name="Normal 7 4 4" xfId="18132"/>
    <cellStyle name="Normal 7 4 5" xfId="18133"/>
    <cellStyle name="Normal 7 4 6" xfId="18134"/>
    <cellStyle name="Normal 7 5" xfId="18135"/>
    <cellStyle name="Normal 7 6" xfId="18136"/>
    <cellStyle name="Normal 7 7" xfId="18137"/>
    <cellStyle name="Normal 7 8" xfId="18138"/>
    <cellStyle name="Normal 7 9" xfId="18139"/>
    <cellStyle name="Normal 7_20120313_final_participating_bonds_mar2012_interest_calc" xfId="18140"/>
    <cellStyle name="Normal 70" xfId="18141"/>
    <cellStyle name="Normal 70 2" xfId="18142"/>
    <cellStyle name="Normal 70 2 2" xfId="18143"/>
    <cellStyle name="Normal 70 2 3" xfId="18144"/>
    <cellStyle name="Normal 70 2 4" xfId="18145"/>
    <cellStyle name="Normal 70 2 5" xfId="18146"/>
    <cellStyle name="Normal 70 2 6" xfId="18147"/>
    <cellStyle name="Normal 70 3" xfId="18148"/>
    <cellStyle name="Normal 70 4" xfId="18149"/>
    <cellStyle name="Normal 70 4 2" xfId="18150"/>
    <cellStyle name="Normal 70 5" xfId="18151"/>
    <cellStyle name="Normal 70 6" xfId="18152"/>
    <cellStyle name="Normal 70 7" xfId="18153"/>
    <cellStyle name="Normal 71" xfId="18154"/>
    <cellStyle name="Normal 71 2" xfId="18155"/>
    <cellStyle name="Normal 71 3" xfId="18156"/>
    <cellStyle name="Normal 71 3 2" xfId="18157"/>
    <cellStyle name="Normal 71 4" xfId="18158"/>
    <cellStyle name="Normal 71 5" xfId="18159"/>
    <cellStyle name="Normal 71 6" xfId="18160"/>
    <cellStyle name="Normal 72" xfId="18161"/>
    <cellStyle name="Normal 72 2" xfId="18162"/>
    <cellStyle name="Normal 72 3" xfId="18163"/>
    <cellStyle name="Normal 72 4" xfId="18164"/>
    <cellStyle name="Normal 72 5" xfId="18165"/>
    <cellStyle name="Normal 73" xfId="18166"/>
    <cellStyle name="Normal 73 2" xfId="18167"/>
    <cellStyle name="Normal 73 3" xfId="18168"/>
    <cellStyle name="Normal 73 4" xfId="18169"/>
    <cellStyle name="Normal 73 5" xfId="18170"/>
    <cellStyle name="Normal 74" xfId="18171"/>
    <cellStyle name="Normal 74 2" xfId="18172"/>
    <cellStyle name="Normal 74 3" xfId="18173"/>
    <cellStyle name="Normal 74 4" xfId="18174"/>
    <cellStyle name="Normal 74 5" xfId="18175"/>
    <cellStyle name="Normal 75" xfId="18176"/>
    <cellStyle name="Normal 75 2" xfId="18177"/>
    <cellStyle name="Normal 75 2 2" xfId="18178"/>
    <cellStyle name="Normal 75 2 3" xfId="18179"/>
    <cellStyle name="Normal 75 2 4" xfId="18180"/>
    <cellStyle name="Normal 75 2 5" xfId="18181"/>
    <cellStyle name="Normal 75 2 6" xfId="18182"/>
    <cellStyle name="Normal 75 3" xfId="18183"/>
    <cellStyle name="Normal 75 4" xfId="18184"/>
    <cellStyle name="Normal 75 5" xfId="18185"/>
    <cellStyle name="Normal 75 6" xfId="18186"/>
    <cellStyle name="Normal 76" xfId="18187"/>
    <cellStyle name="Normal 76 2" xfId="18188"/>
    <cellStyle name="Normal 76 3" xfId="18189"/>
    <cellStyle name="Normal 76 4" xfId="18190"/>
    <cellStyle name="Normal 76 5" xfId="18191"/>
    <cellStyle name="Normal 77" xfId="18192"/>
    <cellStyle name="Normal 77 2" xfId="18193"/>
    <cellStyle name="Normal 77 3" xfId="18194"/>
    <cellStyle name="Normal 77 4" xfId="18195"/>
    <cellStyle name="Normal 77 5" xfId="18196"/>
    <cellStyle name="Normal 78" xfId="18197"/>
    <cellStyle name="Normal 78 2" xfId="18198"/>
    <cellStyle name="Normal 78 3" xfId="18199"/>
    <cellStyle name="Normal 78 4" xfId="18200"/>
    <cellStyle name="Normal 78 5" xfId="18201"/>
    <cellStyle name="Normal 79" xfId="18202"/>
    <cellStyle name="Normal 79 2" xfId="18203"/>
    <cellStyle name="Normal 79 3" xfId="18204"/>
    <cellStyle name="Normal 79 4" xfId="18205"/>
    <cellStyle name="Normal 79 5" xfId="18206"/>
    <cellStyle name="Normal 8" xfId="18207"/>
    <cellStyle name="Normal 8 10" xfId="18208"/>
    <cellStyle name="Normal 8 10 2" xfId="18209"/>
    <cellStyle name="Normal 8 10 2 2" xfId="18210"/>
    <cellStyle name="Normal 8 10 2 2 2" xfId="18211"/>
    <cellStyle name="Normal 8 10 2 3" xfId="18212"/>
    <cellStyle name="Normal 8 10 2 3 2" xfId="18213"/>
    <cellStyle name="Normal 8 10 2 4" xfId="18214"/>
    <cellStyle name="Normal 8 10 3" xfId="18215"/>
    <cellStyle name="Normal 8 10 3 2" xfId="18216"/>
    <cellStyle name="Normal 8 10 4" xfId="18217"/>
    <cellStyle name="Normal 8 10 4 2" xfId="18218"/>
    <cellStyle name="Normal 8 10 5" xfId="18219"/>
    <cellStyle name="Normal 8 11" xfId="18220"/>
    <cellStyle name="Normal 8 11 2" xfId="18221"/>
    <cellStyle name="Normal 8 11 2 2" xfId="18222"/>
    <cellStyle name="Normal 8 11 3" xfId="18223"/>
    <cellStyle name="Normal 8 11 3 2" xfId="18224"/>
    <cellStyle name="Normal 8 11 4" xfId="18225"/>
    <cellStyle name="Normal 8 12" xfId="18226"/>
    <cellStyle name="Normal 8 13" xfId="18227"/>
    <cellStyle name="Normal 8 13 2" xfId="18228"/>
    <cellStyle name="Normal 8 13 2 2" xfId="18229"/>
    <cellStyle name="Normal 8 13 3" xfId="18230"/>
    <cellStyle name="Normal 8 13 3 2" xfId="18231"/>
    <cellStyle name="Normal 8 13 4" xfId="18232"/>
    <cellStyle name="Normal 8 14" xfId="18233"/>
    <cellStyle name="Normal 8 14 2" xfId="18234"/>
    <cellStyle name="Normal 8 15" xfId="18235"/>
    <cellStyle name="Normal 8 16" xfId="18236"/>
    <cellStyle name="Normal 8 17" xfId="18237"/>
    <cellStyle name="Normal 8 18" xfId="18238"/>
    <cellStyle name="Normal 8 19" xfId="18239"/>
    <cellStyle name="Normal 8 2" xfId="18240"/>
    <cellStyle name="Normal 8 2 10" xfId="18241"/>
    <cellStyle name="Normal 8 2 2" xfId="18242"/>
    <cellStyle name="Normal 8 2 2 2" xfId="18243"/>
    <cellStyle name="Normal 8 2 2 2 2" xfId="18244"/>
    <cellStyle name="Normal 8 2 2 2 3" xfId="18245"/>
    <cellStyle name="Normal 8 2 2 2 4" xfId="18246"/>
    <cellStyle name="Normal 8 2 2 2 5" xfId="18247"/>
    <cellStyle name="Normal 8 2 2 3" xfId="18248"/>
    <cellStyle name="Normal 8 2 2 4" xfId="18249"/>
    <cellStyle name="Normal 8 2 2 5" xfId="18250"/>
    <cellStyle name="Normal 8 2 2 6" xfId="18251"/>
    <cellStyle name="Normal 8 2 2 7" xfId="18252"/>
    <cellStyle name="Normal 8 2 2_20120313_final_participating_bonds_mar2012_interest_calc" xfId="18253"/>
    <cellStyle name="Normal 8 2 3" xfId="18254"/>
    <cellStyle name="Normal 8 2 3 2" xfId="18255"/>
    <cellStyle name="Normal 8 2 3 3" xfId="18256"/>
    <cellStyle name="Normal 8 2 3 4" xfId="18257"/>
    <cellStyle name="Normal 8 2 3 5" xfId="18258"/>
    <cellStyle name="Normal 8 2 4" xfId="18259"/>
    <cellStyle name="Normal 8 2 5" xfId="18260"/>
    <cellStyle name="Normal 8 2 6" xfId="18261"/>
    <cellStyle name="Normal 8 2 7" xfId="18262"/>
    <cellStyle name="Normal 8 2 8" xfId="18263"/>
    <cellStyle name="Normal 8 2 9" xfId="18264"/>
    <cellStyle name="Normal 8 2_20120313_final_participating_bonds_mar2012_interest_calc" xfId="18265"/>
    <cellStyle name="Normal 8 20" xfId="18266"/>
    <cellStyle name="Normal 8 3" xfId="18267"/>
    <cellStyle name="Normal 8 3 10" xfId="18268"/>
    <cellStyle name="Normal 8 3 10 2" xfId="18269"/>
    <cellStyle name="Normal 8 3 11" xfId="18270"/>
    <cellStyle name="Normal 8 3 12" xfId="18271"/>
    <cellStyle name="Normal 8 3 13" xfId="18272"/>
    <cellStyle name="Normal 8 3 14" xfId="18273"/>
    <cellStyle name="Normal 8 3 15" xfId="18274"/>
    <cellStyle name="Normal 8 3 16" xfId="18275"/>
    <cellStyle name="Normal 8 3 2" xfId="18276"/>
    <cellStyle name="Normal 8 3 2 2" xfId="18277"/>
    <cellStyle name="Normal 8 3 2 3" xfId="18278"/>
    <cellStyle name="Normal 8 3 2 4" xfId="18279"/>
    <cellStyle name="Normal 8 3 2 5" xfId="18280"/>
    <cellStyle name="Normal 8 3 3" xfId="18281"/>
    <cellStyle name="Normal 8 3 3 2" xfId="18282"/>
    <cellStyle name="Normal 8 3 3 3" xfId="18283"/>
    <cellStyle name="Normal 8 3 3 4" xfId="18284"/>
    <cellStyle name="Normal 8 3 3 5" xfId="18285"/>
    <cellStyle name="Normal 8 3 4" xfId="18286"/>
    <cellStyle name="Normal 8 3 4 10" xfId="18287"/>
    <cellStyle name="Normal 8 3 4 2" xfId="18288"/>
    <cellStyle name="Normal 8 3 4 2 2" xfId="18289"/>
    <cellStyle name="Normal 8 3 4 2 2 2" xfId="18290"/>
    <cellStyle name="Normal 8 3 4 2 2 2 2" xfId="18291"/>
    <cellStyle name="Normal 8 3 4 2 2 3" xfId="18292"/>
    <cellStyle name="Normal 8 3 4 2 2 3 2" xfId="18293"/>
    <cellStyle name="Normal 8 3 4 2 2 4" xfId="18294"/>
    <cellStyle name="Normal 8 3 4 2 3" xfId="18295"/>
    <cellStyle name="Normal 8 3 4 2 3 2" xfId="18296"/>
    <cellStyle name="Normal 8 3 4 2 4" xfId="18297"/>
    <cellStyle name="Normal 8 3 4 2 4 2" xfId="18298"/>
    <cellStyle name="Normal 8 3 4 2 5" xfId="18299"/>
    <cellStyle name="Normal 8 3 4 2 6" xfId="18300"/>
    <cellStyle name="Normal 8 3 4 3" xfId="18301"/>
    <cellStyle name="Normal 8 3 4 3 2" xfId="18302"/>
    <cellStyle name="Normal 8 3 4 3 2 2" xfId="18303"/>
    <cellStyle name="Normal 8 3 4 3 2 2 2" xfId="18304"/>
    <cellStyle name="Normal 8 3 4 3 2 3" xfId="18305"/>
    <cellStyle name="Normal 8 3 4 3 2 3 2" xfId="18306"/>
    <cellStyle name="Normal 8 3 4 3 2 4" xfId="18307"/>
    <cellStyle name="Normal 8 3 4 3 3" xfId="18308"/>
    <cellStyle name="Normal 8 3 4 3 3 2" xfId="18309"/>
    <cellStyle name="Normal 8 3 4 3 4" xfId="18310"/>
    <cellStyle name="Normal 8 3 4 3 4 2" xfId="18311"/>
    <cellStyle name="Normal 8 3 4 3 5" xfId="18312"/>
    <cellStyle name="Normal 8 3 4 4" xfId="18313"/>
    <cellStyle name="Normal 8 3 4 4 2" xfId="18314"/>
    <cellStyle name="Normal 8 3 4 4 2 2" xfId="18315"/>
    <cellStyle name="Normal 8 3 4 4 3" xfId="18316"/>
    <cellStyle name="Normal 8 3 4 4 3 2" xfId="18317"/>
    <cellStyle name="Normal 8 3 4 4 4" xfId="18318"/>
    <cellStyle name="Normal 8 3 4 5" xfId="18319"/>
    <cellStyle name="Normal 8 3 4 5 2" xfId="18320"/>
    <cellStyle name="Normal 8 3 4 5 2 2" xfId="18321"/>
    <cellStyle name="Normal 8 3 4 5 3" xfId="18322"/>
    <cellStyle name="Normal 8 3 4 5 3 2" xfId="18323"/>
    <cellStyle name="Normal 8 3 4 5 4" xfId="18324"/>
    <cellStyle name="Normal 8 3 4 6" xfId="18325"/>
    <cellStyle name="Normal 8 3 4 6 2" xfId="18326"/>
    <cellStyle name="Normal 8 3 4 7" xfId="18327"/>
    <cellStyle name="Normal 8 3 4 7 2" xfId="18328"/>
    <cellStyle name="Normal 8 3 4 8" xfId="18329"/>
    <cellStyle name="Normal 8 3 4 9" xfId="18330"/>
    <cellStyle name="Normal 8 3 5" xfId="18331"/>
    <cellStyle name="Normal 8 3 5 2" xfId="18332"/>
    <cellStyle name="Normal 8 3 5 2 2" xfId="18333"/>
    <cellStyle name="Normal 8 3 5 2 2 2" xfId="18334"/>
    <cellStyle name="Normal 8 3 5 2 2 2 2" xfId="18335"/>
    <cellStyle name="Normal 8 3 5 2 2 3" xfId="18336"/>
    <cellStyle name="Normal 8 3 5 2 2 3 2" xfId="18337"/>
    <cellStyle name="Normal 8 3 5 2 2 4" xfId="18338"/>
    <cellStyle name="Normal 8 3 5 2 3" xfId="18339"/>
    <cellStyle name="Normal 8 3 5 2 3 2" xfId="18340"/>
    <cellStyle name="Normal 8 3 5 2 4" xfId="18341"/>
    <cellStyle name="Normal 8 3 5 2 4 2" xfId="18342"/>
    <cellStyle name="Normal 8 3 5 2 5" xfId="18343"/>
    <cellStyle name="Normal 8 3 5 2 6" xfId="18344"/>
    <cellStyle name="Normal 8 3 5 3" xfId="18345"/>
    <cellStyle name="Normal 8 3 5 3 2" xfId="18346"/>
    <cellStyle name="Normal 8 3 5 3 2 2" xfId="18347"/>
    <cellStyle name="Normal 8 3 5 3 3" xfId="18348"/>
    <cellStyle name="Normal 8 3 5 3 3 2" xfId="18349"/>
    <cellStyle name="Normal 8 3 5 3 4" xfId="18350"/>
    <cellStyle name="Normal 8 3 5 4" xfId="18351"/>
    <cellStyle name="Normal 8 3 5 4 2" xfId="18352"/>
    <cellStyle name="Normal 8 3 5 5" xfId="18353"/>
    <cellStyle name="Normal 8 3 5 5 2" xfId="18354"/>
    <cellStyle name="Normal 8 3 5 6" xfId="18355"/>
    <cellStyle name="Normal 8 3 5 7" xfId="18356"/>
    <cellStyle name="Normal 8 3 6" xfId="18357"/>
    <cellStyle name="Normal 8 3 6 2" xfId="18358"/>
    <cellStyle name="Normal 8 3 6 2 2" xfId="18359"/>
    <cellStyle name="Normal 8 3 6 3" xfId="18360"/>
    <cellStyle name="Normal 8 3 7" xfId="18361"/>
    <cellStyle name="Normal 8 3 7 2" xfId="18362"/>
    <cellStyle name="Normal 8 3 7 2 2" xfId="18363"/>
    <cellStyle name="Normal 8 3 7 2 2 2" xfId="18364"/>
    <cellStyle name="Normal 8 3 7 2 3" xfId="18365"/>
    <cellStyle name="Normal 8 3 7 2 3 2" xfId="18366"/>
    <cellStyle name="Normal 8 3 7 2 4" xfId="18367"/>
    <cellStyle name="Normal 8 3 7 3" xfId="18368"/>
    <cellStyle name="Normal 8 3 7 3 2" xfId="18369"/>
    <cellStyle name="Normal 8 3 7 4" xfId="18370"/>
    <cellStyle name="Normal 8 3 7 4 2" xfId="18371"/>
    <cellStyle name="Normal 8 3 7 5" xfId="18372"/>
    <cellStyle name="Normal 8 3 7 6" xfId="18373"/>
    <cellStyle name="Normal 8 3 8" xfId="18374"/>
    <cellStyle name="Normal 8 3 8 2" xfId="18375"/>
    <cellStyle name="Normal 8 3 8 2 2" xfId="18376"/>
    <cellStyle name="Normal 8 3 8 3" xfId="18377"/>
    <cellStyle name="Normal 8 3 8 3 2" xfId="18378"/>
    <cellStyle name="Normal 8 3 8 4" xfId="18379"/>
    <cellStyle name="Normal 8 3 9" xfId="18380"/>
    <cellStyle name="Normal 8 3 9 2" xfId="18381"/>
    <cellStyle name="Normal 8 3 9 2 2" xfId="18382"/>
    <cellStyle name="Normal 8 3 9 3" xfId="18383"/>
    <cellStyle name="Normal 8 3 9 3 2" xfId="18384"/>
    <cellStyle name="Normal 8 3 9 4" xfId="18385"/>
    <cellStyle name="Normal 8 3_260313_SSFs baseline new GRANTS-rev" xfId="18386"/>
    <cellStyle name="Normal 8 4" xfId="18387"/>
    <cellStyle name="Normal 8 4 2" xfId="18388"/>
    <cellStyle name="Normal 8 4 3" xfId="18389"/>
    <cellStyle name="Normal 8 4 4" xfId="18390"/>
    <cellStyle name="Normal 8 4 5" xfId="18391"/>
    <cellStyle name="Normal 8 5" xfId="18392"/>
    <cellStyle name="Normal 8 5 2" xfId="18393"/>
    <cellStyle name="Normal 8 5 3" xfId="18394"/>
    <cellStyle name="Normal 8 5 4" xfId="18395"/>
    <cellStyle name="Normal 8 5 5" xfId="18396"/>
    <cellStyle name="Normal 8 6" xfId="18397"/>
    <cellStyle name="Normal 8 6 10" xfId="18398"/>
    <cellStyle name="Normal 8 6 2" xfId="18399"/>
    <cellStyle name="Normal 8 6 2 2" xfId="18400"/>
    <cellStyle name="Normal 8 6 2 2 2" xfId="18401"/>
    <cellStyle name="Normal 8 6 2 2 2 2" xfId="18402"/>
    <cellStyle name="Normal 8 6 2 2 3" xfId="18403"/>
    <cellStyle name="Normal 8 6 2 2 3 2" xfId="18404"/>
    <cellStyle name="Normal 8 6 2 2 4" xfId="18405"/>
    <cellStyle name="Normal 8 6 2 3" xfId="18406"/>
    <cellStyle name="Normal 8 6 2 3 2" xfId="18407"/>
    <cellStyle name="Normal 8 6 2 4" xfId="18408"/>
    <cellStyle name="Normal 8 6 2 4 2" xfId="18409"/>
    <cellStyle name="Normal 8 6 2 5" xfId="18410"/>
    <cellStyle name="Normal 8 6 2 6" xfId="18411"/>
    <cellStyle name="Normal 8 6 3" xfId="18412"/>
    <cellStyle name="Normal 8 6 3 2" xfId="18413"/>
    <cellStyle name="Normal 8 6 3 2 2" xfId="18414"/>
    <cellStyle name="Normal 8 6 3 2 2 2" xfId="18415"/>
    <cellStyle name="Normal 8 6 3 2 3" xfId="18416"/>
    <cellStyle name="Normal 8 6 3 2 3 2" xfId="18417"/>
    <cellStyle name="Normal 8 6 3 2 4" xfId="18418"/>
    <cellStyle name="Normal 8 6 3 3" xfId="18419"/>
    <cellStyle name="Normal 8 6 3 3 2" xfId="18420"/>
    <cellStyle name="Normal 8 6 3 4" xfId="18421"/>
    <cellStyle name="Normal 8 6 3 4 2" xfId="18422"/>
    <cellStyle name="Normal 8 6 3 5" xfId="18423"/>
    <cellStyle name="Normal 8 6 4" xfId="18424"/>
    <cellStyle name="Normal 8 6 4 2" xfId="18425"/>
    <cellStyle name="Normal 8 6 4 2 2" xfId="18426"/>
    <cellStyle name="Normal 8 6 4 3" xfId="18427"/>
    <cellStyle name="Normal 8 6 4 3 2" xfId="18428"/>
    <cellStyle name="Normal 8 6 4 4" xfId="18429"/>
    <cellStyle name="Normal 8 6 5" xfId="18430"/>
    <cellStyle name="Normal 8 6 5 2" xfId="18431"/>
    <cellStyle name="Normal 8 6 5 2 2" xfId="18432"/>
    <cellStyle name="Normal 8 6 5 3" xfId="18433"/>
    <cellStyle name="Normal 8 6 5 3 2" xfId="18434"/>
    <cellStyle name="Normal 8 6 5 4" xfId="18435"/>
    <cellStyle name="Normal 8 6 6" xfId="18436"/>
    <cellStyle name="Normal 8 6 6 2" xfId="18437"/>
    <cellStyle name="Normal 8 6 7" xfId="18438"/>
    <cellStyle name="Normal 8 6 7 2" xfId="18439"/>
    <cellStyle name="Normal 8 6 8" xfId="18440"/>
    <cellStyle name="Normal 8 6 9" xfId="18441"/>
    <cellStyle name="Normal 8 7" xfId="18442"/>
    <cellStyle name="Normal 8 7 2" xfId="18443"/>
    <cellStyle name="Normal 8 7 2 2" xfId="18444"/>
    <cellStyle name="Normal 8 7 2 2 2" xfId="18445"/>
    <cellStyle name="Normal 8 7 2 2 2 2" xfId="18446"/>
    <cellStyle name="Normal 8 7 2 2 3" xfId="18447"/>
    <cellStyle name="Normal 8 7 2 2 3 2" xfId="18448"/>
    <cellStyle name="Normal 8 7 2 2 4" xfId="18449"/>
    <cellStyle name="Normal 8 7 2 3" xfId="18450"/>
    <cellStyle name="Normal 8 7 2 3 2" xfId="18451"/>
    <cellStyle name="Normal 8 7 2 4" xfId="18452"/>
    <cellStyle name="Normal 8 7 2 4 2" xfId="18453"/>
    <cellStyle name="Normal 8 7 2 5" xfId="18454"/>
    <cellStyle name="Normal 8 7 2 6" xfId="18455"/>
    <cellStyle name="Normal 8 7 3" xfId="18456"/>
    <cellStyle name="Normal 8 7 3 2" xfId="18457"/>
    <cellStyle name="Normal 8 7 3 2 2" xfId="18458"/>
    <cellStyle name="Normal 8 7 3 3" xfId="18459"/>
    <cellStyle name="Normal 8 7 3 3 2" xfId="18460"/>
    <cellStyle name="Normal 8 7 3 4" xfId="18461"/>
    <cellStyle name="Normal 8 7 4" xfId="18462"/>
    <cellStyle name="Normal 8 7 4 2" xfId="18463"/>
    <cellStyle name="Normal 8 7 5" xfId="18464"/>
    <cellStyle name="Normal 8 7 5 2" xfId="18465"/>
    <cellStyle name="Normal 8 7 6" xfId="18466"/>
    <cellStyle name="Normal 8 7 7" xfId="18467"/>
    <cellStyle name="Normal 8 8" xfId="18468"/>
    <cellStyle name="Normal 8 8 2" xfId="18469"/>
    <cellStyle name="Normal 8 8 2 2" xfId="18470"/>
    <cellStyle name="Normal 8 8 3" xfId="18471"/>
    <cellStyle name="Normal 8 9" xfId="18472"/>
    <cellStyle name="Normal 8 9 2" xfId="18473"/>
    <cellStyle name="Normal 8_20110918_Additional measures_ECB" xfId="18474"/>
    <cellStyle name="Normal 80" xfId="18475"/>
    <cellStyle name="Normal 80 2" xfId="18476"/>
    <cellStyle name="Normal 80 3" xfId="18477"/>
    <cellStyle name="Normal 80 4" xfId="18478"/>
    <cellStyle name="Normal 80 5" xfId="18479"/>
    <cellStyle name="Normal 80 5 2" xfId="18480"/>
    <cellStyle name="Normal 80 5 2 2" xfId="18481"/>
    <cellStyle name="Normal 80 5 2 2 2" xfId="18482"/>
    <cellStyle name="Normal 80 5 2 3" xfId="18483"/>
    <cellStyle name="Normal 80 5 2 3 2" xfId="18484"/>
    <cellStyle name="Normal 80 5 2 4" xfId="18485"/>
    <cellStyle name="Normal 80 5 3" xfId="18486"/>
    <cellStyle name="Normal 80 5 3 2" xfId="18487"/>
    <cellStyle name="Normal 80 5 4" xfId="18488"/>
    <cellStyle name="Normal 80 5 4 2" xfId="18489"/>
    <cellStyle name="Normal 80 5 5" xfId="18490"/>
    <cellStyle name="Normal 80 6" xfId="18491"/>
    <cellStyle name="Normal 80 7" xfId="18492"/>
    <cellStyle name="Normal 80 7 2" xfId="18493"/>
    <cellStyle name="Normal 80 7 2 2" xfId="18494"/>
    <cellStyle name="Normal 80 7 3" xfId="18495"/>
    <cellStyle name="Normal 80 7 3 2" xfId="18496"/>
    <cellStyle name="Normal 80 7 4" xfId="18497"/>
    <cellStyle name="Normal 81" xfId="18498"/>
    <cellStyle name="Normal 81 2" xfId="18499"/>
    <cellStyle name="Normal 81 3" xfId="18500"/>
    <cellStyle name="Normal 81 4" xfId="18501"/>
    <cellStyle name="Normal 81 5" xfId="18502"/>
    <cellStyle name="Normal 82" xfId="18503"/>
    <cellStyle name="Normal 82 2" xfId="18504"/>
    <cellStyle name="Normal 82 3" xfId="18505"/>
    <cellStyle name="Normal 82 4" xfId="18506"/>
    <cellStyle name="Normal 82 5" xfId="18507"/>
    <cellStyle name="Normal 83" xfId="18508"/>
    <cellStyle name="Normal 83 2" xfId="18509"/>
    <cellStyle name="Normal 83 3" xfId="18510"/>
    <cellStyle name="Normal 83 4" xfId="18511"/>
    <cellStyle name="Normal 83 5" xfId="18512"/>
    <cellStyle name="Normal 84" xfId="18513"/>
    <cellStyle name="Normal 84 2" xfId="18514"/>
    <cellStyle name="Normal 85" xfId="18515"/>
    <cellStyle name="Normal 85 2" xfId="18516"/>
    <cellStyle name="Normal 85 2 2" xfId="18517"/>
    <cellStyle name="Normal 85 3" xfId="18518"/>
    <cellStyle name="Normal 85 4" xfId="18519"/>
    <cellStyle name="Normal 85 5" xfId="18520"/>
    <cellStyle name="Normal 85_20120313_final_participating_bonds_mar2012_interest_calc" xfId="18521"/>
    <cellStyle name="Normal 86" xfId="18522"/>
    <cellStyle name="Normal 86 2" xfId="18523"/>
    <cellStyle name="Normal 87" xfId="18524"/>
    <cellStyle name="Normal 87 2" xfId="18525"/>
    <cellStyle name="Normal 87 3" xfId="18526"/>
    <cellStyle name="Normal 87 4" xfId="18527"/>
    <cellStyle name="Normal 87 5" xfId="18528"/>
    <cellStyle name="Normal 88" xfId="18529"/>
    <cellStyle name="Normal 88 2" xfId="18530"/>
    <cellStyle name="Normal 88 3" xfId="18531"/>
    <cellStyle name="Normal 88 4" xfId="18532"/>
    <cellStyle name="Normal 88 5" xfId="18533"/>
    <cellStyle name="Normal 89" xfId="18534"/>
    <cellStyle name="Normal 89 2" xfId="18535"/>
    <cellStyle name="Normal 89 3" xfId="18536"/>
    <cellStyle name="Normal 89 4" xfId="18537"/>
    <cellStyle name="Normal 89 5" xfId="18538"/>
    <cellStyle name="Normal 9" xfId="18539"/>
    <cellStyle name="Normal 9 10" xfId="18540"/>
    <cellStyle name="Normal 9 10 2" xfId="18541"/>
    <cellStyle name="Normal 9 10 2 2" xfId="18542"/>
    <cellStyle name="Normal 9 10 2 2 2" xfId="18543"/>
    <cellStyle name="Normal 9 10 2 3" xfId="18544"/>
    <cellStyle name="Normal 9 10 2 3 2" xfId="18545"/>
    <cellStyle name="Normal 9 10 2 4" xfId="18546"/>
    <cellStyle name="Normal 9 10 3" xfId="18547"/>
    <cellStyle name="Normal 9 10 3 2" xfId="18548"/>
    <cellStyle name="Normal 9 10 4" xfId="18549"/>
    <cellStyle name="Normal 9 10 4 2" xfId="18550"/>
    <cellStyle name="Normal 9 10 5" xfId="18551"/>
    <cellStyle name="Normal 9 11" xfId="18552"/>
    <cellStyle name="Normal 9 11 2" xfId="18553"/>
    <cellStyle name="Normal 9 11 2 2" xfId="18554"/>
    <cellStyle name="Normal 9 11 3" xfId="18555"/>
    <cellStyle name="Normal 9 11 3 2" xfId="18556"/>
    <cellStyle name="Normal 9 11 4" xfId="18557"/>
    <cellStyle name="Normal 9 12" xfId="18558"/>
    <cellStyle name="Normal 9 13" xfId="18559"/>
    <cellStyle name="Normal 9 13 2" xfId="18560"/>
    <cellStyle name="Normal 9 13 2 2" xfId="18561"/>
    <cellStyle name="Normal 9 13 3" xfId="18562"/>
    <cellStyle name="Normal 9 13 3 2" xfId="18563"/>
    <cellStyle name="Normal 9 13 4" xfId="18564"/>
    <cellStyle name="Normal 9 14" xfId="18565"/>
    <cellStyle name="Normal 9 14 2" xfId="18566"/>
    <cellStyle name="Normal 9 15" xfId="18567"/>
    <cellStyle name="Normal 9 16" xfId="18568"/>
    <cellStyle name="Normal 9 17" xfId="18569"/>
    <cellStyle name="Normal 9 18" xfId="18570"/>
    <cellStyle name="Normal 9 19" xfId="18571"/>
    <cellStyle name="Normal 9 2" xfId="18572"/>
    <cellStyle name="Normal 9 2 10" xfId="18573"/>
    <cellStyle name="Normal 9 2 2" xfId="18574"/>
    <cellStyle name="Normal 9 2 2 2" xfId="18575"/>
    <cellStyle name="Normal 9 2 2 2 2" xfId="18576"/>
    <cellStyle name="Normal 9 2 2 2 3" xfId="18577"/>
    <cellStyle name="Normal 9 2 2 2 4" xfId="18578"/>
    <cellStyle name="Normal 9 2 2 2 5" xfId="18579"/>
    <cellStyle name="Normal 9 2 2 3" xfId="18580"/>
    <cellStyle name="Normal 9 2 2 4" xfId="18581"/>
    <cellStyle name="Normal 9 2 2 5" xfId="18582"/>
    <cellStyle name="Normal 9 2 2 6" xfId="18583"/>
    <cellStyle name="Normal 9 2 2 7" xfId="18584"/>
    <cellStyle name="Normal 9 2 2_20120313_final_participating_bonds_mar2012_interest_calc" xfId="18585"/>
    <cellStyle name="Normal 9 2 3" xfId="18586"/>
    <cellStyle name="Normal 9 2 3 2" xfId="18587"/>
    <cellStyle name="Normal 9 2 3 3" xfId="18588"/>
    <cellStyle name="Normal 9 2 3 4" xfId="18589"/>
    <cellStyle name="Normal 9 2 3 5" xfId="18590"/>
    <cellStyle name="Normal 9 2 4" xfId="18591"/>
    <cellStyle name="Normal 9 2 5" xfId="18592"/>
    <cellStyle name="Normal 9 2 6" xfId="18593"/>
    <cellStyle name="Normal 9 2 7" xfId="18594"/>
    <cellStyle name="Normal 9 2 8" xfId="18595"/>
    <cellStyle name="Normal 9 2 9" xfId="18596"/>
    <cellStyle name="Normal 9 2_20120313_final_participating_bonds_mar2012_interest_calc" xfId="18597"/>
    <cellStyle name="Normal 9 20" xfId="18598"/>
    <cellStyle name="Normal 9 3" xfId="18599"/>
    <cellStyle name="Normal 9 3 10" xfId="18600"/>
    <cellStyle name="Normal 9 3 10 2" xfId="18601"/>
    <cellStyle name="Normal 9 3 11" xfId="18602"/>
    <cellStyle name="Normal 9 3 12" xfId="18603"/>
    <cellStyle name="Normal 9 3 13" xfId="18604"/>
    <cellStyle name="Normal 9 3 14" xfId="18605"/>
    <cellStyle name="Normal 9 3 15" xfId="18606"/>
    <cellStyle name="Normal 9 3 16" xfId="18607"/>
    <cellStyle name="Normal 9 3 2" xfId="18608"/>
    <cellStyle name="Normal 9 3 2 2" xfId="18609"/>
    <cellStyle name="Normal 9 3 2 3" xfId="18610"/>
    <cellStyle name="Normal 9 3 2 4" xfId="18611"/>
    <cellStyle name="Normal 9 3 2 5" xfId="18612"/>
    <cellStyle name="Normal 9 3 3" xfId="18613"/>
    <cellStyle name="Normal 9 3 3 2" xfId="18614"/>
    <cellStyle name="Normal 9 3 3 3" xfId="18615"/>
    <cellStyle name="Normal 9 3 3 4" xfId="18616"/>
    <cellStyle name="Normal 9 3 3 5" xfId="18617"/>
    <cellStyle name="Normal 9 3 4" xfId="18618"/>
    <cellStyle name="Normal 9 3 4 10" xfId="18619"/>
    <cellStyle name="Normal 9 3 4 2" xfId="18620"/>
    <cellStyle name="Normal 9 3 4 2 2" xfId="18621"/>
    <cellStyle name="Normal 9 3 4 2 2 2" xfId="18622"/>
    <cellStyle name="Normal 9 3 4 2 2 2 2" xfId="18623"/>
    <cellStyle name="Normal 9 3 4 2 2 3" xfId="18624"/>
    <cellStyle name="Normal 9 3 4 2 2 3 2" xfId="18625"/>
    <cellStyle name="Normal 9 3 4 2 2 4" xfId="18626"/>
    <cellStyle name="Normal 9 3 4 2 3" xfId="18627"/>
    <cellStyle name="Normal 9 3 4 2 3 2" xfId="18628"/>
    <cellStyle name="Normal 9 3 4 2 4" xfId="18629"/>
    <cellStyle name="Normal 9 3 4 2 4 2" xfId="18630"/>
    <cellStyle name="Normal 9 3 4 2 5" xfId="18631"/>
    <cellStyle name="Normal 9 3 4 2 6" xfId="18632"/>
    <cellStyle name="Normal 9 3 4 3" xfId="18633"/>
    <cellStyle name="Normal 9 3 4 3 2" xfId="18634"/>
    <cellStyle name="Normal 9 3 4 3 2 2" xfId="18635"/>
    <cellStyle name="Normal 9 3 4 3 2 2 2" xfId="18636"/>
    <cellStyle name="Normal 9 3 4 3 2 3" xfId="18637"/>
    <cellStyle name="Normal 9 3 4 3 2 3 2" xfId="18638"/>
    <cellStyle name="Normal 9 3 4 3 2 4" xfId="18639"/>
    <cellStyle name="Normal 9 3 4 3 3" xfId="18640"/>
    <cellStyle name="Normal 9 3 4 3 3 2" xfId="18641"/>
    <cellStyle name="Normal 9 3 4 3 4" xfId="18642"/>
    <cellStyle name="Normal 9 3 4 3 4 2" xfId="18643"/>
    <cellStyle name="Normal 9 3 4 3 5" xfId="18644"/>
    <cellStyle name="Normal 9 3 4 4" xfId="18645"/>
    <cellStyle name="Normal 9 3 4 4 2" xfId="18646"/>
    <cellStyle name="Normal 9 3 4 4 2 2" xfId="18647"/>
    <cellStyle name="Normal 9 3 4 4 3" xfId="18648"/>
    <cellStyle name="Normal 9 3 4 4 3 2" xfId="18649"/>
    <cellStyle name="Normal 9 3 4 4 4" xfId="18650"/>
    <cellStyle name="Normal 9 3 4 5" xfId="18651"/>
    <cellStyle name="Normal 9 3 4 5 2" xfId="18652"/>
    <cellStyle name="Normal 9 3 4 5 2 2" xfId="18653"/>
    <cellStyle name="Normal 9 3 4 5 3" xfId="18654"/>
    <cellStyle name="Normal 9 3 4 5 3 2" xfId="18655"/>
    <cellStyle name="Normal 9 3 4 5 4" xfId="18656"/>
    <cellStyle name="Normal 9 3 4 6" xfId="18657"/>
    <cellStyle name="Normal 9 3 4 6 2" xfId="18658"/>
    <cellStyle name="Normal 9 3 4 7" xfId="18659"/>
    <cellStyle name="Normal 9 3 4 7 2" xfId="18660"/>
    <cellStyle name="Normal 9 3 4 8" xfId="18661"/>
    <cellStyle name="Normal 9 3 4 9" xfId="18662"/>
    <cellStyle name="Normal 9 3 5" xfId="18663"/>
    <cellStyle name="Normal 9 3 5 2" xfId="18664"/>
    <cellStyle name="Normal 9 3 5 2 2" xfId="18665"/>
    <cellStyle name="Normal 9 3 5 2 2 2" xfId="18666"/>
    <cellStyle name="Normal 9 3 5 2 2 2 2" xfId="18667"/>
    <cellStyle name="Normal 9 3 5 2 2 3" xfId="18668"/>
    <cellStyle name="Normal 9 3 5 2 2 3 2" xfId="18669"/>
    <cellStyle name="Normal 9 3 5 2 2 4" xfId="18670"/>
    <cellStyle name="Normal 9 3 5 2 3" xfId="18671"/>
    <cellStyle name="Normal 9 3 5 2 3 2" xfId="18672"/>
    <cellStyle name="Normal 9 3 5 2 4" xfId="18673"/>
    <cellStyle name="Normal 9 3 5 2 4 2" xfId="18674"/>
    <cellStyle name="Normal 9 3 5 2 5" xfId="18675"/>
    <cellStyle name="Normal 9 3 5 2 6" xfId="18676"/>
    <cellStyle name="Normal 9 3 5 3" xfId="18677"/>
    <cellStyle name="Normal 9 3 5 3 2" xfId="18678"/>
    <cellStyle name="Normal 9 3 5 3 2 2" xfId="18679"/>
    <cellStyle name="Normal 9 3 5 3 3" xfId="18680"/>
    <cellStyle name="Normal 9 3 5 3 3 2" xfId="18681"/>
    <cellStyle name="Normal 9 3 5 3 4" xfId="18682"/>
    <cellStyle name="Normal 9 3 5 4" xfId="18683"/>
    <cellStyle name="Normal 9 3 5 4 2" xfId="18684"/>
    <cellStyle name="Normal 9 3 5 5" xfId="18685"/>
    <cellStyle name="Normal 9 3 5 5 2" xfId="18686"/>
    <cellStyle name="Normal 9 3 5 6" xfId="18687"/>
    <cellStyle name="Normal 9 3 5 7" xfId="18688"/>
    <cellStyle name="Normal 9 3 6" xfId="18689"/>
    <cellStyle name="Normal 9 3 6 2" xfId="18690"/>
    <cellStyle name="Normal 9 3 6 2 2" xfId="18691"/>
    <cellStyle name="Normal 9 3 6 3" xfId="18692"/>
    <cellStyle name="Normal 9 3 7" xfId="18693"/>
    <cellStyle name="Normal 9 3 7 2" xfId="18694"/>
    <cellStyle name="Normal 9 3 7 2 2" xfId="18695"/>
    <cellStyle name="Normal 9 3 7 2 2 2" xfId="18696"/>
    <cellStyle name="Normal 9 3 7 2 3" xfId="18697"/>
    <cellStyle name="Normal 9 3 7 2 3 2" xfId="18698"/>
    <cellStyle name="Normal 9 3 7 2 4" xfId="18699"/>
    <cellStyle name="Normal 9 3 7 3" xfId="18700"/>
    <cellStyle name="Normal 9 3 7 3 2" xfId="18701"/>
    <cellStyle name="Normal 9 3 7 4" xfId="18702"/>
    <cellStyle name="Normal 9 3 7 4 2" xfId="18703"/>
    <cellStyle name="Normal 9 3 7 5" xfId="18704"/>
    <cellStyle name="Normal 9 3 7 6" xfId="18705"/>
    <cellStyle name="Normal 9 3 8" xfId="18706"/>
    <cellStyle name="Normal 9 3 8 2" xfId="18707"/>
    <cellStyle name="Normal 9 3 8 2 2" xfId="18708"/>
    <cellStyle name="Normal 9 3 8 3" xfId="18709"/>
    <cellStyle name="Normal 9 3 8 3 2" xfId="18710"/>
    <cellStyle name="Normal 9 3 8 4" xfId="18711"/>
    <cellStyle name="Normal 9 3 9" xfId="18712"/>
    <cellStyle name="Normal 9 3 9 2" xfId="18713"/>
    <cellStyle name="Normal 9 3 9 2 2" xfId="18714"/>
    <cellStyle name="Normal 9 3 9 3" xfId="18715"/>
    <cellStyle name="Normal 9 3 9 3 2" xfId="18716"/>
    <cellStyle name="Normal 9 3 9 4" xfId="18717"/>
    <cellStyle name="Normal 9 3_260313_SSFs baseline new GRANTS-rev" xfId="18718"/>
    <cellStyle name="Normal 9 4" xfId="18719"/>
    <cellStyle name="Normal 9 4 2" xfId="18720"/>
    <cellStyle name="Normal 9 4 2 2" xfId="18721"/>
    <cellStyle name="Normal 9 4 3" xfId="18722"/>
    <cellStyle name="Normal 9 4 4" xfId="18723"/>
    <cellStyle name="Normal 9 5" xfId="18724"/>
    <cellStyle name="Normal 9 5 2" xfId="18725"/>
    <cellStyle name="Normal 9 5 3" xfId="18726"/>
    <cellStyle name="Normal 9 5 4" xfId="18727"/>
    <cellStyle name="Normal 9 5 5" xfId="18728"/>
    <cellStyle name="Normal 9 5 6" xfId="18729"/>
    <cellStyle name="Normal 9 5 7" xfId="18730"/>
    <cellStyle name="Normal 9 6" xfId="18731"/>
    <cellStyle name="Normal 9 6 10" xfId="18732"/>
    <cellStyle name="Normal 9 6 2" xfId="18733"/>
    <cellStyle name="Normal 9 6 2 2" xfId="18734"/>
    <cellStyle name="Normal 9 6 2 2 2" xfId="18735"/>
    <cellStyle name="Normal 9 6 2 2 2 2" xfId="18736"/>
    <cellStyle name="Normal 9 6 2 2 3" xfId="18737"/>
    <cellStyle name="Normal 9 6 2 2 3 2" xfId="18738"/>
    <cellStyle name="Normal 9 6 2 2 4" xfId="18739"/>
    <cellStyle name="Normal 9 6 2 3" xfId="18740"/>
    <cellStyle name="Normal 9 6 2 3 2" xfId="18741"/>
    <cellStyle name="Normal 9 6 2 4" xfId="18742"/>
    <cellStyle name="Normal 9 6 2 4 2" xfId="18743"/>
    <cellStyle name="Normal 9 6 2 5" xfId="18744"/>
    <cellStyle name="Normal 9 6 2 6" xfId="18745"/>
    <cellStyle name="Normal 9 6 3" xfId="18746"/>
    <cellStyle name="Normal 9 6 3 2" xfId="18747"/>
    <cellStyle name="Normal 9 6 3 2 2" xfId="18748"/>
    <cellStyle name="Normal 9 6 3 2 2 2" xfId="18749"/>
    <cellStyle name="Normal 9 6 3 2 3" xfId="18750"/>
    <cellStyle name="Normal 9 6 3 2 3 2" xfId="18751"/>
    <cellStyle name="Normal 9 6 3 2 4" xfId="18752"/>
    <cellStyle name="Normal 9 6 3 3" xfId="18753"/>
    <cellStyle name="Normal 9 6 3 3 2" xfId="18754"/>
    <cellStyle name="Normal 9 6 3 4" xfId="18755"/>
    <cellStyle name="Normal 9 6 3 4 2" xfId="18756"/>
    <cellStyle name="Normal 9 6 3 5" xfId="18757"/>
    <cellStyle name="Normal 9 6 4" xfId="18758"/>
    <cellStyle name="Normal 9 6 4 2" xfId="18759"/>
    <cellStyle name="Normal 9 6 4 2 2" xfId="18760"/>
    <cellStyle name="Normal 9 6 4 3" xfId="18761"/>
    <cellStyle name="Normal 9 6 4 3 2" xfId="18762"/>
    <cellStyle name="Normal 9 6 4 4" xfId="18763"/>
    <cellStyle name="Normal 9 6 5" xfId="18764"/>
    <cellStyle name="Normal 9 6 5 2" xfId="18765"/>
    <cellStyle name="Normal 9 6 5 2 2" xfId="18766"/>
    <cellStyle name="Normal 9 6 5 3" xfId="18767"/>
    <cellStyle name="Normal 9 6 5 3 2" xfId="18768"/>
    <cellStyle name="Normal 9 6 5 4" xfId="18769"/>
    <cellStyle name="Normal 9 6 6" xfId="18770"/>
    <cellStyle name="Normal 9 6 6 2" xfId="18771"/>
    <cellStyle name="Normal 9 6 7" xfId="18772"/>
    <cellStyle name="Normal 9 6 7 2" xfId="18773"/>
    <cellStyle name="Normal 9 6 8" xfId="18774"/>
    <cellStyle name="Normal 9 6 9" xfId="18775"/>
    <cellStyle name="Normal 9 7" xfId="18776"/>
    <cellStyle name="Normal 9 7 2" xfId="18777"/>
    <cellStyle name="Normal 9 7 2 2" xfId="18778"/>
    <cellStyle name="Normal 9 7 2 2 2" xfId="18779"/>
    <cellStyle name="Normal 9 7 2 2 2 2" xfId="18780"/>
    <cellStyle name="Normal 9 7 2 2 3" xfId="18781"/>
    <cellStyle name="Normal 9 7 2 2 3 2" xfId="18782"/>
    <cellStyle name="Normal 9 7 2 2 4" xfId="18783"/>
    <cellStyle name="Normal 9 7 2 3" xfId="18784"/>
    <cellStyle name="Normal 9 7 2 3 2" xfId="18785"/>
    <cellStyle name="Normal 9 7 2 4" xfId="18786"/>
    <cellStyle name="Normal 9 7 2 4 2" xfId="18787"/>
    <cellStyle name="Normal 9 7 2 5" xfId="18788"/>
    <cellStyle name="Normal 9 7 2 6" xfId="18789"/>
    <cellStyle name="Normal 9 7 3" xfId="18790"/>
    <cellStyle name="Normal 9 7 3 2" xfId="18791"/>
    <cellStyle name="Normal 9 7 3 2 2" xfId="18792"/>
    <cellStyle name="Normal 9 7 3 3" xfId="18793"/>
    <cellStyle name="Normal 9 7 3 3 2" xfId="18794"/>
    <cellStyle name="Normal 9 7 3 4" xfId="18795"/>
    <cellStyle name="Normal 9 7 4" xfId="18796"/>
    <cellStyle name="Normal 9 7 4 2" xfId="18797"/>
    <cellStyle name="Normal 9 7 5" xfId="18798"/>
    <cellStyle name="Normal 9 7 5 2" xfId="18799"/>
    <cellStyle name="Normal 9 7 6" xfId="18800"/>
    <cellStyle name="Normal 9 7 7" xfId="18801"/>
    <cellStyle name="Normal 9 8" xfId="18802"/>
    <cellStyle name="Normal 9 8 2" xfId="18803"/>
    <cellStyle name="Normal 9 8 2 2" xfId="18804"/>
    <cellStyle name="Normal 9 8 3" xfId="18805"/>
    <cellStyle name="Normal 9 9" xfId="18806"/>
    <cellStyle name="Normal 9 9 2" xfId="18807"/>
    <cellStyle name="Normal 9_20110918_Additional measures_ECB" xfId="18808"/>
    <cellStyle name="Normal 90" xfId="18809"/>
    <cellStyle name="Normal 90 2" xfId="18810"/>
    <cellStyle name="Normal 90 3" xfId="18811"/>
    <cellStyle name="Normal 90 4" xfId="18812"/>
    <cellStyle name="Normal 90 5" xfId="18813"/>
    <cellStyle name="Normal 91" xfId="18814"/>
    <cellStyle name="Normal 91 2" xfId="18815"/>
    <cellStyle name="Normal 91 3" xfId="18816"/>
    <cellStyle name="Normal 91 4" xfId="18817"/>
    <cellStyle name="Normal 91 4 2" xfId="18818"/>
    <cellStyle name="Normal 91 4 2 2" xfId="18819"/>
    <cellStyle name="Normal 91 4 2 2 2" xfId="18820"/>
    <cellStyle name="Normal 91 4 2 2 2 2" xfId="18821"/>
    <cellStyle name="Normal 91 4 2 2 3" xfId="18822"/>
    <cellStyle name="Normal 91 4 2 2 3 2" xfId="18823"/>
    <cellStyle name="Normal 91 4 2 2 4" xfId="18824"/>
    <cellStyle name="Normal 91 4 2 3" xfId="18825"/>
    <cellStyle name="Normal 91 4 2 3 2" xfId="18826"/>
    <cellStyle name="Normal 91 4 2 4" xfId="18827"/>
    <cellStyle name="Normal 91 4 2 4 2" xfId="18828"/>
    <cellStyle name="Normal 91 4 2 5" xfId="18829"/>
    <cellStyle name="Normal 91 4 3" xfId="18830"/>
    <cellStyle name="Normal 91 4 3 2" xfId="18831"/>
    <cellStyle name="Normal 91 4 3 2 2" xfId="18832"/>
    <cellStyle name="Normal 91 4 3 3" xfId="18833"/>
    <cellStyle name="Normal 91 4 3 3 2" xfId="18834"/>
    <cellStyle name="Normal 91 4 3 4" xfId="18835"/>
    <cellStyle name="Normal 91 4 4" xfId="18836"/>
    <cellStyle name="Normal 91 4 4 2" xfId="18837"/>
    <cellStyle name="Normal 91 4 5" xfId="18838"/>
    <cellStyle name="Normal 91 4 5 2" xfId="18839"/>
    <cellStyle name="Normal 91 4 6" xfId="18840"/>
    <cellStyle name="Normal 91 5" xfId="18841"/>
    <cellStyle name="Normal 91 5 2" xfId="18842"/>
    <cellStyle name="Normal 91 5 2 2" xfId="18843"/>
    <cellStyle name="Normal 91 5 2 2 2" xfId="18844"/>
    <cellStyle name="Normal 91 5 2 3" xfId="18845"/>
    <cellStyle name="Normal 91 5 2 3 2" xfId="18846"/>
    <cellStyle name="Normal 91 5 2 4" xfId="18847"/>
    <cellStyle name="Normal 91 5 3" xfId="18848"/>
    <cellStyle name="Normal 91 5 3 2" xfId="18849"/>
    <cellStyle name="Normal 91 5 4" xfId="18850"/>
    <cellStyle name="Normal 91 5 4 2" xfId="18851"/>
    <cellStyle name="Normal 91 5 5" xfId="18852"/>
    <cellStyle name="Normal 91 6" xfId="18853"/>
    <cellStyle name="Normal 91 7" xfId="18854"/>
    <cellStyle name="Normal 91 7 2" xfId="18855"/>
    <cellStyle name="Normal 91 7 2 2" xfId="18856"/>
    <cellStyle name="Normal 91 7 3" xfId="18857"/>
    <cellStyle name="Normal 91 7 3 2" xfId="18858"/>
    <cellStyle name="Normal 91 7 4" xfId="18859"/>
    <cellStyle name="Normal 92" xfId="18860"/>
    <cellStyle name="Normal 92 2" xfId="18861"/>
    <cellStyle name="Normal 92 3" xfId="18862"/>
    <cellStyle name="Normal 92 4" xfId="18863"/>
    <cellStyle name="Normal 92 5" xfId="18864"/>
    <cellStyle name="Normal 93" xfId="18865"/>
    <cellStyle name="Normal 93 2" xfId="18866"/>
    <cellStyle name="Normal 93 3" xfId="18867"/>
    <cellStyle name="Normal 93 4" xfId="18868"/>
    <cellStyle name="Normal 93 4 2" xfId="18869"/>
    <cellStyle name="Normal 93 4 2 2" xfId="18870"/>
    <cellStyle name="Normal 93 4 2 2 2" xfId="18871"/>
    <cellStyle name="Normal 93 4 2 2 2 2" xfId="18872"/>
    <cellStyle name="Normal 93 4 2 2 3" xfId="18873"/>
    <cellStyle name="Normal 93 4 2 2 3 2" xfId="18874"/>
    <cellStyle name="Normal 93 4 2 2 4" xfId="18875"/>
    <cellStyle name="Normal 93 4 2 3" xfId="18876"/>
    <cellStyle name="Normal 93 4 2 3 2" xfId="18877"/>
    <cellStyle name="Normal 93 4 2 4" xfId="18878"/>
    <cellStyle name="Normal 93 4 2 4 2" xfId="18879"/>
    <cellStyle name="Normal 93 4 2 5" xfId="18880"/>
    <cellStyle name="Normal 93 4 3" xfId="18881"/>
    <cellStyle name="Normal 93 4 3 2" xfId="18882"/>
    <cellStyle name="Normal 93 4 3 2 2" xfId="18883"/>
    <cellStyle name="Normal 93 4 3 3" xfId="18884"/>
    <cellStyle name="Normal 93 4 3 3 2" xfId="18885"/>
    <cellStyle name="Normal 93 4 3 4" xfId="18886"/>
    <cellStyle name="Normal 93 4 4" xfId="18887"/>
    <cellStyle name="Normal 93 4 4 2" xfId="18888"/>
    <cellStyle name="Normal 93 4 5" xfId="18889"/>
    <cellStyle name="Normal 93 4 5 2" xfId="18890"/>
    <cellStyle name="Normal 93 4 6" xfId="18891"/>
    <cellStyle name="Normal 93 5" xfId="18892"/>
    <cellStyle name="Normal 93 5 2" xfId="18893"/>
    <cellStyle name="Normal 93 5 2 2" xfId="18894"/>
    <cellStyle name="Normal 93 5 2 2 2" xfId="18895"/>
    <cellStyle name="Normal 93 5 2 3" xfId="18896"/>
    <cellStyle name="Normal 93 5 2 3 2" xfId="18897"/>
    <cellStyle name="Normal 93 5 2 4" xfId="18898"/>
    <cellStyle name="Normal 93 5 3" xfId="18899"/>
    <cellStyle name="Normal 93 5 3 2" xfId="18900"/>
    <cellStyle name="Normal 93 5 4" xfId="18901"/>
    <cellStyle name="Normal 93 5 4 2" xfId="18902"/>
    <cellStyle name="Normal 93 5 5" xfId="18903"/>
    <cellStyle name="Normal 93 6" xfId="18904"/>
    <cellStyle name="Normal 93 7" xfId="18905"/>
    <cellStyle name="Normal 93 7 2" xfId="18906"/>
    <cellStyle name="Normal 93 7 2 2" xfId="18907"/>
    <cellStyle name="Normal 93 7 3" xfId="18908"/>
    <cellStyle name="Normal 93 7 3 2" xfId="18909"/>
    <cellStyle name="Normal 93 7 4" xfId="18910"/>
    <cellStyle name="Normal 93 8" xfId="18911"/>
    <cellStyle name="Normal 93 9" xfId="18912"/>
    <cellStyle name="Normal 94" xfId="18913"/>
    <cellStyle name="Normal 94 10" xfId="18914"/>
    <cellStyle name="Normal 94 11" xfId="18915"/>
    <cellStyle name="Normal 94 12" xfId="18916"/>
    <cellStyle name="Normal 94 13" xfId="18917"/>
    <cellStyle name="Normal 94 14" xfId="18918"/>
    <cellStyle name="Normal 94 2" xfId="18919"/>
    <cellStyle name="Normal 94 2 2" xfId="18920"/>
    <cellStyle name="Normal 94 2 2 2" xfId="18921"/>
    <cellStyle name="Normal 94 2 2 2 2" xfId="18922"/>
    <cellStyle name="Normal 94 2 2 2 2 2" xfId="18923"/>
    <cellStyle name="Normal 94 2 2 2 3" xfId="18924"/>
    <cellStyle name="Normal 94 2 2 2 3 2" xfId="18925"/>
    <cellStyle name="Normal 94 2 2 2 4" xfId="18926"/>
    <cellStyle name="Normal 94 2 2 3" xfId="18927"/>
    <cellStyle name="Normal 94 2 2 3 2" xfId="18928"/>
    <cellStyle name="Normal 94 2 2 4" xfId="18929"/>
    <cellStyle name="Normal 94 2 2 4 2" xfId="18930"/>
    <cellStyle name="Normal 94 2 2 5" xfId="18931"/>
    <cellStyle name="Normal 94 2 2 6" xfId="18932"/>
    <cellStyle name="Normal 94 2 3" xfId="18933"/>
    <cellStyle name="Normal 94 2 3 2" xfId="18934"/>
    <cellStyle name="Normal 94 2 3 2 2" xfId="18935"/>
    <cellStyle name="Normal 94 2 3 2 2 2" xfId="18936"/>
    <cellStyle name="Normal 94 2 3 2 3" xfId="18937"/>
    <cellStyle name="Normal 94 2 3 2 3 2" xfId="18938"/>
    <cellStyle name="Normal 94 2 3 2 4" xfId="18939"/>
    <cellStyle name="Normal 94 2 3 3" xfId="18940"/>
    <cellStyle name="Normal 94 2 3 3 2" xfId="18941"/>
    <cellStyle name="Normal 94 2 3 4" xfId="18942"/>
    <cellStyle name="Normal 94 2 3 4 2" xfId="18943"/>
    <cellStyle name="Normal 94 2 3 5" xfId="18944"/>
    <cellStyle name="Normal 94 2 4" xfId="18945"/>
    <cellStyle name="Normal 94 2 4 2" xfId="18946"/>
    <cellStyle name="Normal 94 2 4 2 2" xfId="18947"/>
    <cellStyle name="Normal 94 2 4 3" xfId="18948"/>
    <cellStyle name="Normal 94 2 4 3 2" xfId="18949"/>
    <cellStyle name="Normal 94 2 4 4" xfId="18950"/>
    <cellStyle name="Normal 94 2 5" xfId="18951"/>
    <cellStyle name="Normal 94 2 5 2" xfId="18952"/>
    <cellStyle name="Normal 94 2 5 2 2" xfId="18953"/>
    <cellStyle name="Normal 94 2 5 3" xfId="18954"/>
    <cellStyle name="Normal 94 2 5 3 2" xfId="18955"/>
    <cellStyle name="Normal 94 2 5 4" xfId="18956"/>
    <cellStyle name="Normal 94 2 6" xfId="18957"/>
    <cellStyle name="Normal 94 2 6 2" xfId="18958"/>
    <cellStyle name="Normal 94 2 7" xfId="18959"/>
    <cellStyle name="Normal 94 2 7 2" xfId="18960"/>
    <cellStyle name="Normal 94 2 8" xfId="18961"/>
    <cellStyle name="Normal 94 2 9" xfId="18962"/>
    <cellStyle name="Normal 94 3" xfId="18963"/>
    <cellStyle name="Normal 94 3 2" xfId="18964"/>
    <cellStyle name="Normal 94 3 2 2" xfId="18965"/>
    <cellStyle name="Normal 94 3 2 2 2" xfId="18966"/>
    <cellStyle name="Normal 94 3 2 2 2 2" xfId="18967"/>
    <cellStyle name="Normal 94 3 2 2 3" xfId="18968"/>
    <cellStyle name="Normal 94 3 2 2 3 2" xfId="18969"/>
    <cellStyle name="Normal 94 3 2 2 4" xfId="18970"/>
    <cellStyle name="Normal 94 3 2 3" xfId="18971"/>
    <cellStyle name="Normal 94 3 2 3 2" xfId="18972"/>
    <cellStyle name="Normal 94 3 2 4" xfId="18973"/>
    <cellStyle name="Normal 94 3 2 4 2" xfId="18974"/>
    <cellStyle name="Normal 94 3 2 5" xfId="18975"/>
    <cellStyle name="Normal 94 3 2 6" xfId="18976"/>
    <cellStyle name="Normal 94 3 3" xfId="18977"/>
    <cellStyle name="Normal 94 3 3 2" xfId="18978"/>
    <cellStyle name="Normal 94 3 3 2 2" xfId="18979"/>
    <cellStyle name="Normal 94 3 3 3" xfId="18980"/>
    <cellStyle name="Normal 94 3 3 3 2" xfId="18981"/>
    <cellStyle name="Normal 94 3 3 4" xfId="18982"/>
    <cellStyle name="Normal 94 3 4" xfId="18983"/>
    <cellStyle name="Normal 94 3 4 2" xfId="18984"/>
    <cellStyle name="Normal 94 3 5" xfId="18985"/>
    <cellStyle name="Normal 94 3 5 2" xfId="18986"/>
    <cellStyle name="Normal 94 3 6" xfId="18987"/>
    <cellStyle name="Normal 94 3 7" xfId="18988"/>
    <cellStyle name="Normal 94 4" xfId="18989"/>
    <cellStyle name="Normal 94 4 2" xfId="18990"/>
    <cellStyle name="Normal 94 5" xfId="18991"/>
    <cellStyle name="Normal 94 5 2" xfId="18992"/>
    <cellStyle name="Normal 94 5 2 2" xfId="18993"/>
    <cellStyle name="Normal 94 5 2 2 2" xfId="18994"/>
    <cellStyle name="Normal 94 5 2 3" xfId="18995"/>
    <cellStyle name="Normal 94 5 2 3 2" xfId="18996"/>
    <cellStyle name="Normal 94 5 2 4" xfId="18997"/>
    <cellStyle name="Normal 94 5 3" xfId="18998"/>
    <cellStyle name="Normal 94 5 3 2" xfId="18999"/>
    <cellStyle name="Normal 94 5 4" xfId="19000"/>
    <cellStyle name="Normal 94 5 4 2" xfId="19001"/>
    <cellStyle name="Normal 94 5 5" xfId="19002"/>
    <cellStyle name="Normal 94 5 6" xfId="19003"/>
    <cellStyle name="Normal 94 6" xfId="19004"/>
    <cellStyle name="Normal 94 6 2" xfId="19005"/>
    <cellStyle name="Normal 94 6 2 2" xfId="19006"/>
    <cellStyle name="Normal 94 6 3" xfId="19007"/>
    <cellStyle name="Normal 94 6 3 2" xfId="19008"/>
    <cellStyle name="Normal 94 6 4" xfId="19009"/>
    <cellStyle name="Normal 94 7" xfId="19010"/>
    <cellStyle name="Normal 94 7 2" xfId="19011"/>
    <cellStyle name="Normal 94 7 2 2" xfId="19012"/>
    <cellStyle name="Normal 94 7 3" xfId="19013"/>
    <cellStyle name="Normal 94 7 3 2" xfId="19014"/>
    <cellStyle name="Normal 94 7 4" xfId="19015"/>
    <cellStyle name="Normal 94 8" xfId="19016"/>
    <cellStyle name="Normal 94 8 2" xfId="19017"/>
    <cellStyle name="Normal 94 9" xfId="19018"/>
    <cellStyle name="Normal 94_260313_SSFs baseline new GRANTS-rev" xfId="19019"/>
    <cellStyle name="Normal 95" xfId="19020"/>
    <cellStyle name="Normal 95 2" xfId="19021"/>
    <cellStyle name="Normal 95 2 2" xfId="19022"/>
    <cellStyle name="Normal 95 2 3" xfId="19023"/>
    <cellStyle name="Normal 95 2 4" xfId="19024"/>
    <cellStyle name="Normal 95 3" xfId="19025"/>
    <cellStyle name="Normal 95 4" xfId="19026"/>
    <cellStyle name="Normal 95 5" xfId="19027"/>
    <cellStyle name="Normal 95_20120313_final_participating_bonds_mar2012_interest_calc" xfId="19028"/>
    <cellStyle name="Normal 96" xfId="19029"/>
    <cellStyle name="Normal 96 2" xfId="19030"/>
    <cellStyle name="Normal 96 3" xfId="19031"/>
    <cellStyle name="Normal 96 4" xfId="19032"/>
    <cellStyle name="Normal 96 5" xfId="19033"/>
    <cellStyle name="Normal 97" xfId="19034"/>
    <cellStyle name="Normal 97 2" xfId="19035"/>
    <cellStyle name="Normal 97 3" xfId="19036"/>
    <cellStyle name="Normal 97 4" xfId="19037"/>
    <cellStyle name="Normal 97 5" xfId="19038"/>
    <cellStyle name="Normal 97 6" xfId="19039"/>
    <cellStyle name="Normal 98" xfId="19040"/>
    <cellStyle name="Normal 98 2" xfId="19041"/>
    <cellStyle name="Normal 98 3" xfId="19042"/>
    <cellStyle name="Normal 98 4" xfId="19043"/>
    <cellStyle name="Normal 98 5" xfId="19044"/>
    <cellStyle name="Normal 98 6" xfId="19045"/>
    <cellStyle name="Normal 99" xfId="19046"/>
    <cellStyle name="Normal 99 2" xfId="19047"/>
    <cellStyle name="Normal 99 3" xfId="19048"/>
    <cellStyle name="Normal 99 4" xfId="19049"/>
    <cellStyle name="Normal 99 5" xfId="19050"/>
    <cellStyle name="Normal 99 6" xfId="19051"/>
    <cellStyle name="Normal Table" xfId="19052"/>
    <cellStyle name="Normal Table 2" xfId="19053"/>
    <cellStyle name="Normal_1.1" xfId="19054"/>
    <cellStyle name="Normál_10mell99" xfId="19055"/>
    <cellStyle name="Normal_budget 2009-2010 changes (3) 2" xfId="19056"/>
    <cellStyle name="Normál_MERLEG.XLS" xfId="19057"/>
    <cellStyle name="Normal_Q8891" xfId="19058"/>
    <cellStyle name="Normale" xfId="19059"/>
    <cellStyle name="normálne_Hárok1" xfId="19060"/>
    <cellStyle name="normální_agricult_1" xfId="19061"/>
    <cellStyle name="Normalny_-=New_Project_PDP=-_22.06.2007" xfId="19062"/>
    <cellStyle name="normleftborder" xfId="19063"/>
    <cellStyle name="Normßl - Style1" xfId="19064"/>
    <cellStyle name="Normßl - Style1 2" xfId="19065"/>
    <cellStyle name="Note" xfId="47"/>
    <cellStyle name="Note 10" xfId="19066"/>
    <cellStyle name="Note 2" xfId="19067"/>
    <cellStyle name="Note 2 10" xfId="19068"/>
    <cellStyle name="Note 2 2" xfId="19069"/>
    <cellStyle name="Note 2 2 2" xfId="19070"/>
    <cellStyle name="Note 2 2 2 2" xfId="19071"/>
    <cellStyle name="Note 2 2 2 2 2" xfId="19072"/>
    <cellStyle name="Note 2 2 2 3" xfId="19073"/>
    <cellStyle name="Note 2 2 3" xfId="19074"/>
    <cellStyle name="Note 2 2 3 2" xfId="19075"/>
    <cellStyle name="Note 2 2 4" xfId="19076"/>
    <cellStyle name="Note 2 2 4 2" xfId="19077"/>
    <cellStyle name="Note 2 2 5" xfId="19078"/>
    <cellStyle name="Note 2 2 5 2" xfId="19079"/>
    <cellStyle name="Note 2 2 6" xfId="19080"/>
    <cellStyle name="Note 2 3" xfId="19081"/>
    <cellStyle name="Note 2 3 2" xfId="19082"/>
    <cellStyle name="Note 2 3 2 2" xfId="19083"/>
    <cellStyle name="Note 2 3 2 2 2" xfId="19084"/>
    <cellStyle name="Note 2 3 2 3" xfId="19085"/>
    <cellStyle name="Note 2 3 3" xfId="19086"/>
    <cellStyle name="Note 2 3 3 2" xfId="19087"/>
    <cellStyle name="Note 2 3 4" xfId="19088"/>
    <cellStyle name="Note 2 3 4 2" xfId="19089"/>
    <cellStyle name="Note 2 3 5" xfId="19090"/>
    <cellStyle name="Note 2 3 5 2" xfId="19091"/>
    <cellStyle name="Note 2 3 6" xfId="19092"/>
    <cellStyle name="Note 2 4" xfId="19093"/>
    <cellStyle name="Note 2 4 2" xfId="19094"/>
    <cellStyle name="Note 2 4 2 2" xfId="19095"/>
    <cellStyle name="Note 2 4 3" xfId="19096"/>
    <cellStyle name="Note 2 5" xfId="19097"/>
    <cellStyle name="Note 2 5 2" xfId="19098"/>
    <cellStyle name="Note 2 6" xfId="19099"/>
    <cellStyle name="Note 2 6 2" xfId="19100"/>
    <cellStyle name="Note 2 7" xfId="19101"/>
    <cellStyle name="Note 2 7 2" xfId="19102"/>
    <cellStyle name="Note 2 8" xfId="19103"/>
    <cellStyle name="Note 2 9" xfId="19104"/>
    <cellStyle name="Note 3" xfId="19105"/>
    <cellStyle name="Note 3 10" xfId="19106"/>
    <cellStyle name="Note 3 2" xfId="19107"/>
    <cellStyle name="Note 3 2 2" xfId="19108"/>
    <cellStyle name="Note 3 2 2 2" xfId="19109"/>
    <cellStyle name="Note 3 2 2 2 2" xfId="19110"/>
    <cellStyle name="Note 3 2 2 3" xfId="19111"/>
    <cellStyle name="Note 3 2 3" xfId="19112"/>
    <cellStyle name="Note 3 2 3 2" xfId="19113"/>
    <cellStyle name="Note 3 2 4" xfId="19114"/>
    <cellStyle name="Note 3 2 4 2" xfId="19115"/>
    <cellStyle name="Note 3 2 5" xfId="19116"/>
    <cellStyle name="Note 3 2 5 2" xfId="19117"/>
    <cellStyle name="Note 3 2 6" xfId="19118"/>
    <cellStyle name="Note 3 3" xfId="19119"/>
    <cellStyle name="Note 3 3 2" xfId="19120"/>
    <cellStyle name="Note 3 3 2 2" xfId="19121"/>
    <cellStyle name="Note 3 3 2 2 2" xfId="19122"/>
    <cellStyle name="Note 3 3 2 3" xfId="19123"/>
    <cellStyle name="Note 3 3 3" xfId="19124"/>
    <cellStyle name="Note 3 3 3 2" xfId="19125"/>
    <cellStyle name="Note 3 3 4" xfId="19126"/>
    <cellStyle name="Note 3 3 4 2" xfId="19127"/>
    <cellStyle name="Note 3 3 5" xfId="19128"/>
    <cellStyle name="Note 3 3 5 2" xfId="19129"/>
    <cellStyle name="Note 3 3 6" xfId="19130"/>
    <cellStyle name="Note 3 4" xfId="19131"/>
    <cellStyle name="Note 3 4 2" xfId="19132"/>
    <cellStyle name="Note 3 4 2 2" xfId="19133"/>
    <cellStyle name="Note 3 4 3" xfId="19134"/>
    <cellStyle name="Note 3 5" xfId="19135"/>
    <cellStyle name="Note 3 5 2" xfId="19136"/>
    <cellStyle name="Note 3 5 2 2" xfId="19137"/>
    <cellStyle name="Note 3 5 3" xfId="19138"/>
    <cellStyle name="Note 3 6" xfId="19139"/>
    <cellStyle name="Note 3 6 2" xfId="19140"/>
    <cellStyle name="Note 3 6 2 2" xfId="19141"/>
    <cellStyle name="Note 3 6 3" xfId="19142"/>
    <cellStyle name="Note 3 7" xfId="19143"/>
    <cellStyle name="Note 3 7 2" xfId="19144"/>
    <cellStyle name="Note 3 8" xfId="19145"/>
    <cellStyle name="Note 3 8 2" xfId="19146"/>
    <cellStyle name="Note 3 9" xfId="19147"/>
    <cellStyle name="Note 3 9 2" xfId="19148"/>
    <cellStyle name="Note 4" xfId="19149"/>
    <cellStyle name="Note 4 2" xfId="19150"/>
    <cellStyle name="Note 4 2 2" xfId="19151"/>
    <cellStyle name="Note 4 3" xfId="19152"/>
    <cellStyle name="Note 5" xfId="19153"/>
    <cellStyle name="Note 5 2" xfId="19154"/>
    <cellStyle name="Note 5 2 2" xfId="19155"/>
    <cellStyle name="Note 5 3" xfId="19156"/>
    <cellStyle name="Note 5 3 2" xfId="19157"/>
    <cellStyle name="Note 5 4" xfId="19158"/>
    <cellStyle name="Note 6" xfId="19159"/>
    <cellStyle name="Note 6 2" xfId="19160"/>
    <cellStyle name="Note 7" xfId="19161"/>
    <cellStyle name="Note 7 2" xfId="19162"/>
    <cellStyle name="Note 8" xfId="19163"/>
    <cellStyle name="Note 8 2" xfId="19164"/>
    <cellStyle name="Note 9" xfId="19165"/>
    <cellStyle name="Notes" xfId="19166"/>
    <cellStyle name="Notes 10" xfId="19167"/>
    <cellStyle name="Notes 2" xfId="19168"/>
    <cellStyle name="Notes 2 2" xfId="19169"/>
    <cellStyle name="Notes 2 2 2" xfId="19170"/>
    <cellStyle name="Notes 2 2 2 2" xfId="19171"/>
    <cellStyle name="Notes 2 2 2 2 2" xfId="19172"/>
    <cellStyle name="Notes 2 2 2 3" xfId="19173"/>
    <cellStyle name="Notes 2 2 2 4" xfId="19174"/>
    <cellStyle name="Notes 2 2 3" xfId="19175"/>
    <cellStyle name="Notes 2 2 3 2" xfId="19176"/>
    <cellStyle name="Notes 2 2 4" xfId="19177"/>
    <cellStyle name="Notes 2 3" xfId="19178"/>
    <cellStyle name="Notes 2 3 2" xfId="19179"/>
    <cellStyle name="Notes 2 3 2 2" xfId="19180"/>
    <cellStyle name="Notes 2 3 2 3" xfId="19181"/>
    <cellStyle name="Notes 2 3 3" xfId="19182"/>
    <cellStyle name="Notes 2 3 3 2" xfId="19183"/>
    <cellStyle name="Notes 2 3 4" xfId="19184"/>
    <cellStyle name="Notes 2 4" xfId="19185"/>
    <cellStyle name="Notes 2 4 2" xfId="19186"/>
    <cellStyle name="Notes 2 4 2 2" xfId="19187"/>
    <cellStyle name="Notes 2 4 3" xfId="19188"/>
    <cellStyle name="Notes 2 4 3 2" xfId="19189"/>
    <cellStyle name="Notes 2 5" xfId="19190"/>
    <cellStyle name="Notes 2 5 2" xfId="19191"/>
    <cellStyle name="Notes 2 5 2 2" xfId="19192"/>
    <cellStyle name="Notes 2 5 3" xfId="19193"/>
    <cellStyle name="Notes 2 6" xfId="19194"/>
    <cellStyle name="Notes 2 6 2" xfId="19195"/>
    <cellStyle name="Notes 2 6 2 2" xfId="19196"/>
    <cellStyle name="Notes 2 6 3" xfId="19197"/>
    <cellStyle name="Notes 2 7" xfId="19198"/>
    <cellStyle name="Notes 2 7 2" xfId="19199"/>
    <cellStyle name="Notes 2 7 2 2" xfId="19200"/>
    <cellStyle name="Notes 2 7 3" xfId="19201"/>
    <cellStyle name="Notes 2 8" xfId="19202"/>
    <cellStyle name="Notes 2 8 2" xfId="19203"/>
    <cellStyle name="Notes 3" xfId="19204"/>
    <cellStyle name="Notes 3 2" xfId="19205"/>
    <cellStyle name="Notes 3 2 2" xfId="19206"/>
    <cellStyle name="Notes 3 2 2 2" xfId="19207"/>
    <cellStyle name="Notes 3 2 3" xfId="19208"/>
    <cellStyle name="Notes 3 3" xfId="19209"/>
    <cellStyle name="Notes 3 3 2" xfId="19210"/>
    <cellStyle name="Notes 3 4" xfId="19211"/>
    <cellStyle name="Notes 4" xfId="19212"/>
    <cellStyle name="Notes 4 2" xfId="19213"/>
    <cellStyle name="Notes 4 2 2" xfId="19214"/>
    <cellStyle name="Notes 4 2 2 2" xfId="19215"/>
    <cellStyle name="Notes 4 2 3" xfId="19216"/>
    <cellStyle name="Notes 4 2 4" xfId="19217"/>
    <cellStyle name="Notes 4 3" xfId="19218"/>
    <cellStyle name="Notes 4 3 2" xfId="19219"/>
    <cellStyle name="Notes 4 4" xfId="19220"/>
    <cellStyle name="Notes 5" xfId="19221"/>
    <cellStyle name="Notes 5 2" xfId="19222"/>
    <cellStyle name="Notes 5 2 2" xfId="19223"/>
    <cellStyle name="Notes 5 3" xfId="19224"/>
    <cellStyle name="Notes 5 3 2" xfId="19225"/>
    <cellStyle name="Notes 6" xfId="19226"/>
    <cellStyle name="Notes 6 2" xfId="19227"/>
    <cellStyle name="Notes 6 2 2" xfId="19228"/>
    <cellStyle name="Notes 6 3" xfId="19229"/>
    <cellStyle name="Notes 7" xfId="19230"/>
    <cellStyle name="Notes 7 2" xfId="19231"/>
    <cellStyle name="Notes 8" xfId="19232"/>
    <cellStyle name="Notes 9" xfId="19233"/>
    <cellStyle name="numbers" xfId="19234"/>
    <cellStyle name="Numbers(2)" xfId="19235"/>
    <cellStyle name="Numbers(2) 2" xfId="19236"/>
    <cellStyle name="Obično_ENG.30.04.2004" xfId="19237"/>
    <cellStyle name="Obliczenia" xfId="19238"/>
    <cellStyle name="Obliczenia 10" xfId="19239"/>
    <cellStyle name="Obliczenia 10 10" xfId="19240"/>
    <cellStyle name="Obliczenia 10 11" xfId="19241"/>
    <cellStyle name="Obliczenia 10 2" xfId="19242"/>
    <cellStyle name="Obliczenia 10 2 2" xfId="19243"/>
    <cellStyle name="Obliczenia 10 2 2 2" xfId="19244"/>
    <cellStyle name="Obliczenia 10 2 2 2 2" xfId="19245"/>
    <cellStyle name="Obliczenia 10 2 2 3" xfId="19246"/>
    <cellStyle name="Obliczenia 10 2 2 3 2" xfId="19247"/>
    <cellStyle name="Obliczenia 10 2 2 4" xfId="19248"/>
    <cellStyle name="Obliczenia 10 2 3" xfId="19249"/>
    <cellStyle name="Obliczenia 10 2 3 2" xfId="19250"/>
    <cellStyle name="Obliczenia 10 2 4" xfId="19251"/>
    <cellStyle name="Obliczenia 10 2 4 2" xfId="19252"/>
    <cellStyle name="Obliczenia 10 2 5" xfId="19253"/>
    <cellStyle name="Obliczenia 10 2 5 2" xfId="19254"/>
    <cellStyle name="Obliczenia 10 2 6" xfId="19255"/>
    <cellStyle name="Obliczenia 10 3" xfId="19256"/>
    <cellStyle name="Obliczenia 10 3 2" xfId="19257"/>
    <cellStyle name="Obliczenia 10 3 2 2" xfId="19258"/>
    <cellStyle name="Obliczenia 10 3 2 2 2" xfId="19259"/>
    <cellStyle name="Obliczenia 10 3 2 3" xfId="19260"/>
    <cellStyle name="Obliczenia 10 3 2 3 2" xfId="19261"/>
    <cellStyle name="Obliczenia 10 3 2 4" xfId="19262"/>
    <cellStyle name="Obliczenia 10 3 3" xfId="19263"/>
    <cellStyle name="Obliczenia 10 3 3 2" xfId="19264"/>
    <cellStyle name="Obliczenia 10 3 4" xfId="19265"/>
    <cellStyle name="Obliczenia 10 3 4 2" xfId="19266"/>
    <cellStyle name="Obliczenia 10 3 5" xfId="19267"/>
    <cellStyle name="Obliczenia 10 3 5 2" xfId="19268"/>
    <cellStyle name="Obliczenia 10 3 6" xfId="19269"/>
    <cellStyle name="Obliczenia 10 3 7" xfId="19270"/>
    <cellStyle name="Obliczenia 10 3 8" xfId="19271"/>
    <cellStyle name="Obliczenia 10 4" xfId="19272"/>
    <cellStyle name="Obliczenia 10 4 2" xfId="19273"/>
    <cellStyle name="Obliczenia 10 4 2 2" xfId="19274"/>
    <cellStyle name="Obliczenia 10 4 3" xfId="19275"/>
    <cellStyle name="Obliczenia 10 4 3 2" xfId="19276"/>
    <cellStyle name="Obliczenia 10 4 4" xfId="19277"/>
    <cellStyle name="Obliczenia 10 4 5" xfId="19278"/>
    <cellStyle name="Obliczenia 10 4 6" xfId="19279"/>
    <cellStyle name="Obliczenia 10 5" xfId="19280"/>
    <cellStyle name="Obliczenia 10 5 2" xfId="19281"/>
    <cellStyle name="Obliczenia 10 5 2 2" xfId="19282"/>
    <cellStyle name="Obliczenia 10 5 3" xfId="19283"/>
    <cellStyle name="Obliczenia 10 5 3 2" xfId="19284"/>
    <cellStyle name="Obliczenia 10 5 4" xfId="19285"/>
    <cellStyle name="Obliczenia 10 5 5" xfId="19286"/>
    <cellStyle name="Obliczenia 10 5 6" xfId="19287"/>
    <cellStyle name="Obliczenia 10 6" xfId="19288"/>
    <cellStyle name="Obliczenia 10 6 2" xfId="19289"/>
    <cellStyle name="Obliczenia 10 6 2 2" xfId="19290"/>
    <cellStyle name="Obliczenia 10 6 3" xfId="19291"/>
    <cellStyle name="Obliczenia 10 6 3 2" xfId="19292"/>
    <cellStyle name="Obliczenia 10 6 4" xfId="19293"/>
    <cellStyle name="Obliczenia 10 6 5" xfId="19294"/>
    <cellStyle name="Obliczenia 10 6 6" xfId="19295"/>
    <cellStyle name="Obliczenia 10 7" xfId="19296"/>
    <cellStyle name="Obliczenia 10 7 2" xfId="19297"/>
    <cellStyle name="Obliczenia 10 7 3" xfId="19298"/>
    <cellStyle name="Obliczenia 10 7 4" xfId="19299"/>
    <cellStyle name="Obliczenia 10 8" xfId="19300"/>
    <cellStyle name="Obliczenia 10 8 2" xfId="19301"/>
    <cellStyle name="Obliczenia 10 9" xfId="19302"/>
    <cellStyle name="Obliczenia 10 9 2" xfId="19303"/>
    <cellStyle name="Obliczenia 11" xfId="19304"/>
    <cellStyle name="Obliczenia 11 10" xfId="19305"/>
    <cellStyle name="Obliczenia 11 11" xfId="19306"/>
    <cellStyle name="Obliczenia 11 2" xfId="19307"/>
    <cellStyle name="Obliczenia 11 2 2" xfId="19308"/>
    <cellStyle name="Obliczenia 11 2 2 2" xfId="19309"/>
    <cellStyle name="Obliczenia 11 2 2 2 2" xfId="19310"/>
    <cellStyle name="Obliczenia 11 2 2 3" xfId="19311"/>
    <cellStyle name="Obliczenia 11 2 2 3 2" xfId="19312"/>
    <cellStyle name="Obliczenia 11 2 2 4" xfId="19313"/>
    <cellStyle name="Obliczenia 11 2 3" xfId="19314"/>
    <cellStyle name="Obliczenia 11 2 3 2" xfId="19315"/>
    <cellStyle name="Obliczenia 11 2 4" xfId="19316"/>
    <cellStyle name="Obliczenia 11 2 4 2" xfId="19317"/>
    <cellStyle name="Obliczenia 11 2 5" xfId="19318"/>
    <cellStyle name="Obliczenia 11 2 5 2" xfId="19319"/>
    <cellStyle name="Obliczenia 11 2 6" xfId="19320"/>
    <cellStyle name="Obliczenia 11 3" xfId="19321"/>
    <cellStyle name="Obliczenia 11 3 2" xfId="19322"/>
    <cellStyle name="Obliczenia 11 3 2 2" xfId="19323"/>
    <cellStyle name="Obliczenia 11 3 2 2 2" xfId="19324"/>
    <cellStyle name="Obliczenia 11 3 2 3" xfId="19325"/>
    <cellStyle name="Obliczenia 11 3 2 3 2" xfId="19326"/>
    <cellStyle name="Obliczenia 11 3 2 4" xfId="19327"/>
    <cellStyle name="Obliczenia 11 3 3" xfId="19328"/>
    <cellStyle name="Obliczenia 11 3 3 2" xfId="19329"/>
    <cellStyle name="Obliczenia 11 3 4" xfId="19330"/>
    <cellStyle name="Obliczenia 11 3 4 2" xfId="19331"/>
    <cellStyle name="Obliczenia 11 3 5" xfId="19332"/>
    <cellStyle name="Obliczenia 11 3 5 2" xfId="19333"/>
    <cellStyle name="Obliczenia 11 3 6" xfId="19334"/>
    <cellStyle name="Obliczenia 11 3 7" xfId="19335"/>
    <cellStyle name="Obliczenia 11 3 8" xfId="19336"/>
    <cellStyle name="Obliczenia 11 4" xfId="19337"/>
    <cellStyle name="Obliczenia 11 4 2" xfId="19338"/>
    <cellStyle name="Obliczenia 11 4 2 2" xfId="19339"/>
    <cellStyle name="Obliczenia 11 4 3" xfId="19340"/>
    <cellStyle name="Obliczenia 11 4 3 2" xfId="19341"/>
    <cellStyle name="Obliczenia 11 4 4" xfId="19342"/>
    <cellStyle name="Obliczenia 11 4 5" xfId="19343"/>
    <cellStyle name="Obliczenia 11 4 6" xfId="19344"/>
    <cellStyle name="Obliczenia 11 5" xfId="19345"/>
    <cellStyle name="Obliczenia 11 5 2" xfId="19346"/>
    <cellStyle name="Obliczenia 11 5 2 2" xfId="19347"/>
    <cellStyle name="Obliczenia 11 5 3" xfId="19348"/>
    <cellStyle name="Obliczenia 11 5 3 2" xfId="19349"/>
    <cellStyle name="Obliczenia 11 5 4" xfId="19350"/>
    <cellStyle name="Obliczenia 11 5 5" xfId="19351"/>
    <cellStyle name="Obliczenia 11 5 6" xfId="19352"/>
    <cellStyle name="Obliczenia 11 6" xfId="19353"/>
    <cellStyle name="Obliczenia 11 6 2" xfId="19354"/>
    <cellStyle name="Obliczenia 11 6 2 2" xfId="19355"/>
    <cellStyle name="Obliczenia 11 6 3" xfId="19356"/>
    <cellStyle name="Obliczenia 11 6 3 2" xfId="19357"/>
    <cellStyle name="Obliczenia 11 6 4" xfId="19358"/>
    <cellStyle name="Obliczenia 11 6 5" xfId="19359"/>
    <cellStyle name="Obliczenia 11 6 6" xfId="19360"/>
    <cellStyle name="Obliczenia 11 7" xfId="19361"/>
    <cellStyle name="Obliczenia 11 7 2" xfId="19362"/>
    <cellStyle name="Obliczenia 11 7 3" xfId="19363"/>
    <cellStyle name="Obliczenia 11 7 4" xfId="19364"/>
    <cellStyle name="Obliczenia 11 8" xfId="19365"/>
    <cellStyle name="Obliczenia 11 8 2" xfId="19366"/>
    <cellStyle name="Obliczenia 11 9" xfId="19367"/>
    <cellStyle name="Obliczenia 11 9 2" xfId="19368"/>
    <cellStyle name="Obliczenia 12" xfId="19369"/>
    <cellStyle name="Obliczenia 12 10" xfId="19370"/>
    <cellStyle name="Obliczenia 12 11" xfId="19371"/>
    <cellStyle name="Obliczenia 12 2" xfId="19372"/>
    <cellStyle name="Obliczenia 12 2 2" xfId="19373"/>
    <cellStyle name="Obliczenia 12 2 2 2" xfId="19374"/>
    <cellStyle name="Obliczenia 12 2 2 2 2" xfId="19375"/>
    <cellStyle name="Obliczenia 12 2 2 3" xfId="19376"/>
    <cellStyle name="Obliczenia 12 2 2 3 2" xfId="19377"/>
    <cellStyle name="Obliczenia 12 2 2 4" xfId="19378"/>
    <cellStyle name="Obliczenia 12 2 3" xfId="19379"/>
    <cellStyle name="Obliczenia 12 2 3 2" xfId="19380"/>
    <cellStyle name="Obliczenia 12 2 4" xfId="19381"/>
    <cellStyle name="Obliczenia 12 2 4 2" xfId="19382"/>
    <cellStyle name="Obliczenia 12 2 5" xfId="19383"/>
    <cellStyle name="Obliczenia 12 2 5 2" xfId="19384"/>
    <cellStyle name="Obliczenia 12 2 6" xfId="19385"/>
    <cellStyle name="Obliczenia 12 3" xfId="19386"/>
    <cellStyle name="Obliczenia 12 3 2" xfId="19387"/>
    <cellStyle name="Obliczenia 12 3 2 2" xfId="19388"/>
    <cellStyle name="Obliczenia 12 3 2 2 2" xfId="19389"/>
    <cellStyle name="Obliczenia 12 3 2 3" xfId="19390"/>
    <cellStyle name="Obliczenia 12 3 2 3 2" xfId="19391"/>
    <cellStyle name="Obliczenia 12 3 2 4" xfId="19392"/>
    <cellStyle name="Obliczenia 12 3 3" xfId="19393"/>
    <cellStyle name="Obliczenia 12 3 3 2" xfId="19394"/>
    <cellStyle name="Obliczenia 12 3 4" xfId="19395"/>
    <cellStyle name="Obliczenia 12 3 4 2" xfId="19396"/>
    <cellStyle name="Obliczenia 12 3 5" xfId="19397"/>
    <cellStyle name="Obliczenia 12 3 5 2" xfId="19398"/>
    <cellStyle name="Obliczenia 12 3 6" xfId="19399"/>
    <cellStyle name="Obliczenia 12 3 7" xfId="19400"/>
    <cellStyle name="Obliczenia 12 3 8" xfId="19401"/>
    <cellStyle name="Obliczenia 12 4" xfId="19402"/>
    <cellStyle name="Obliczenia 12 4 2" xfId="19403"/>
    <cellStyle name="Obliczenia 12 4 2 2" xfId="19404"/>
    <cellStyle name="Obliczenia 12 4 3" xfId="19405"/>
    <cellStyle name="Obliczenia 12 4 3 2" xfId="19406"/>
    <cellStyle name="Obliczenia 12 4 4" xfId="19407"/>
    <cellStyle name="Obliczenia 12 4 5" xfId="19408"/>
    <cellStyle name="Obliczenia 12 4 6" xfId="19409"/>
    <cellStyle name="Obliczenia 12 5" xfId="19410"/>
    <cellStyle name="Obliczenia 12 5 2" xfId="19411"/>
    <cellStyle name="Obliczenia 12 5 2 2" xfId="19412"/>
    <cellStyle name="Obliczenia 12 5 3" xfId="19413"/>
    <cellStyle name="Obliczenia 12 5 3 2" xfId="19414"/>
    <cellStyle name="Obliczenia 12 5 4" xfId="19415"/>
    <cellStyle name="Obliczenia 12 5 5" xfId="19416"/>
    <cellStyle name="Obliczenia 12 5 6" xfId="19417"/>
    <cellStyle name="Obliczenia 12 6" xfId="19418"/>
    <cellStyle name="Obliczenia 12 6 2" xfId="19419"/>
    <cellStyle name="Obliczenia 12 6 2 2" xfId="19420"/>
    <cellStyle name="Obliczenia 12 6 3" xfId="19421"/>
    <cellStyle name="Obliczenia 12 6 3 2" xfId="19422"/>
    <cellStyle name="Obliczenia 12 6 4" xfId="19423"/>
    <cellStyle name="Obliczenia 12 6 5" xfId="19424"/>
    <cellStyle name="Obliczenia 12 6 6" xfId="19425"/>
    <cellStyle name="Obliczenia 12 7" xfId="19426"/>
    <cellStyle name="Obliczenia 12 7 2" xfId="19427"/>
    <cellStyle name="Obliczenia 12 7 3" xfId="19428"/>
    <cellStyle name="Obliczenia 12 7 4" xfId="19429"/>
    <cellStyle name="Obliczenia 12 8" xfId="19430"/>
    <cellStyle name="Obliczenia 12 8 2" xfId="19431"/>
    <cellStyle name="Obliczenia 12 9" xfId="19432"/>
    <cellStyle name="Obliczenia 12 9 2" xfId="19433"/>
    <cellStyle name="Obliczenia 13" xfId="19434"/>
    <cellStyle name="Obliczenia 13 10" xfId="19435"/>
    <cellStyle name="Obliczenia 13 11" xfId="19436"/>
    <cellStyle name="Obliczenia 13 2" xfId="19437"/>
    <cellStyle name="Obliczenia 13 2 2" xfId="19438"/>
    <cellStyle name="Obliczenia 13 2 2 2" xfId="19439"/>
    <cellStyle name="Obliczenia 13 2 2 2 2" xfId="19440"/>
    <cellStyle name="Obliczenia 13 2 2 3" xfId="19441"/>
    <cellStyle name="Obliczenia 13 2 2 3 2" xfId="19442"/>
    <cellStyle name="Obliczenia 13 2 2 4" xfId="19443"/>
    <cellStyle name="Obliczenia 13 2 3" xfId="19444"/>
    <cellStyle name="Obliczenia 13 2 3 2" xfId="19445"/>
    <cellStyle name="Obliczenia 13 2 4" xfId="19446"/>
    <cellStyle name="Obliczenia 13 2 4 2" xfId="19447"/>
    <cellStyle name="Obliczenia 13 2 5" xfId="19448"/>
    <cellStyle name="Obliczenia 13 2 5 2" xfId="19449"/>
    <cellStyle name="Obliczenia 13 2 6" xfId="19450"/>
    <cellStyle name="Obliczenia 13 3" xfId="19451"/>
    <cellStyle name="Obliczenia 13 3 2" xfId="19452"/>
    <cellStyle name="Obliczenia 13 3 2 2" xfId="19453"/>
    <cellStyle name="Obliczenia 13 3 2 2 2" xfId="19454"/>
    <cellStyle name="Obliczenia 13 3 2 3" xfId="19455"/>
    <cellStyle name="Obliczenia 13 3 2 3 2" xfId="19456"/>
    <cellStyle name="Obliczenia 13 3 2 4" xfId="19457"/>
    <cellStyle name="Obliczenia 13 3 3" xfId="19458"/>
    <cellStyle name="Obliczenia 13 3 3 2" xfId="19459"/>
    <cellStyle name="Obliczenia 13 3 4" xfId="19460"/>
    <cellStyle name="Obliczenia 13 3 4 2" xfId="19461"/>
    <cellStyle name="Obliczenia 13 3 5" xfId="19462"/>
    <cellStyle name="Obliczenia 13 3 5 2" xfId="19463"/>
    <cellStyle name="Obliczenia 13 3 6" xfId="19464"/>
    <cellStyle name="Obliczenia 13 3 7" xfId="19465"/>
    <cellStyle name="Obliczenia 13 3 8" xfId="19466"/>
    <cellStyle name="Obliczenia 13 4" xfId="19467"/>
    <cellStyle name="Obliczenia 13 4 2" xfId="19468"/>
    <cellStyle name="Obliczenia 13 4 2 2" xfId="19469"/>
    <cellStyle name="Obliczenia 13 4 3" xfId="19470"/>
    <cellStyle name="Obliczenia 13 4 3 2" xfId="19471"/>
    <cellStyle name="Obliczenia 13 4 4" xfId="19472"/>
    <cellStyle name="Obliczenia 13 4 5" xfId="19473"/>
    <cellStyle name="Obliczenia 13 4 6" xfId="19474"/>
    <cellStyle name="Obliczenia 13 5" xfId="19475"/>
    <cellStyle name="Obliczenia 13 5 2" xfId="19476"/>
    <cellStyle name="Obliczenia 13 5 2 2" xfId="19477"/>
    <cellStyle name="Obliczenia 13 5 3" xfId="19478"/>
    <cellStyle name="Obliczenia 13 5 3 2" xfId="19479"/>
    <cellStyle name="Obliczenia 13 5 4" xfId="19480"/>
    <cellStyle name="Obliczenia 13 5 5" xfId="19481"/>
    <cellStyle name="Obliczenia 13 5 6" xfId="19482"/>
    <cellStyle name="Obliczenia 13 6" xfId="19483"/>
    <cellStyle name="Obliczenia 13 6 2" xfId="19484"/>
    <cellStyle name="Obliczenia 13 6 2 2" xfId="19485"/>
    <cellStyle name="Obliczenia 13 6 3" xfId="19486"/>
    <cellStyle name="Obliczenia 13 6 3 2" xfId="19487"/>
    <cellStyle name="Obliczenia 13 6 4" xfId="19488"/>
    <cellStyle name="Obliczenia 13 6 5" xfId="19489"/>
    <cellStyle name="Obliczenia 13 6 6" xfId="19490"/>
    <cellStyle name="Obliczenia 13 7" xfId="19491"/>
    <cellStyle name="Obliczenia 13 7 2" xfId="19492"/>
    <cellStyle name="Obliczenia 13 7 3" xfId="19493"/>
    <cellStyle name="Obliczenia 13 7 4" xfId="19494"/>
    <cellStyle name="Obliczenia 13 8" xfId="19495"/>
    <cellStyle name="Obliczenia 13 8 2" xfId="19496"/>
    <cellStyle name="Obliczenia 13 9" xfId="19497"/>
    <cellStyle name="Obliczenia 13 9 2" xfId="19498"/>
    <cellStyle name="Obliczenia 14" xfId="19499"/>
    <cellStyle name="Obliczenia 14 10" xfId="19500"/>
    <cellStyle name="Obliczenia 14 11" xfId="19501"/>
    <cellStyle name="Obliczenia 14 2" xfId="19502"/>
    <cellStyle name="Obliczenia 14 2 2" xfId="19503"/>
    <cellStyle name="Obliczenia 14 2 2 2" xfId="19504"/>
    <cellStyle name="Obliczenia 14 2 2 2 2" xfId="19505"/>
    <cellStyle name="Obliczenia 14 2 2 3" xfId="19506"/>
    <cellStyle name="Obliczenia 14 2 2 3 2" xfId="19507"/>
    <cellStyle name="Obliczenia 14 2 2 4" xfId="19508"/>
    <cellStyle name="Obliczenia 14 2 3" xfId="19509"/>
    <cellStyle name="Obliczenia 14 2 3 2" xfId="19510"/>
    <cellStyle name="Obliczenia 14 2 4" xfId="19511"/>
    <cellStyle name="Obliczenia 14 2 4 2" xfId="19512"/>
    <cellStyle name="Obliczenia 14 2 5" xfId="19513"/>
    <cellStyle name="Obliczenia 14 2 5 2" xfId="19514"/>
    <cellStyle name="Obliczenia 14 2 6" xfId="19515"/>
    <cellStyle name="Obliczenia 14 3" xfId="19516"/>
    <cellStyle name="Obliczenia 14 3 2" xfId="19517"/>
    <cellStyle name="Obliczenia 14 3 2 2" xfId="19518"/>
    <cellStyle name="Obliczenia 14 3 2 2 2" xfId="19519"/>
    <cellStyle name="Obliczenia 14 3 2 3" xfId="19520"/>
    <cellStyle name="Obliczenia 14 3 2 3 2" xfId="19521"/>
    <cellStyle name="Obliczenia 14 3 2 4" xfId="19522"/>
    <cellStyle name="Obliczenia 14 3 3" xfId="19523"/>
    <cellStyle name="Obliczenia 14 3 3 2" xfId="19524"/>
    <cellStyle name="Obliczenia 14 3 4" xfId="19525"/>
    <cellStyle name="Obliczenia 14 3 4 2" xfId="19526"/>
    <cellStyle name="Obliczenia 14 3 5" xfId="19527"/>
    <cellStyle name="Obliczenia 14 3 5 2" xfId="19528"/>
    <cellStyle name="Obliczenia 14 3 6" xfId="19529"/>
    <cellStyle name="Obliczenia 14 3 7" xfId="19530"/>
    <cellStyle name="Obliczenia 14 3 8" xfId="19531"/>
    <cellStyle name="Obliczenia 14 4" xfId="19532"/>
    <cellStyle name="Obliczenia 14 4 2" xfId="19533"/>
    <cellStyle name="Obliczenia 14 4 2 2" xfId="19534"/>
    <cellStyle name="Obliczenia 14 4 3" xfId="19535"/>
    <cellStyle name="Obliczenia 14 4 3 2" xfId="19536"/>
    <cellStyle name="Obliczenia 14 4 4" xfId="19537"/>
    <cellStyle name="Obliczenia 14 4 5" xfId="19538"/>
    <cellStyle name="Obliczenia 14 4 6" xfId="19539"/>
    <cellStyle name="Obliczenia 14 5" xfId="19540"/>
    <cellStyle name="Obliczenia 14 5 2" xfId="19541"/>
    <cellStyle name="Obliczenia 14 5 2 2" xfId="19542"/>
    <cellStyle name="Obliczenia 14 5 3" xfId="19543"/>
    <cellStyle name="Obliczenia 14 5 3 2" xfId="19544"/>
    <cellStyle name="Obliczenia 14 5 4" xfId="19545"/>
    <cellStyle name="Obliczenia 14 5 5" xfId="19546"/>
    <cellStyle name="Obliczenia 14 5 6" xfId="19547"/>
    <cellStyle name="Obliczenia 14 6" xfId="19548"/>
    <cellStyle name="Obliczenia 14 6 2" xfId="19549"/>
    <cellStyle name="Obliczenia 14 6 2 2" xfId="19550"/>
    <cellStyle name="Obliczenia 14 6 3" xfId="19551"/>
    <cellStyle name="Obliczenia 14 6 3 2" xfId="19552"/>
    <cellStyle name="Obliczenia 14 6 4" xfId="19553"/>
    <cellStyle name="Obliczenia 14 6 5" xfId="19554"/>
    <cellStyle name="Obliczenia 14 6 6" xfId="19555"/>
    <cellStyle name="Obliczenia 14 7" xfId="19556"/>
    <cellStyle name="Obliczenia 14 7 2" xfId="19557"/>
    <cellStyle name="Obliczenia 14 7 3" xfId="19558"/>
    <cellStyle name="Obliczenia 14 7 4" xfId="19559"/>
    <cellStyle name="Obliczenia 14 8" xfId="19560"/>
    <cellStyle name="Obliczenia 14 8 2" xfId="19561"/>
    <cellStyle name="Obliczenia 14 9" xfId="19562"/>
    <cellStyle name="Obliczenia 14 9 2" xfId="19563"/>
    <cellStyle name="Obliczenia 15" xfId="19564"/>
    <cellStyle name="Obliczenia 15 10" xfId="19565"/>
    <cellStyle name="Obliczenia 15 11" xfId="19566"/>
    <cellStyle name="Obliczenia 15 2" xfId="19567"/>
    <cellStyle name="Obliczenia 15 2 2" xfId="19568"/>
    <cellStyle name="Obliczenia 15 2 2 2" xfId="19569"/>
    <cellStyle name="Obliczenia 15 2 2 2 2" xfId="19570"/>
    <cellStyle name="Obliczenia 15 2 2 3" xfId="19571"/>
    <cellStyle name="Obliczenia 15 2 2 3 2" xfId="19572"/>
    <cellStyle name="Obliczenia 15 2 2 4" xfId="19573"/>
    <cellStyle name="Obliczenia 15 2 3" xfId="19574"/>
    <cellStyle name="Obliczenia 15 2 3 2" xfId="19575"/>
    <cellStyle name="Obliczenia 15 2 4" xfId="19576"/>
    <cellStyle name="Obliczenia 15 2 4 2" xfId="19577"/>
    <cellStyle name="Obliczenia 15 2 5" xfId="19578"/>
    <cellStyle name="Obliczenia 15 2 5 2" xfId="19579"/>
    <cellStyle name="Obliczenia 15 2 6" xfId="19580"/>
    <cellStyle name="Obliczenia 15 3" xfId="19581"/>
    <cellStyle name="Obliczenia 15 3 2" xfId="19582"/>
    <cellStyle name="Obliczenia 15 3 2 2" xfId="19583"/>
    <cellStyle name="Obliczenia 15 3 2 2 2" xfId="19584"/>
    <cellStyle name="Obliczenia 15 3 2 3" xfId="19585"/>
    <cellStyle name="Obliczenia 15 3 2 3 2" xfId="19586"/>
    <cellStyle name="Obliczenia 15 3 2 4" xfId="19587"/>
    <cellStyle name="Obliczenia 15 3 3" xfId="19588"/>
    <cellStyle name="Obliczenia 15 3 3 2" xfId="19589"/>
    <cellStyle name="Obliczenia 15 3 4" xfId="19590"/>
    <cellStyle name="Obliczenia 15 3 4 2" xfId="19591"/>
    <cellStyle name="Obliczenia 15 3 5" xfId="19592"/>
    <cellStyle name="Obliczenia 15 3 5 2" xfId="19593"/>
    <cellStyle name="Obliczenia 15 3 6" xfId="19594"/>
    <cellStyle name="Obliczenia 15 3 7" xfId="19595"/>
    <cellStyle name="Obliczenia 15 3 8" xfId="19596"/>
    <cellStyle name="Obliczenia 15 4" xfId="19597"/>
    <cellStyle name="Obliczenia 15 4 2" xfId="19598"/>
    <cellStyle name="Obliczenia 15 4 2 2" xfId="19599"/>
    <cellStyle name="Obliczenia 15 4 3" xfId="19600"/>
    <cellStyle name="Obliczenia 15 4 3 2" xfId="19601"/>
    <cellStyle name="Obliczenia 15 4 4" xfId="19602"/>
    <cellStyle name="Obliczenia 15 4 5" xfId="19603"/>
    <cellStyle name="Obliczenia 15 4 6" xfId="19604"/>
    <cellStyle name="Obliczenia 15 5" xfId="19605"/>
    <cellStyle name="Obliczenia 15 5 2" xfId="19606"/>
    <cellStyle name="Obliczenia 15 5 2 2" xfId="19607"/>
    <cellStyle name="Obliczenia 15 5 3" xfId="19608"/>
    <cellStyle name="Obliczenia 15 5 3 2" xfId="19609"/>
    <cellStyle name="Obliczenia 15 5 4" xfId="19610"/>
    <cellStyle name="Obliczenia 15 5 5" xfId="19611"/>
    <cellStyle name="Obliczenia 15 5 6" xfId="19612"/>
    <cellStyle name="Obliczenia 15 6" xfId="19613"/>
    <cellStyle name="Obliczenia 15 6 2" xfId="19614"/>
    <cellStyle name="Obliczenia 15 6 2 2" xfId="19615"/>
    <cellStyle name="Obliczenia 15 6 3" xfId="19616"/>
    <cellStyle name="Obliczenia 15 6 3 2" xfId="19617"/>
    <cellStyle name="Obliczenia 15 6 4" xfId="19618"/>
    <cellStyle name="Obliczenia 15 6 5" xfId="19619"/>
    <cellStyle name="Obliczenia 15 6 6" xfId="19620"/>
    <cellStyle name="Obliczenia 15 7" xfId="19621"/>
    <cellStyle name="Obliczenia 15 7 2" xfId="19622"/>
    <cellStyle name="Obliczenia 15 7 3" xfId="19623"/>
    <cellStyle name="Obliczenia 15 7 4" xfId="19624"/>
    <cellStyle name="Obliczenia 15 8" xfId="19625"/>
    <cellStyle name="Obliczenia 15 8 2" xfId="19626"/>
    <cellStyle name="Obliczenia 15 9" xfId="19627"/>
    <cellStyle name="Obliczenia 15 9 2" xfId="19628"/>
    <cellStyle name="Obliczenia 16" xfId="19629"/>
    <cellStyle name="Obliczenia 16 10" xfId="19630"/>
    <cellStyle name="Obliczenia 16 11" xfId="19631"/>
    <cellStyle name="Obliczenia 16 2" xfId="19632"/>
    <cellStyle name="Obliczenia 16 2 2" xfId="19633"/>
    <cellStyle name="Obliczenia 16 2 2 2" xfId="19634"/>
    <cellStyle name="Obliczenia 16 2 2 2 2" xfId="19635"/>
    <cellStyle name="Obliczenia 16 2 2 3" xfId="19636"/>
    <cellStyle name="Obliczenia 16 2 2 3 2" xfId="19637"/>
    <cellStyle name="Obliczenia 16 2 2 4" xfId="19638"/>
    <cellStyle name="Obliczenia 16 2 3" xfId="19639"/>
    <cellStyle name="Obliczenia 16 2 3 2" xfId="19640"/>
    <cellStyle name="Obliczenia 16 2 4" xfId="19641"/>
    <cellStyle name="Obliczenia 16 2 4 2" xfId="19642"/>
    <cellStyle name="Obliczenia 16 2 5" xfId="19643"/>
    <cellStyle name="Obliczenia 16 2 5 2" xfId="19644"/>
    <cellStyle name="Obliczenia 16 2 6" xfId="19645"/>
    <cellStyle name="Obliczenia 16 3" xfId="19646"/>
    <cellStyle name="Obliczenia 16 3 2" xfId="19647"/>
    <cellStyle name="Obliczenia 16 3 2 2" xfId="19648"/>
    <cellStyle name="Obliczenia 16 3 2 2 2" xfId="19649"/>
    <cellStyle name="Obliczenia 16 3 2 3" xfId="19650"/>
    <cellStyle name="Obliczenia 16 3 2 3 2" xfId="19651"/>
    <cellStyle name="Obliczenia 16 3 2 4" xfId="19652"/>
    <cellStyle name="Obliczenia 16 3 3" xfId="19653"/>
    <cellStyle name="Obliczenia 16 3 3 2" xfId="19654"/>
    <cellStyle name="Obliczenia 16 3 4" xfId="19655"/>
    <cellStyle name="Obliczenia 16 3 4 2" xfId="19656"/>
    <cellStyle name="Obliczenia 16 3 5" xfId="19657"/>
    <cellStyle name="Obliczenia 16 3 5 2" xfId="19658"/>
    <cellStyle name="Obliczenia 16 3 6" xfId="19659"/>
    <cellStyle name="Obliczenia 16 3 7" xfId="19660"/>
    <cellStyle name="Obliczenia 16 3 8" xfId="19661"/>
    <cellStyle name="Obliczenia 16 4" xfId="19662"/>
    <cellStyle name="Obliczenia 16 4 2" xfId="19663"/>
    <cellStyle name="Obliczenia 16 4 2 2" xfId="19664"/>
    <cellStyle name="Obliczenia 16 4 3" xfId="19665"/>
    <cellStyle name="Obliczenia 16 4 3 2" xfId="19666"/>
    <cellStyle name="Obliczenia 16 4 4" xfId="19667"/>
    <cellStyle name="Obliczenia 16 4 5" xfId="19668"/>
    <cellStyle name="Obliczenia 16 4 6" xfId="19669"/>
    <cellStyle name="Obliczenia 16 5" xfId="19670"/>
    <cellStyle name="Obliczenia 16 5 2" xfId="19671"/>
    <cellStyle name="Obliczenia 16 5 2 2" xfId="19672"/>
    <cellStyle name="Obliczenia 16 5 3" xfId="19673"/>
    <cellStyle name="Obliczenia 16 5 3 2" xfId="19674"/>
    <cellStyle name="Obliczenia 16 5 4" xfId="19675"/>
    <cellStyle name="Obliczenia 16 5 5" xfId="19676"/>
    <cellStyle name="Obliczenia 16 5 6" xfId="19677"/>
    <cellStyle name="Obliczenia 16 6" xfId="19678"/>
    <cellStyle name="Obliczenia 16 6 2" xfId="19679"/>
    <cellStyle name="Obliczenia 16 6 2 2" xfId="19680"/>
    <cellStyle name="Obliczenia 16 6 3" xfId="19681"/>
    <cellStyle name="Obliczenia 16 6 3 2" xfId="19682"/>
    <cellStyle name="Obliczenia 16 6 4" xfId="19683"/>
    <cellStyle name="Obliczenia 16 6 5" xfId="19684"/>
    <cellStyle name="Obliczenia 16 6 6" xfId="19685"/>
    <cellStyle name="Obliczenia 16 7" xfId="19686"/>
    <cellStyle name="Obliczenia 16 7 2" xfId="19687"/>
    <cellStyle name="Obliczenia 16 7 3" xfId="19688"/>
    <cellStyle name="Obliczenia 16 7 4" xfId="19689"/>
    <cellStyle name="Obliczenia 16 8" xfId="19690"/>
    <cellStyle name="Obliczenia 16 8 2" xfId="19691"/>
    <cellStyle name="Obliczenia 16 9" xfId="19692"/>
    <cellStyle name="Obliczenia 16 9 2" xfId="19693"/>
    <cellStyle name="Obliczenia 17" xfId="19694"/>
    <cellStyle name="Obliczenia 17 10" xfId="19695"/>
    <cellStyle name="Obliczenia 17 11" xfId="19696"/>
    <cellStyle name="Obliczenia 17 2" xfId="19697"/>
    <cellStyle name="Obliczenia 17 2 2" xfId="19698"/>
    <cellStyle name="Obliczenia 17 2 2 2" xfId="19699"/>
    <cellStyle name="Obliczenia 17 2 2 2 2" xfId="19700"/>
    <cellStyle name="Obliczenia 17 2 2 3" xfId="19701"/>
    <cellStyle name="Obliczenia 17 2 2 3 2" xfId="19702"/>
    <cellStyle name="Obliczenia 17 2 2 4" xfId="19703"/>
    <cellStyle name="Obliczenia 17 2 3" xfId="19704"/>
    <cellStyle name="Obliczenia 17 2 3 2" xfId="19705"/>
    <cellStyle name="Obliczenia 17 2 4" xfId="19706"/>
    <cellStyle name="Obliczenia 17 2 4 2" xfId="19707"/>
    <cellStyle name="Obliczenia 17 2 5" xfId="19708"/>
    <cellStyle name="Obliczenia 17 2 5 2" xfId="19709"/>
    <cellStyle name="Obliczenia 17 2 6" xfId="19710"/>
    <cellStyle name="Obliczenia 17 3" xfId="19711"/>
    <cellStyle name="Obliczenia 17 3 2" xfId="19712"/>
    <cellStyle name="Obliczenia 17 3 2 2" xfId="19713"/>
    <cellStyle name="Obliczenia 17 3 2 2 2" xfId="19714"/>
    <cellStyle name="Obliczenia 17 3 2 3" xfId="19715"/>
    <cellStyle name="Obliczenia 17 3 2 3 2" xfId="19716"/>
    <cellStyle name="Obliczenia 17 3 2 4" xfId="19717"/>
    <cellStyle name="Obliczenia 17 3 3" xfId="19718"/>
    <cellStyle name="Obliczenia 17 3 3 2" xfId="19719"/>
    <cellStyle name="Obliczenia 17 3 4" xfId="19720"/>
    <cellStyle name="Obliczenia 17 3 4 2" xfId="19721"/>
    <cellStyle name="Obliczenia 17 3 5" xfId="19722"/>
    <cellStyle name="Obliczenia 17 3 5 2" xfId="19723"/>
    <cellStyle name="Obliczenia 17 3 6" xfId="19724"/>
    <cellStyle name="Obliczenia 17 3 7" xfId="19725"/>
    <cellStyle name="Obliczenia 17 3 8" xfId="19726"/>
    <cellStyle name="Obliczenia 17 4" xfId="19727"/>
    <cellStyle name="Obliczenia 17 4 2" xfId="19728"/>
    <cellStyle name="Obliczenia 17 4 2 2" xfId="19729"/>
    <cellStyle name="Obliczenia 17 4 3" xfId="19730"/>
    <cellStyle name="Obliczenia 17 4 3 2" xfId="19731"/>
    <cellStyle name="Obliczenia 17 4 4" xfId="19732"/>
    <cellStyle name="Obliczenia 17 4 5" xfId="19733"/>
    <cellStyle name="Obliczenia 17 4 6" xfId="19734"/>
    <cellStyle name="Obliczenia 17 5" xfId="19735"/>
    <cellStyle name="Obliczenia 17 5 2" xfId="19736"/>
    <cellStyle name="Obliczenia 17 5 2 2" xfId="19737"/>
    <cellStyle name="Obliczenia 17 5 3" xfId="19738"/>
    <cellStyle name="Obliczenia 17 5 3 2" xfId="19739"/>
    <cellStyle name="Obliczenia 17 5 4" xfId="19740"/>
    <cellStyle name="Obliczenia 17 5 5" xfId="19741"/>
    <cellStyle name="Obliczenia 17 5 6" xfId="19742"/>
    <cellStyle name="Obliczenia 17 6" xfId="19743"/>
    <cellStyle name="Obliczenia 17 6 2" xfId="19744"/>
    <cellStyle name="Obliczenia 17 6 2 2" xfId="19745"/>
    <cellStyle name="Obliczenia 17 6 3" xfId="19746"/>
    <cellStyle name="Obliczenia 17 6 3 2" xfId="19747"/>
    <cellStyle name="Obliczenia 17 6 4" xfId="19748"/>
    <cellStyle name="Obliczenia 17 6 5" xfId="19749"/>
    <cellStyle name="Obliczenia 17 6 6" xfId="19750"/>
    <cellStyle name="Obliczenia 17 7" xfId="19751"/>
    <cellStyle name="Obliczenia 17 7 2" xfId="19752"/>
    <cellStyle name="Obliczenia 17 7 3" xfId="19753"/>
    <cellStyle name="Obliczenia 17 7 4" xfId="19754"/>
    <cellStyle name="Obliczenia 17 8" xfId="19755"/>
    <cellStyle name="Obliczenia 17 8 2" xfId="19756"/>
    <cellStyle name="Obliczenia 17 9" xfId="19757"/>
    <cellStyle name="Obliczenia 17 9 2" xfId="19758"/>
    <cellStyle name="Obliczenia 18" xfId="19759"/>
    <cellStyle name="Obliczenia 18 10" xfId="19760"/>
    <cellStyle name="Obliczenia 18 11" xfId="19761"/>
    <cellStyle name="Obliczenia 18 2" xfId="19762"/>
    <cellStyle name="Obliczenia 18 2 2" xfId="19763"/>
    <cellStyle name="Obliczenia 18 2 2 2" xfId="19764"/>
    <cellStyle name="Obliczenia 18 2 2 2 2" xfId="19765"/>
    <cellStyle name="Obliczenia 18 2 2 3" xfId="19766"/>
    <cellStyle name="Obliczenia 18 2 2 3 2" xfId="19767"/>
    <cellStyle name="Obliczenia 18 2 2 4" xfId="19768"/>
    <cellStyle name="Obliczenia 18 2 3" xfId="19769"/>
    <cellStyle name="Obliczenia 18 2 3 2" xfId="19770"/>
    <cellStyle name="Obliczenia 18 2 4" xfId="19771"/>
    <cellStyle name="Obliczenia 18 2 4 2" xfId="19772"/>
    <cellStyle name="Obliczenia 18 2 5" xfId="19773"/>
    <cellStyle name="Obliczenia 18 2 5 2" xfId="19774"/>
    <cellStyle name="Obliczenia 18 2 6" xfId="19775"/>
    <cellStyle name="Obliczenia 18 3" xfId="19776"/>
    <cellStyle name="Obliczenia 18 3 2" xfId="19777"/>
    <cellStyle name="Obliczenia 18 3 2 2" xfId="19778"/>
    <cellStyle name="Obliczenia 18 3 2 2 2" xfId="19779"/>
    <cellStyle name="Obliczenia 18 3 2 3" xfId="19780"/>
    <cellStyle name="Obliczenia 18 3 2 3 2" xfId="19781"/>
    <cellStyle name="Obliczenia 18 3 2 4" xfId="19782"/>
    <cellStyle name="Obliczenia 18 3 3" xfId="19783"/>
    <cellStyle name="Obliczenia 18 3 3 2" xfId="19784"/>
    <cellStyle name="Obliczenia 18 3 4" xfId="19785"/>
    <cellStyle name="Obliczenia 18 3 4 2" xfId="19786"/>
    <cellStyle name="Obliczenia 18 3 5" xfId="19787"/>
    <cellStyle name="Obliczenia 18 3 5 2" xfId="19788"/>
    <cellStyle name="Obliczenia 18 3 6" xfId="19789"/>
    <cellStyle name="Obliczenia 18 3 7" xfId="19790"/>
    <cellStyle name="Obliczenia 18 3 8" xfId="19791"/>
    <cellStyle name="Obliczenia 18 4" xfId="19792"/>
    <cellStyle name="Obliczenia 18 4 2" xfId="19793"/>
    <cellStyle name="Obliczenia 18 4 2 2" xfId="19794"/>
    <cellStyle name="Obliczenia 18 4 3" xfId="19795"/>
    <cellStyle name="Obliczenia 18 4 3 2" xfId="19796"/>
    <cellStyle name="Obliczenia 18 4 4" xfId="19797"/>
    <cellStyle name="Obliczenia 18 4 5" xfId="19798"/>
    <cellStyle name="Obliczenia 18 4 6" xfId="19799"/>
    <cellStyle name="Obliczenia 18 5" xfId="19800"/>
    <cellStyle name="Obliczenia 18 5 2" xfId="19801"/>
    <cellStyle name="Obliczenia 18 5 2 2" xfId="19802"/>
    <cellStyle name="Obliczenia 18 5 3" xfId="19803"/>
    <cellStyle name="Obliczenia 18 5 3 2" xfId="19804"/>
    <cellStyle name="Obliczenia 18 5 4" xfId="19805"/>
    <cellStyle name="Obliczenia 18 5 5" xfId="19806"/>
    <cellStyle name="Obliczenia 18 5 6" xfId="19807"/>
    <cellStyle name="Obliczenia 18 6" xfId="19808"/>
    <cellStyle name="Obliczenia 18 6 2" xfId="19809"/>
    <cellStyle name="Obliczenia 18 6 2 2" xfId="19810"/>
    <cellStyle name="Obliczenia 18 6 3" xfId="19811"/>
    <cellStyle name="Obliczenia 18 6 3 2" xfId="19812"/>
    <cellStyle name="Obliczenia 18 6 4" xfId="19813"/>
    <cellStyle name="Obliczenia 18 6 5" xfId="19814"/>
    <cellStyle name="Obliczenia 18 6 6" xfId="19815"/>
    <cellStyle name="Obliczenia 18 7" xfId="19816"/>
    <cellStyle name="Obliczenia 18 7 2" xfId="19817"/>
    <cellStyle name="Obliczenia 18 7 3" xfId="19818"/>
    <cellStyle name="Obliczenia 18 7 4" xfId="19819"/>
    <cellStyle name="Obliczenia 18 8" xfId="19820"/>
    <cellStyle name="Obliczenia 18 8 2" xfId="19821"/>
    <cellStyle name="Obliczenia 18 9" xfId="19822"/>
    <cellStyle name="Obliczenia 18 9 2" xfId="19823"/>
    <cellStyle name="Obliczenia 19" xfId="19824"/>
    <cellStyle name="Obliczenia 19 10" xfId="19825"/>
    <cellStyle name="Obliczenia 19 11" xfId="19826"/>
    <cellStyle name="Obliczenia 19 2" xfId="19827"/>
    <cellStyle name="Obliczenia 19 2 2" xfId="19828"/>
    <cellStyle name="Obliczenia 19 2 2 2" xfId="19829"/>
    <cellStyle name="Obliczenia 19 2 2 2 2" xfId="19830"/>
    <cellStyle name="Obliczenia 19 2 2 3" xfId="19831"/>
    <cellStyle name="Obliczenia 19 2 2 3 2" xfId="19832"/>
    <cellStyle name="Obliczenia 19 2 2 4" xfId="19833"/>
    <cellStyle name="Obliczenia 19 2 3" xfId="19834"/>
    <cellStyle name="Obliczenia 19 2 3 2" xfId="19835"/>
    <cellStyle name="Obliczenia 19 2 4" xfId="19836"/>
    <cellStyle name="Obliczenia 19 2 4 2" xfId="19837"/>
    <cellStyle name="Obliczenia 19 2 5" xfId="19838"/>
    <cellStyle name="Obliczenia 19 2 5 2" xfId="19839"/>
    <cellStyle name="Obliczenia 19 2 6" xfId="19840"/>
    <cellStyle name="Obliczenia 19 3" xfId="19841"/>
    <cellStyle name="Obliczenia 19 3 2" xfId="19842"/>
    <cellStyle name="Obliczenia 19 3 2 2" xfId="19843"/>
    <cellStyle name="Obliczenia 19 3 2 2 2" xfId="19844"/>
    <cellStyle name="Obliczenia 19 3 2 3" xfId="19845"/>
    <cellStyle name="Obliczenia 19 3 2 3 2" xfId="19846"/>
    <cellStyle name="Obliczenia 19 3 2 4" xfId="19847"/>
    <cellStyle name="Obliczenia 19 3 3" xfId="19848"/>
    <cellStyle name="Obliczenia 19 3 3 2" xfId="19849"/>
    <cellStyle name="Obliczenia 19 3 4" xfId="19850"/>
    <cellStyle name="Obliczenia 19 3 4 2" xfId="19851"/>
    <cellStyle name="Obliczenia 19 3 5" xfId="19852"/>
    <cellStyle name="Obliczenia 19 3 5 2" xfId="19853"/>
    <cellStyle name="Obliczenia 19 3 6" xfId="19854"/>
    <cellStyle name="Obliczenia 19 3 7" xfId="19855"/>
    <cellStyle name="Obliczenia 19 3 8" xfId="19856"/>
    <cellStyle name="Obliczenia 19 4" xfId="19857"/>
    <cellStyle name="Obliczenia 19 4 2" xfId="19858"/>
    <cellStyle name="Obliczenia 19 4 2 2" xfId="19859"/>
    <cellStyle name="Obliczenia 19 4 3" xfId="19860"/>
    <cellStyle name="Obliczenia 19 4 3 2" xfId="19861"/>
    <cellStyle name="Obliczenia 19 4 4" xfId="19862"/>
    <cellStyle name="Obliczenia 19 4 5" xfId="19863"/>
    <cellStyle name="Obliczenia 19 4 6" xfId="19864"/>
    <cellStyle name="Obliczenia 19 5" xfId="19865"/>
    <cellStyle name="Obliczenia 19 5 2" xfId="19866"/>
    <cellStyle name="Obliczenia 19 5 2 2" xfId="19867"/>
    <cellStyle name="Obliczenia 19 5 3" xfId="19868"/>
    <cellStyle name="Obliczenia 19 5 3 2" xfId="19869"/>
    <cellStyle name="Obliczenia 19 5 4" xfId="19870"/>
    <cellStyle name="Obliczenia 19 5 5" xfId="19871"/>
    <cellStyle name="Obliczenia 19 5 6" xfId="19872"/>
    <cellStyle name="Obliczenia 19 6" xfId="19873"/>
    <cellStyle name="Obliczenia 19 6 2" xfId="19874"/>
    <cellStyle name="Obliczenia 19 6 2 2" xfId="19875"/>
    <cellStyle name="Obliczenia 19 6 3" xfId="19876"/>
    <cellStyle name="Obliczenia 19 6 3 2" xfId="19877"/>
    <cellStyle name="Obliczenia 19 6 4" xfId="19878"/>
    <cellStyle name="Obliczenia 19 6 5" xfId="19879"/>
    <cellStyle name="Obliczenia 19 6 6" xfId="19880"/>
    <cellStyle name="Obliczenia 19 7" xfId="19881"/>
    <cellStyle name="Obliczenia 19 7 2" xfId="19882"/>
    <cellStyle name="Obliczenia 19 7 3" xfId="19883"/>
    <cellStyle name="Obliczenia 19 7 4" xfId="19884"/>
    <cellStyle name="Obliczenia 19 8" xfId="19885"/>
    <cellStyle name="Obliczenia 19 8 2" xfId="19886"/>
    <cellStyle name="Obliczenia 19 9" xfId="19887"/>
    <cellStyle name="Obliczenia 19 9 2" xfId="19888"/>
    <cellStyle name="Obliczenia 2" xfId="19889"/>
    <cellStyle name="Obliczenia 2 10" xfId="19890"/>
    <cellStyle name="Obliczenia 2 11" xfId="19891"/>
    <cellStyle name="Obliczenia 2 2" xfId="19892"/>
    <cellStyle name="Obliczenia 2 2 2" xfId="19893"/>
    <cellStyle name="Obliczenia 2 2 2 2" xfId="19894"/>
    <cellStyle name="Obliczenia 2 2 2 2 2" xfId="19895"/>
    <cellStyle name="Obliczenia 2 2 2 3" xfId="19896"/>
    <cellStyle name="Obliczenia 2 2 2 3 2" xfId="19897"/>
    <cellStyle name="Obliczenia 2 2 2 4" xfId="19898"/>
    <cellStyle name="Obliczenia 2 2 3" xfId="19899"/>
    <cellStyle name="Obliczenia 2 2 3 2" xfId="19900"/>
    <cellStyle name="Obliczenia 2 2 4" xfId="19901"/>
    <cellStyle name="Obliczenia 2 2 4 2" xfId="19902"/>
    <cellStyle name="Obliczenia 2 2 5" xfId="19903"/>
    <cellStyle name="Obliczenia 2 2 5 2" xfId="19904"/>
    <cellStyle name="Obliczenia 2 2 6" xfId="19905"/>
    <cellStyle name="Obliczenia 2 3" xfId="19906"/>
    <cellStyle name="Obliczenia 2 3 2" xfId="19907"/>
    <cellStyle name="Obliczenia 2 3 2 2" xfId="19908"/>
    <cellStyle name="Obliczenia 2 3 2 2 2" xfId="19909"/>
    <cellStyle name="Obliczenia 2 3 2 3" xfId="19910"/>
    <cellStyle name="Obliczenia 2 3 2 3 2" xfId="19911"/>
    <cellStyle name="Obliczenia 2 3 2 4" xfId="19912"/>
    <cellStyle name="Obliczenia 2 3 3" xfId="19913"/>
    <cellStyle name="Obliczenia 2 3 3 2" xfId="19914"/>
    <cellStyle name="Obliczenia 2 3 4" xfId="19915"/>
    <cellStyle name="Obliczenia 2 3 4 2" xfId="19916"/>
    <cellStyle name="Obliczenia 2 3 5" xfId="19917"/>
    <cellStyle name="Obliczenia 2 3 5 2" xfId="19918"/>
    <cellStyle name="Obliczenia 2 3 6" xfId="19919"/>
    <cellStyle name="Obliczenia 2 3 7" xfId="19920"/>
    <cellStyle name="Obliczenia 2 3 8" xfId="19921"/>
    <cellStyle name="Obliczenia 2 4" xfId="19922"/>
    <cellStyle name="Obliczenia 2 4 2" xfId="19923"/>
    <cellStyle name="Obliczenia 2 4 2 2" xfId="19924"/>
    <cellStyle name="Obliczenia 2 4 3" xfId="19925"/>
    <cellStyle name="Obliczenia 2 4 3 2" xfId="19926"/>
    <cellStyle name="Obliczenia 2 4 4" xfId="19927"/>
    <cellStyle name="Obliczenia 2 4 5" xfId="19928"/>
    <cellStyle name="Obliczenia 2 4 6" xfId="19929"/>
    <cellStyle name="Obliczenia 2 5" xfId="19930"/>
    <cellStyle name="Obliczenia 2 5 2" xfId="19931"/>
    <cellStyle name="Obliczenia 2 5 2 2" xfId="19932"/>
    <cellStyle name="Obliczenia 2 5 3" xfId="19933"/>
    <cellStyle name="Obliczenia 2 5 3 2" xfId="19934"/>
    <cellStyle name="Obliczenia 2 5 4" xfId="19935"/>
    <cellStyle name="Obliczenia 2 5 5" xfId="19936"/>
    <cellStyle name="Obliczenia 2 5 6" xfId="19937"/>
    <cellStyle name="Obliczenia 2 6" xfId="19938"/>
    <cellStyle name="Obliczenia 2 6 2" xfId="19939"/>
    <cellStyle name="Obliczenia 2 6 2 2" xfId="19940"/>
    <cellStyle name="Obliczenia 2 6 3" xfId="19941"/>
    <cellStyle name="Obliczenia 2 6 3 2" xfId="19942"/>
    <cellStyle name="Obliczenia 2 6 4" xfId="19943"/>
    <cellStyle name="Obliczenia 2 6 5" xfId="19944"/>
    <cellStyle name="Obliczenia 2 6 6" xfId="19945"/>
    <cellStyle name="Obliczenia 2 7" xfId="19946"/>
    <cellStyle name="Obliczenia 2 7 2" xfId="19947"/>
    <cellStyle name="Obliczenia 2 7 3" xfId="19948"/>
    <cellStyle name="Obliczenia 2 7 4" xfId="19949"/>
    <cellStyle name="Obliczenia 2 8" xfId="19950"/>
    <cellStyle name="Obliczenia 2 8 2" xfId="19951"/>
    <cellStyle name="Obliczenia 2 9" xfId="19952"/>
    <cellStyle name="Obliczenia 2 9 2" xfId="19953"/>
    <cellStyle name="Obliczenia 20" xfId="19954"/>
    <cellStyle name="Obliczenia 20 10" xfId="19955"/>
    <cellStyle name="Obliczenia 20 11" xfId="19956"/>
    <cellStyle name="Obliczenia 20 2" xfId="19957"/>
    <cellStyle name="Obliczenia 20 2 2" xfId="19958"/>
    <cellStyle name="Obliczenia 20 2 2 2" xfId="19959"/>
    <cellStyle name="Obliczenia 20 2 2 2 2" xfId="19960"/>
    <cellStyle name="Obliczenia 20 2 2 3" xfId="19961"/>
    <cellStyle name="Obliczenia 20 2 2 3 2" xfId="19962"/>
    <cellStyle name="Obliczenia 20 2 2 4" xfId="19963"/>
    <cellStyle name="Obliczenia 20 2 3" xfId="19964"/>
    <cellStyle name="Obliczenia 20 2 3 2" xfId="19965"/>
    <cellStyle name="Obliczenia 20 2 4" xfId="19966"/>
    <cellStyle name="Obliczenia 20 2 4 2" xfId="19967"/>
    <cellStyle name="Obliczenia 20 2 5" xfId="19968"/>
    <cellStyle name="Obliczenia 20 2 5 2" xfId="19969"/>
    <cellStyle name="Obliczenia 20 2 6" xfId="19970"/>
    <cellStyle name="Obliczenia 20 3" xfId="19971"/>
    <cellStyle name="Obliczenia 20 3 2" xfId="19972"/>
    <cellStyle name="Obliczenia 20 3 2 2" xfId="19973"/>
    <cellStyle name="Obliczenia 20 3 2 2 2" xfId="19974"/>
    <cellStyle name="Obliczenia 20 3 2 3" xfId="19975"/>
    <cellStyle name="Obliczenia 20 3 2 3 2" xfId="19976"/>
    <cellStyle name="Obliczenia 20 3 2 4" xfId="19977"/>
    <cellStyle name="Obliczenia 20 3 3" xfId="19978"/>
    <cellStyle name="Obliczenia 20 3 3 2" xfId="19979"/>
    <cellStyle name="Obliczenia 20 3 4" xfId="19980"/>
    <cellStyle name="Obliczenia 20 3 4 2" xfId="19981"/>
    <cellStyle name="Obliczenia 20 3 5" xfId="19982"/>
    <cellStyle name="Obliczenia 20 3 5 2" xfId="19983"/>
    <cellStyle name="Obliczenia 20 3 6" xfId="19984"/>
    <cellStyle name="Obliczenia 20 3 7" xfId="19985"/>
    <cellStyle name="Obliczenia 20 3 8" xfId="19986"/>
    <cellStyle name="Obliczenia 20 4" xfId="19987"/>
    <cellStyle name="Obliczenia 20 4 2" xfId="19988"/>
    <cellStyle name="Obliczenia 20 4 2 2" xfId="19989"/>
    <cellStyle name="Obliczenia 20 4 3" xfId="19990"/>
    <cellStyle name="Obliczenia 20 4 3 2" xfId="19991"/>
    <cellStyle name="Obliczenia 20 4 4" xfId="19992"/>
    <cellStyle name="Obliczenia 20 4 5" xfId="19993"/>
    <cellStyle name="Obliczenia 20 4 6" xfId="19994"/>
    <cellStyle name="Obliczenia 20 5" xfId="19995"/>
    <cellStyle name="Obliczenia 20 5 2" xfId="19996"/>
    <cellStyle name="Obliczenia 20 5 2 2" xfId="19997"/>
    <cellStyle name="Obliczenia 20 5 3" xfId="19998"/>
    <cellStyle name="Obliczenia 20 5 3 2" xfId="19999"/>
    <cellStyle name="Obliczenia 20 5 4" xfId="20000"/>
    <cellStyle name="Obliczenia 20 5 5" xfId="20001"/>
    <cellStyle name="Obliczenia 20 5 6" xfId="20002"/>
    <cellStyle name="Obliczenia 20 6" xfId="20003"/>
    <cellStyle name="Obliczenia 20 6 2" xfId="20004"/>
    <cellStyle name="Obliczenia 20 6 2 2" xfId="20005"/>
    <cellStyle name="Obliczenia 20 6 3" xfId="20006"/>
    <cellStyle name="Obliczenia 20 6 3 2" xfId="20007"/>
    <cellStyle name="Obliczenia 20 6 4" xfId="20008"/>
    <cellStyle name="Obliczenia 20 6 5" xfId="20009"/>
    <cellStyle name="Obliczenia 20 6 6" xfId="20010"/>
    <cellStyle name="Obliczenia 20 7" xfId="20011"/>
    <cellStyle name="Obliczenia 20 7 2" xfId="20012"/>
    <cellStyle name="Obliczenia 20 7 3" xfId="20013"/>
    <cellStyle name="Obliczenia 20 7 4" xfId="20014"/>
    <cellStyle name="Obliczenia 20 8" xfId="20015"/>
    <cellStyle name="Obliczenia 20 8 2" xfId="20016"/>
    <cellStyle name="Obliczenia 20 9" xfId="20017"/>
    <cellStyle name="Obliczenia 20 9 2" xfId="20018"/>
    <cellStyle name="Obliczenia 21" xfId="20019"/>
    <cellStyle name="Obliczenia 21 10" xfId="20020"/>
    <cellStyle name="Obliczenia 21 11" xfId="20021"/>
    <cellStyle name="Obliczenia 21 2" xfId="20022"/>
    <cellStyle name="Obliczenia 21 2 2" xfId="20023"/>
    <cellStyle name="Obliczenia 21 2 2 2" xfId="20024"/>
    <cellStyle name="Obliczenia 21 2 2 2 2" xfId="20025"/>
    <cellStyle name="Obliczenia 21 2 2 3" xfId="20026"/>
    <cellStyle name="Obliczenia 21 2 2 3 2" xfId="20027"/>
    <cellStyle name="Obliczenia 21 2 2 4" xfId="20028"/>
    <cellStyle name="Obliczenia 21 2 3" xfId="20029"/>
    <cellStyle name="Obliczenia 21 2 3 2" xfId="20030"/>
    <cellStyle name="Obliczenia 21 2 4" xfId="20031"/>
    <cellStyle name="Obliczenia 21 2 4 2" xfId="20032"/>
    <cellStyle name="Obliczenia 21 2 5" xfId="20033"/>
    <cellStyle name="Obliczenia 21 2 5 2" xfId="20034"/>
    <cellStyle name="Obliczenia 21 2 6" xfId="20035"/>
    <cellStyle name="Obliczenia 21 3" xfId="20036"/>
    <cellStyle name="Obliczenia 21 3 2" xfId="20037"/>
    <cellStyle name="Obliczenia 21 3 2 2" xfId="20038"/>
    <cellStyle name="Obliczenia 21 3 2 2 2" xfId="20039"/>
    <cellStyle name="Obliczenia 21 3 2 3" xfId="20040"/>
    <cellStyle name="Obliczenia 21 3 2 3 2" xfId="20041"/>
    <cellStyle name="Obliczenia 21 3 2 4" xfId="20042"/>
    <cellStyle name="Obliczenia 21 3 3" xfId="20043"/>
    <cellStyle name="Obliczenia 21 3 3 2" xfId="20044"/>
    <cellStyle name="Obliczenia 21 3 4" xfId="20045"/>
    <cellStyle name="Obliczenia 21 3 4 2" xfId="20046"/>
    <cellStyle name="Obliczenia 21 3 5" xfId="20047"/>
    <cellStyle name="Obliczenia 21 3 5 2" xfId="20048"/>
    <cellStyle name="Obliczenia 21 3 6" xfId="20049"/>
    <cellStyle name="Obliczenia 21 3 7" xfId="20050"/>
    <cellStyle name="Obliczenia 21 3 8" xfId="20051"/>
    <cellStyle name="Obliczenia 21 4" xfId="20052"/>
    <cellStyle name="Obliczenia 21 4 2" xfId="20053"/>
    <cellStyle name="Obliczenia 21 4 2 2" xfId="20054"/>
    <cellStyle name="Obliczenia 21 4 3" xfId="20055"/>
    <cellStyle name="Obliczenia 21 4 3 2" xfId="20056"/>
    <cellStyle name="Obliczenia 21 4 4" xfId="20057"/>
    <cellStyle name="Obliczenia 21 4 5" xfId="20058"/>
    <cellStyle name="Obliczenia 21 4 6" xfId="20059"/>
    <cellStyle name="Obliczenia 21 5" xfId="20060"/>
    <cellStyle name="Obliczenia 21 5 2" xfId="20061"/>
    <cellStyle name="Obliczenia 21 5 2 2" xfId="20062"/>
    <cellStyle name="Obliczenia 21 5 3" xfId="20063"/>
    <cellStyle name="Obliczenia 21 5 3 2" xfId="20064"/>
    <cellStyle name="Obliczenia 21 5 4" xfId="20065"/>
    <cellStyle name="Obliczenia 21 5 5" xfId="20066"/>
    <cellStyle name="Obliczenia 21 5 6" xfId="20067"/>
    <cellStyle name="Obliczenia 21 6" xfId="20068"/>
    <cellStyle name="Obliczenia 21 6 2" xfId="20069"/>
    <cellStyle name="Obliczenia 21 6 2 2" xfId="20070"/>
    <cellStyle name="Obliczenia 21 6 3" xfId="20071"/>
    <cellStyle name="Obliczenia 21 6 3 2" xfId="20072"/>
    <cellStyle name="Obliczenia 21 6 4" xfId="20073"/>
    <cellStyle name="Obliczenia 21 6 5" xfId="20074"/>
    <cellStyle name="Obliczenia 21 6 6" xfId="20075"/>
    <cellStyle name="Obliczenia 21 7" xfId="20076"/>
    <cellStyle name="Obliczenia 21 7 2" xfId="20077"/>
    <cellStyle name="Obliczenia 21 7 3" xfId="20078"/>
    <cellStyle name="Obliczenia 21 7 4" xfId="20079"/>
    <cellStyle name="Obliczenia 21 8" xfId="20080"/>
    <cellStyle name="Obliczenia 21 8 2" xfId="20081"/>
    <cellStyle name="Obliczenia 21 9" xfId="20082"/>
    <cellStyle name="Obliczenia 21 9 2" xfId="20083"/>
    <cellStyle name="Obliczenia 22" xfId="20084"/>
    <cellStyle name="Obliczenia 22 10" xfId="20085"/>
    <cellStyle name="Obliczenia 22 11" xfId="20086"/>
    <cellStyle name="Obliczenia 22 2" xfId="20087"/>
    <cellStyle name="Obliczenia 22 2 2" xfId="20088"/>
    <cellStyle name="Obliczenia 22 2 2 2" xfId="20089"/>
    <cellStyle name="Obliczenia 22 2 2 2 2" xfId="20090"/>
    <cellStyle name="Obliczenia 22 2 2 3" xfId="20091"/>
    <cellStyle name="Obliczenia 22 2 2 3 2" xfId="20092"/>
    <cellStyle name="Obliczenia 22 2 2 4" xfId="20093"/>
    <cellStyle name="Obliczenia 22 2 3" xfId="20094"/>
    <cellStyle name="Obliczenia 22 2 3 2" xfId="20095"/>
    <cellStyle name="Obliczenia 22 2 4" xfId="20096"/>
    <cellStyle name="Obliczenia 22 2 4 2" xfId="20097"/>
    <cellStyle name="Obliczenia 22 2 5" xfId="20098"/>
    <cellStyle name="Obliczenia 22 2 5 2" xfId="20099"/>
    <cellStyle name="Obliczenia 22 2 6" xfId="20100"/>
    <cellStyle name="Obliczenia 22 3" xfId="20101"/>
    <cellStyle name="Obliczenia 22 3 2" xfId="20102"/>
    <cellStyle name="Obliczenia 22 3 2 2" xfId="20103"/>
    <cellStyle name="Obliczenia 22 3 2 2 2" xfId="20104"/>
    <cellStyle name="Obliczenia 22 3 2 3" xfId="20105"/>
    <cellStyle name="Obliczenia 22 3 2 3 2" xfId="20106"/>
    <cellStyle name="Obliczenia 22 3 2 4" xfId="20107"/>
    <cellStyle name="Obliczenia 22 3 3" xfId="20108"/>
    <cellStyle name="Obliczenia 22 3 3 2" xfId="20109"/>
    <cellStyle name="Obliczenia 22 3 4" xfId="20110"/>
    <cellStyle name="Obliczenia 22 3 4 2" xfId="20111"/>
    <cellStyle name="Obliczenia 22 3 5" xfId="20112"/>
    <cellStyle name="Obliczenia 22 3 5 2" xfId="20113"/>
    <cellStyle name="Obliczenia 22 3 6" xfId="20114"/>
    <cellStyle name="Obliczenia 22 3 7" xfId="20115"/>
    <cellStyle name="Obliczenia 22 3 8" xfId="20116"/>
    <cellStyle name="Obliczenia 22 4" xfId="20117"/>
    <cellStyle name="Obliczenia 22 4 2" xfId="20118"/>
    <cellStyle name="Obliczenia 22 4 2 2" xfId="20119"/>
    <cellStyle name="Obliczenia 22 4 3" xfId="20120"/>
    <cellStyle name="Obliczenia 22 4 3 2" xfId="20121"/>
    <cellStyle name="Obliczenia 22 4 4" xfId="20122"/>
    <cellStyle name="Obliczenia 22 4 5" xfId="20123"/>
    <cellStyle name="Obliczenia 22 4 6" xfId="20124"/>
    <cellStyle name="Obliczenia 22 5" xfId="20125"/>
    <cellStyle name="Obliczenia 22 5 2" xfId="20126"/>
    <cellStyle name="Obliczenia 22 5 2 2" xfId="20127"/>
    <cellStyle name="Obliczenia 22 5 3" xfId="20128"/>
    <cellStyle name="Obliczenia 22 5 3 2" xfId="20129"/>
    <cellStyle name="Obliczenia 22 5 4" xfId="20130"/>
    <cellStyle name="Obliczenia 22 5 5" xfId="20131"/>
    <cellStyle name="Obliczenia 22 5 6" xfId="20132"/>
    <cellStyle name="Obliczenia 22 6" xfId="20133"/>
    <cellStyle name="Obliczenia 22 6 2" xfId="20134"/>
    <cellStyle name="Obliczenia 22 6 2 2" xfId="20135"/>
    <cellStyle name="Obliczenia 22 6 3" xfId="20136"/>
    <cellStyle name="Obliczenia 22 6 3 2" xfId="20137"/>
    <cellStyle name="Obliczenia 22 6 4" xfId="20138"/>
    <cellStyle name="Obliczenia 22 6 5" xfId="20139"/>
    <cellStyle name="Obliczenia 22 6 6" xfId="20140"/>
    <cellStyle name="Obliczenia 22 7" xfId="20141"/>
    <cellStyle name="Obliczenia 22 7 2" xfId="20142"/>
    <cellStyle name="Obliczenia 22 7 3" xfId="20143"/>
    <cellStyle name="Obliczenia 22 7 4" xfId="20144"/>
    <cellStyle name="Obliczenia 22 8" xfId="20145"/>
    <cellStyle name="Obliczenia 22 8 2" xfId="20146"/>
    <cellStyle name="Obliczenia 22 9" xfId="20147"/>
    <cellStyle name="Obliczenia 22 9 2" xfId="20148"/>
    <cellStyle name="Obliczenia 23" xfId="20149"/>
    <cellStyle name="Obliczenia 23 10" xfId="20150"/>
    <cellStyle name="Obliczenia 23 11" xfId="20151"/>
    <cellStyle name="Obliczenia 23 2" xfId="20152"/>
    <cellStyle name="Obliczenia 23 2 2" xfId="20153"/>
    <cellStyle name="Obliczenia 23 2 2 2" xfId="20154"/>
    <cellStyle name="Obliczenia 23 2 2 2 2" xfId="20155"/>
    <cellStyle name="Obliczenia 23 2 2 3" xfId="20156"/>
    <cellStyle name="Obliczenia 23 2 2 3 2" xfId="20157"/>
    <cellStyle name="Obliczenia 23 2 2 4" xfId="20158"/>
    <cellStyle name="Obliczenia 23 2 3" xfId="20159"/>
    <cellStyle name="Obliczenia 23 2 3 2" xfId="20160"/>
    <cellStyle name="Obliczenia 23 2 4" xfId="20161"/>
    <cellStyle name="Obliczenia 23 2 4 2" xfId="20162"/>
    <cellStyle name="Obliczenia 23 2 5" xfId="20163"/>
    <cellStyle name="Obliczenia 23 2 5 2" xfId="20164"/>
    <cellStyle name="Obliczenia 23 2 6" xfId="20165"/>
    <cellStyle name="Obliczenia 23 3" xfId="20166"/>
    <cellStyle name="Obliczenia 23 3 2" xfId="20167"/>
    <cellStyle name="Obliczenia 23 3 2 2" xfId="20168"/>
    <cellStyle name="Obliczenia 23 3 2 2 2" xfId="20169"/>
    <cellStyle name="Obliczenia 23 3 2 3" xfId="20170"/>
    <cellStyle name="Obliczenia 23 3 2 3 2" xfId="20171"/>
    <cellStyle name="Obliczenia 23 3 2 4" xfId="20172"/>
    <cellStyle name="Obliczenia 23 3 3" xfId="20173"/>
    <cellStyle name="Obliczenia 23 3 3 2" xfId="20174"/>
    <cellStyle name="Obliczenia 23 3 4" xfId="20175"/>
    <cellStyle name="Obliczenia 23 3 4 2" xfId="20176"/>
    <cellStyle name="Obliczenia 23 3 5" xfId="20177"/>
    <cellStyle name="Obliczenia 23 3 5 2" xfId="20178"/>
    <cellStyle name="Obliczenia 23 3 6" xfId="20179"/>
    <cellStyle name="Obliczenia 23 3 7" xfId="20180"/>
    <cellStyle name="Obliczenia 23 3 8" xfId="20181"/>
    <cellStyle name="Obliczenia 23 4" xfId="20182"/>
    <cellStyle name="Obliczenia 23 4 2" xfId="20183"/>
    <cellStyle name="Obliczenia 23 4 2 2" xfId="20184"/>
    <cellStyle name="Obliczenia 23 4 3" xfId="20185"/>
    <cellStyle name="Obliczenia 23 4 3 2" xfId="20186"/>
    <cellStyle name="Obliczenia 23 4 4" xfId="20187"/>
    <cellStyle name="Obliczenia 23 4 5" xfId="20188"/>
    <cellStyle name="Obliczenia 23 4 6" xfId="20189"/>
    <cellStyle name="Obliczenia 23 5" xfId="20190"/>
    <cellStyle name="Obliczenia 23 5 2" xfId="20191"/>
    <cellStyle name="Obliczenia 23 5 2 2" xfId="20192"/>
    <cellStyle name="Obliczenia 23 5 3" xfId="20193"/>
    <cellStyle name="Obliczenia 23 5 3 2" xfId="20194"/>
    <cellStyle name="Obliczenia 23 5 4" xfId="20195"/>
    <cellStyle name="Obliczenia 23 5 5" xfId="20196"/>
    <cellStyle name="Obliczenia 23 5 6" xfId="20197"/>
    <cellStyle name="Obliczenia 23 6" xfId="20198"/>
    <cellStyle name="Obliczenia 23 6 2" xfId="20199"/>
    <cellStyle name="Obliczenia 23 6 2 2" xfId="20200"/>
    <cellStyle name="Obliczenia 23 6 3" xfId="20201"/>
    <cellStyle name="Obliczenia 23 6 3 2" xfId="20202"/>
    <cellStyle name="Obliczenia 23 6 4" xfId="20203"/>
    <cellStyle name="Obliczenia 23 6 5" xfId="20204"/>
    <cellStyle name="Obliczenia 23 6 6" xfId="20205"/>
    <cellStyle name="Obliczenia 23 7" xfId="20206"/>
    <cellStyle name="Obliczenia 23 7 2" xfId="20207"/>
    <cellStyle name="Obliczenia 23 7 3" xfId="20208"/>
    <cellStyle name="Obliczenia 23 7 4" xfId="20209"/>
    <cellStyle name="Obliczenia 23 8" xfId="20210"/>
    <cellStyle name="Obliczenia 23 8 2" xfId="20211"/>
    <cellStyle name="Obliczenia 23 9" xfId="20212"/>
    <cellStyle name="Obliczenia 23 9 2" xfId="20213"/>
    <cellStyle name="Obliczenia 24" xfId="20214"/>
    <cellStyle name="Obliczenia 24 10" xfId="20215"/>
    <cellStyle name="Obliczenia 24 11" xfId="20216"/>
    <cellStyle name="Obliczenia 24 2" xfId="20217"/>
    <cellStyle name="Obliczenia 24 2 2" xfId="20218"/>
    <cellStyle name="Obliczenia 24 2 2 2" xfId="20219"/>
    <cellStyle name="Obliczenia 24 2 2 2 2" xfId="20220"/>
    <cellStyle name="Obliczenia 24 2 2 3" xfId="20221"/>
    <cellStyle name="Obliczenia 24 2 2 3 2" xfId="20222"/>
    <cellStyle name="Obliczenia 24 2 2 4" xfId="20223"/>
    <cellStyle name="Obliczenia 24 2 3" xfId="20224"/>
    <cellStyle name="Obliczenia 24 2 3 2" xfId="20225"/>
    <cellStyle name="Obliczenia 24 2 4" xfId="20226"/>
    <cellStyle name="Obliczenia 24 2 4 2" xfId="20227"/>
    <cellStyle name="Obliczenia 24 2 5" xfId="20228"/>
    <cellStyle name="Obliczenia 24 2 5 2" xfId="20229"/>
    <cellStyle name="Obliczenia 24 2 6" xfId="20230"/>
    <cellStyle name="Obliczenia 24 3" xfId="20231"/>
    <cellStyle name="Obliczenia 24 3 2" xfId="20232"/>
    <cellStyle name="Obliczenia 24 3 2 2" xfId="20233"/>
    <cellStyle name="Obliczenia 24 3 2 2 2" xfId="20234"/>
    <cellStyle name="Obliczenia 24 3 2 3" xfId="20235"/>
    <cellStyle name="Obliczenia 24 3 2 3 2" xfId="20236"/>
    <cellStyle name="Obliczenia 24 3 2 4" xfId="20237"/>
    <cellStyle name="Obliczenia 24 3 3" xfId="20238"/>
    <cellStyle name="Obliczenia 24 3 3 2" xfId="20239"/>
    <cellStyle name="Obliczenia 24 3 4" xfId="20240"/>
    <cellStyle name="Obliczenia 24 3 4 2" xfId="20241"/>
    <cellStyle name="Obliczenia 24 3 5" xfId="20242"/>
    <cellStyle name="Obliczenia 24 3 5 2" xfId="20243"/>
    <cellStyle name="Obliczenia 24 3 6" xfId="20244"/>
    <cellStyle name="Obliczenia 24 3 7" xfId="20245"/>
    <cellStyle name="Obliczenia 24 3 8" xfId="20246"/>
    <cellStyle name="Obliczenia 24 4" xfId="20247"/>
    <cellStyle name="Obliczenia 24 4 2" xfId="20248"/>
    <cellStyle name="Obliczenia 24 4 2 2" xfId="20249"/>
    <cellStyle name="Obliczenia 24 4 3" xfId="20250"/>
    <cellStyle name="Obliczenia 24 4 3 2" xfId="20251"/>
    <cellStyle name="Obliczenia 24 4 4" xfId="20252"/>
    <cellStyle name="Obliczenia 24 4 5" xfId="20253"/>
    <cellStyle name="Obliczenia 24 4 6" xfId="20254"/>
    <cellStyle name="Obliczenia 24 5" xfId="20255"/>
    <cellStyle name="Obliczenia 24 5 2" xfId="20256"/>
    <cellStyle name="Obliczenia 24 5 2 2" xfId="20257"/>
    <cellStyle name="Obliczenia 24 5 3" xfId="20258"/>
    <cellStyle name="Obliczenia 24 5 3 2" xfId="20259"/>
    <cellStyle name="Obliczenia 24 5 4" xfId="20260"/>
    <cellStyle name="Obliczenia 24 5 5" xfId="20261"/>
    <cellStyle name="Obliczenia 24 5 6" xfId="20262"/>
    <cellStyle name="Obliczenia 24 6" xfId="20263"/>
    <cellStyle name="Obliczenia 24 6 2" xfId="20264"/>
    <cellStyle name="Obliczenia 24 6 2 2" xfId="20265"/>
    <cellStyle name="Obliczenia 24 6 3" xfId="20266"/>
    <cellStyle name="Obliczenia 24 6 3 2" xfId="20267"/>
    <cellStyle name="Obliczenia 24 6 4" xfId="20268"/>
    <cellStyle name="Obliczenia 24 6 5" xfId="20269"/>
    <cellStyle name="Obliczenia 24 6 6" xfId="20270"/>
    <cellStyle name="Obliczenia 24 7" xfId="20271"/>
    <cellStyle name="Obliczenia 24 7 2" xfId="20272"/>
    <cellStyle name="Obliczenia 24 7 3" xfId="20273"/>
    <cellStyle name="Obliczenia 24 7 4" xfId="20274"/>
    <cellStyle name="Obliczenia 24 8" xfId="20275"/>
    <cellStyle name="Obliczenia 24 8 2" xfId="20276"/>
    <cellStyle name="Obliczenia 24 9" xfId="20277"/>
    <cellStyle name="Obliczenia 24 9 2" xfId="20278"/>
    <cellStyle name="Obliczenia 25" xfId="20279"/>
    <cellStyle name="Obliczenia 25 2" xfId="20280"/>
    <cellStyle name="Obliczenia 25 2 2" xfId="20281"/>
    <cellStyle name="Obliczenia 25 2 2 2" xfId="20282"/>
    <cellStyle name="Obliczenia 25 2 3" xfId="20283"/>
    <cellStyle name="Obliczenia 25 2 3 2" xfId="20284"/>
    <cellStyle name="Obliczenia 25 2 4" xfId="20285"/>
    <cellStyle name="Obliczenia 25 3" xfId="20286"/>
    <cellStyle name="Obliczenia 25 3 2" xfId="20287"/>
    <cellStyle name="Obliczenia 25 4" xfId="20288"/>
    <cellStyle name="Obliczenia 25 4 2" xfId="20289"/>
    <cellStyle name="Obliczenia 25 5" xfId="20290"/>
    <cellStyle name="Obliczenia 25 5 2" xfId="20291"/>
    <cellStyle name="Obliczenia 25 6" xfId="20292"/>
    <cellStyle name="Obliczenia 26" xfId="20293"/>
    <cellStyle name="Obliczenia 26 2" xfId="20294"/>
    <cellStyle name="Obliczenia 26 2 2" xfId="20295"/>
    <cellStyle name="Obliczenia 26 2 2 2" xfId="20296"/>
    <cellStyle name="Obliczenia 26 2 3" xfId="20297"/>
    <cellStyle name="Obliczenia 26 2 3 2" xfId="20298"/>
    <cellStyle name="Obliczenia 26 2 4" xfId="20299"/>
    <cellStyle name="Obliczenia 26 3" xfId="20300"/>
    <cellStyle name="Obliczenia 26 3 2" xfId="20301"/>
    <cellStyle name="Obliczenia 26 4" xfId="20302"/>
    <cellStyle name="Obliczenia 26 4 2" xfId="20303"/>
    <cellStyle name="Obliczenia 26 5" xfId="20304"/>
    <cellStyle name="Obliczenia 26 5 2" xfId="20305"/>
    <cellStyle name="Obliczenia 26 6" xfId="20306"/>
    <cellStyle name="Obliczenia 26 7" xfId="20307"/>
    <cellStyle name="Obliczenia 26 8" xfId="20308"/>
    <cellStyle name="Obliczenia 27" xfId="20309"/>
    <cellStyle name="Obliczenia 27 2" xfId="20310"/>
    <cellStyle name="Obliczenia 27 2 2" xfId="20311"/>
    <cellStyle name="Obliczenia 27 3" xfId="20312"/>
    <cellStyle name="Obliczenia 27 3 2" xfId="20313"/>
    <cellStyle name="Obliczenia 27 4" xfId="20314"/>
    <cellStyle name="Obliczenia 27 5" xfId="20315"/>
    <cellStyle name="Obliczenia 27 6" xfId="20316"/>
    <cellStyle name="Obliczenia 28" xfId="20317"/>
    <cellStyle name="Obliczenia 28 2" xfId="20318"/>
    <cellStyle name="Obliczenia 28 3" xfId="20319"/>
    <cellStyle name="Obliczenia 28 4" xfId="20320"/>
    <cellStyle name="Obliczenia 29" xfId="20321"/>
    <cellStyle name="Obliczenia 29 2" xfId="20322"/>
    <cellStyle name="Obliczenia 29 3" xfId="20323"/>
    <cellStyle name="Obliczenia 29 4" xfId="20324"/>
    <cellStyle name="Obliczenia 3" xfId="20325"/>
    <cellStyle name="Obliczenia 3 10" xfId="20326"/>
    <cellStyle name="Obliczenia 3 11" xfId="20327"/>
    <cellStyle name="Obliczenia 3 2" xfId="20328"/>
    <cellStyle name="Obliczenia 3 2 2" xfId="20329"/>
    <cellStyle name="Obliczenia 3 2 2 2" xfId="20330"/>
    <cellStyle name="Obliczenia 3 2 2 2 2" xfId="20331"/>
    <cellStyle name="Obliczenia 3 2 2 3" xfId="20332"/>
    <cellStyle name="Obliczenia 3 2 2 3 2" xfId="20333"/>
    <cellStyle name="Obliczenia 3 2 2 4" xfId="20334"/>
    <cellStyle name="Obliczenia 3 2 3" xfId="20335"/>
    <cellStyle name="Obliczenia 3 2 3 2" xfId="20336"/>
    <cellStyle name="Obliczenia 3 2 4" xfId="20337"/>
    <cellStyle name="Obliczenia 3 2 4 2" xfId="20338"/>
    <cellStyle name="Obliczenia 3 2 5" xfId="20339"/>
    <cellStyle name="Obliczenia 3 2 5 2" xfId="20340"/>
    <cellStyle name="Obliczenia 3 2 6" xfId="20341"/>
    <cellStyle name="Obliczenia 3 3" xfId="20342"/>
    <cellStyle name="Obliczenia 3 3 2" xfId="20343"/>
    <cellStyle name="Obliczenia 3 3 2 2" xfId="20344"/>
    <cellStyle name="Obliczenia 3 3 2 2 2" xfId="20345"/>
    <cellStyle name="Obliczenia 3 3 2 3" xfId="20346"/>
    <cellStyle name="Obliczenia 3 3 2 3 2" xfId="20347"/>
    <cellStyle name="Obliczenia 3 3 2 4" xfId="20348"/>
    <cellStyle name="Obliczenia 3 3 3" xfId="20349"/>
    <cellStyle name="Obliczenia 3 3 3 2" xfId="20350"/>
    <cellStyle name="Obliczenia 3 3 4" xfId="20351"/>
    <cellStyle name="Obliczenia 3 3 4 2" xfId="20352"/>
    <cellStyle name="Obliczenia 3 3 5" xfId="20353"/>
    <cellStyle name="Obliczenia 3 3 5 2" xfId="20354"/>
    <cellStyle name="Obliczenia 3 3 6" xfId="20355"/>
    <cellStyle name="Obliczenia 3 3 7" xfId="20356"/>
    <cellStyle name="Obliczenia 3 3 8" xfId="20357"/>
    <cellStyle name="Obliczenia 3 4" xfId="20358"/>
    <cellStyle name="Obliczenia 3 4 2" xfId="20359"/>
    <cellStyle name="Obliczenia 3 4 2 2" xfId="20360"/>
    <cellStyle name="Obliczenia 3 4 3" xfId="20361"/>
    <cellStyle name="Obliczenia 3 4 3 2" xfId="20362"/>
    <cellStyle name="Obliczenia 3 4 4" xfId="20363"/>
    <cellStyle name="Obliczenia 3 4 5" xfId="20364"/>
    <cellStyle name="Obliczenia 3 4 6" xfId="20365"/>
    <cellStyle name="Obliczenia 3 5" xfId="20366"/>
    <cellStyle name="Obliczenia 3 5 2" xfId="20367"/>
    <cellStyle name="Obliczenia 3 5 2 2" xfId="20368"/>
    <cellStyle name="Obliczenia 3 5 3" xfId="20369"/>
    <cellStyle name="Obliczenia 3 5 3 2" xfId="20370"/>
    <cellStyle name="Obliczenia 3 5 4" xfId="20371"/>
    <cellStyle name="Obliczenia 3 5 5" xfId="20372"/>
    <cellStyle name="Obliczenia 3 5 6" xfId="20373"/>
    <cellStyle name="Obliczenia 3 6" xfId="20374"/>
    <cellStyle name="Obliczenia 3 6 2" xfId="20375"/>
    <cellStyle name="Obliczenia 3 6 2 2" xfId="20376"/>
    <cellStyle name="Obliczenia 3 6 3" xfId="20377"/>
    <cellStyle name="Obliczenia 3 6 3 2" xfId="20378"/>
    <cellStyle name="Obliczenia 3 6 4" xfId="20379"/>
    <cellStyle name="Obliczenia 3 6 5" xfId="20380"/>
    <cellStyle name="Obliczenia 3 6 6" xfId="20381"/>
    <cellStyle name="Obliczenia 3 7" xfId="20382"/>
    <cellStyle name="Obliczenia 3 7 2" xfId="20383"/>
    <cellStyle name="Obliczenia 3 7 3" xfId="20384"/>
    <cellStyle name="Obliczenia 3 7 4" xfId="20385"/>
    <cellStyle name="Obliczenia 3 8" xfId="20386"/>
    <cellStyle name="Obliczenia 3 8 2" xfId="20387"/>
    <cellStyle name="Obliczenia 3 9" xfId="20388"/>
    <cellStyle name="Obliczenia 3 9 2" xfId="20389"/>
    <cellStyle name="Obliczenia 30" xfId="20390"/>
    <cellStyle name="Obliczenia 30 2" xfId="20391"/>
    <cellStyle name="Obliczenia 30 3" xfId="20392"/>
    <cellStyle name="Obliczenia 30 4" xfId="20393"/>
    <cellStyle name="Obliczenia 31" xfId="20394"/>
    <cellStyle name="Obliczenia 32" xfId="20395"/>
    <cellStyle name="Obliczenia 4" xfId="20396"/>
    <cellStyle name="Obliczenia 4 10" xfId="20397"/>
    <cellStyle name="Obliczenia 4 11" xfId="20398"/>
    <cellStyle name="Obliczenia 4 2" xfId="20399"/>
    <cellStyle name="Obliczenia 4 2 2" xfId="20400"/>
    <cellStyle name="Obliczenia 4 2 2 2" xfId="20401"/>
    <cellStyle name="Obliczenia 4 2 2 2 2" xfId="20402"/>
    <cellStyle name="Obliczenia 4 2 2 3" xfId="20403"/>
    <cellStyle name="Obliczenia 4 2 2 3 2" xfId="20404"/>
    <cellStyle name="Obliczenia 4 2 2 4" xfId="20405"/>
    <cellStyle name="Obliczenia 4 2 3" xfId="20406"/>
    <cellStyle name="Obliczenia 4 2 3 2" xfId="20407"/>
    <cellStyle name="Obliczenia 4 2 4" xfId="20408"/>
    <cellStyle name="Obliczenia 4 2 4 2" xfId="20409"/>
    <cellStyle name="Obliczenia 4 2 5" xfId="20410"/>
    <cellStyle name="Obliczenia 4 2 5 2" xfId="20411"/>
    <cellStyle name="Obliczenia 4 2 6" xfId="20412"/>
    <cellStyle name="Obliczenia 4 3" xfId="20413"/>
    <cellStyle name="Obliczenia 4 3 2" xfId="20414"/>
    <cellStyle name="Obliczenia 4 3 2 2" xfId="20415"/>
    <cellStyle name="Obliczenia 4 3 2 2 2" xfId="20416"/>
    <cellStyle name="Obliczenia 4 3 2 3" xfId="20417"/>
    <cellStyle name="Obliczenia 4 3 2 3 2" xfId="20418"/>
    <cellStyle name="Obliczenia 4 3 2 4" xfId="20419"/>
    <cellStyle name="Obliczenia 4 3 3" xfId="20420"/>
    <cellStyle name="Obliczenia 4 3 3 2" xfId="20421"/>
    <cellStyle name="Obliczenia 4 3 4" xfId="20422"/>
    <cellStyle name="Obliczenia 4 3 4 2" xfId="20423"/>
    <cellStyle name="Obliczenia 4 3 5" xfId="20424"/>
    <cellStyle name="Obliczenia 4 3 5 2" xfId="20425"/>
    <cellStyle name="Obliczenia 4 3 6" xfId="20426"/>
    <cellStyle name="Obliczenia 4 3 7" xfId="20427"/>
    <cellStyle name="Obliczenia 4 3 8" xfId="20428"/>
    <cellStyle name="Obliczenia 4 4" xfId="20429"/>
    <cellStyle name="Obliczenia 4 4 2" xfId="20430"/>
    <cellStyle name="Obliczenia 4 4 2 2" xfId="20431"/>
    <cellStyle name="Obliczenia 4 4 3" xfId="20432"/>
    <cellStyle name="Obliczenia 4 4 3 2" xfId="20433"/>
    <cellStyle name="Obliczenia 4 4 4" xfId="20434"/>
    <cellStyle name="Obliczenia 4 4 5" xfId="20435"/>
    <cellStyle name="Obliczenia 4 4 6" xfId="20436"/>
    <cellStyle name="Obliczenia 4 5" xfId="20437"/>
    <cellStyle name="Obliczenia 4 5 2" xfId="20438"/>
    <cellStyle name="Obliczenia 4 5 2 2" xfId="20439"/>
    <cellStyle name="Obliczenia 4 5 3" xfId="20440"/>
    <cellStyle name="Obliczenia 4 5 3 2" xfId="20441"/>
    <cellStyle name="Obliczenia 4 5 4" xfId="20442"/>
    <cellStyle name="Obliczenia 4 5 5" xfId="20443"/>
    <cellStyle name="Obliczenia 4 5 6" xfId="20444"/>
    <cellStyle name="Obliczenia 4 6" xfId="20445"/>
    <cellStyle name="Obliczenia 4 6 2" xfId="20446"/>
    <cellStyle name="Obliczenia 4 6 2 2" xfId="20447"/>
    <cellStyle name="Obliczenia 4 6 3" xfId="20448"/>
    <cellStyle name="Obliczenia 4 6 3 2" xfId="20449"/>
    <cellStyle name="Obliczenia 4 6 4" xfId="20450"/>
    <cellStyle name="Obliczenia 4 6 5" xfId="20451"/>
    <cellStyle name="Obliczenia 4 6 6" xfId="20452"/>
    <cellStyle name="Obliczenia 4 7" xfId="20453"/>
    <cellStyle name="Obliczenia 4 7 2" xfId="20454"/>
    <cellStyle name="Obliczenia 4 7 3" xfId="20455"/>
    <cellStyle name="Obliczenia 4 7 4" xfId="20456"/>
    <cellStyle name="Obliczenia 4 8" xfId="20457"/>
    <cellStyle name="Obliczenia 4 8 2" xfId="20458"/>
    <cellStyle name="Obliczenia 4 9" xfId="20459"/>
    <cellStyle name="Obliczenia 4 9 2" xfId="20460"/>
    <cellStyle name="Obliczenia 5" xfId="20461"/>
    <cellStyle name="Obliczenia 5 10" xfId="20462"/>
    <cellStyle name="Obliczenia 5 11" xfId="20463"/>
    <cellStyle name="Obliczenia 5 2" xfId="20464"/>
    <cellStyle name="Obliczenia 5 2 2" xfId="20465"/>
    <cellStyle name="Obliczenia 5 2 2 2" xfId="20466"/>
    <cellStyle name="Obliczenia 5 2 2 2 2" xfId="20467"/>
    <cellStyle name="Obliczenia 5 2 2 3" xfId="20468"/>
    <cellStyle name="Obliczenia 5 2 2 3 2" xfId="20469"/>
    <cellStyle name="Obliczenia 5 2 2 4" xfId="20470"/>
    <cellStyle name="Obliczenia 5 2 3" xfId="20471"/>
    <cellStyle name="Obliczenia 5 2 3 2" xfId="20472"/>
    <cellStyle name="Obliczenia 5 2 4" xfId="20473"/>
    <cellStyle name="Obliczenia 5 2 4 2" xfId="20474"/>
    <cellStyle name="Obliczenia 5 2 5" xfId="20475"/>
    <cellStyle name="Obliczenia 5 2 5 2" xfId="20476"/>
    <cellStyle name="Obliczenia 5 2 6" xfId="20477"/>
    <cellStyle name="Obliczenia 5 3" xfId="20478"/>
    <cellStyle name="Obliczenia 5 3 2" xfId="20479"/>
    <cellStyle name="Obliczenia 5 3 2 2" xfId="20480"/>
    <cellStyle name="Obliczenia 5 3 2 2 2" xfId="20481"/>
    <cellStyle name="Obliczenia 5 3 2 3" xfId="20482"/>
    <cellStyle name="Obliczenia 5 3 2 3 2" xfId="20483"/>
    <cellStyle name="Obliczenia 5 3 2 4" xfId="20484"/>
    <cellStyle name="Obliczenia 5 3 3" xfId="20485"/>
    <cellStyle name="Obliczenia 5 3 3 2" xfId="20486"/>
    <cellStyle name="Obliczenia 5 3 4" xfId="20487"/>
    <cellStyle name="Obliczenia 5 3 4 2" xfId="20488"/>
    <cellStyle name="Obliczenia 5 3 5" xfId="20489"/>
    <cellStyle name="Obliczenia 5 3 5 2" xfId="20490"/>
    <cellStyle name="Obliczenia 5 3 6" xfId="20491"/>
    <cellStyle name="Obliczenia 5 3 7" xfId="20492"/>
    <cellStyle name="Obliczenia 5 3 8" xfId="20493"/>
    <cellStyle name="Obliczenia 5 4" xfId="20494"/>
    <cellStyle name="Obliczenia 5 4 2" xfId="20495"/>
    <cellStyle name="Obliczenia 5 4 2 2" xfId="20496"/>
    <cellStyle name="Obliczenia 5 4 3" xfId="20497"/>
    <cellStyle name="Obliczenia 5 4 3 2" xfId="20498"/>
    <cellStyle name="Obliczenia 5 4 4" xfId="20499"/>
    <cellStyle name="Obliczenia 5 4 5" xfId="20500"/>
    <cellStyle name="Obliczenia 5 4 6" xfId="20501"/>
    <cellStyle name="Obliczenia 5 5" xfId="20502"/>
    <cellStyle name="Obliczenia 5 5 2" xfId="20503"/>
    <cellStyle name="Obliczenia 5 5 2 2" xfId="20504"/>
    <cellStyle name="Obliczenia 5 5 3" xfId="20505"/>
    <cellStyle name="Obliczenia 5 5 3 2" xfId="20506"/>
    <cellStyle name="Obliczenia 5 5 4" xfId="20507"/>
    <cellStyle name="Obliczenia 5 5 5" xfId="20508"/>
    <cellStyle name="Obliczenia 5 5 6" xfId="20509"/>
    <cellStyle name="Obliczenia 5 6" xfId="20510"/>
    <cellStyle name="Obliczenia 5 6 2" xfId="20511"/>
    <cellStyle name="Obliczenia 5 6 2 2" xfId="20512"/>
    <cellStyle name="Obliczenia 5 6 3" xfId="20513"/>
    <cellStyle name="Obliczenia 5 6 3 2" xfId="20514"/>
    <cellStyle name="Obliczenia 5 6 4" xfId="20515"/>
    <cellStyle name="Obliczenia 5 6 5" xfId="20516"/>
    <cellStyle name="Obliczenia 5 6 6" xfId="20517"/>
    <cellStyle name="Obliczenia 5 7" xfId="20518"/>
    <cellStyle name="Obliczenia 5 7 2" xfId="20519"/>
    <cellStyle name="Obliczenia 5 7 3" xfId="20520"/>
    <cellStyle name="Obliczenia 5 7 4" xfId="20521"/>
    <cellStyle name="Obliczenia 5 8" xfId="20522"/>
    <cellStyle name="Obliczenia 5 8 2" xfId="20523"/>
    <cellStyle name="Obliczenia 5 9" xfId="20524"/>
    <cellStyle name="Obliczenia 5 9 2" xfId="20525"/>
    <cellStyle name="Obliczenia 6" xfId="20526"/>
    <cellStyle name="Obliczenia 6 10" xfId="20527"/>
    <cellStyle name="Obliczenia 6 11" xfId="20528"/>
    <cellStyle name="Obliczenia 6 2" xfId="20529"/>
    <cellStyle name="Obliczenia 6 2 2" xfId="20530"/>
    <cellStyle name="Obliczenia 6 2 2 2" xfId="20531"/>
    <cellStyle name="Obliczenia 6 2 2 2 2" xfId="20532"/>
    <cellStyle name="Obliczenia 6 2 2 3" xfId="20533"/>
    <cellStyle name="Obliczenia 6 2 2 3 2" xfId="20534"/>
    <cellStyle name="Obliczenia 6 2 2 4" xfId="20535"/>
    <cellStyle name="Obliczenia 6 2 3" xfId="20536"/>
    <cellStyle name="Obliczenia 6 2 3 2" xfId="20537"/>
    <cellStyle name="Obliczenia 6 2 4" xfId="20538"/>
    <cellStyle name="Obliczenia 6 2 4 2" xfId="20539"/>
    <cellStyle name="Obliczenia 6 2 5" xfId="20540"/>
    <cellStyle name="Obliczenia 6 2 5 2" xfId="20541"/>
    <cellStyle name="Obliczenia 6 2 6" xfId="20542"/>
    <cellStyle name="Obliczenia 6 3" xfId="20543"/>
    <cellStyle name="Obliczenia 6 3 2" xfId="20544"/>
    <cellStyle name="Obliczenia 6 3 2 2" xfId="20545"/>
    <cellStyle name="Obliczenia 6 3 2 2 2" xfId="20546"/>
    <cellStyle name="Obliczenia 6 3 2 3" xfId="20547"/>
    <cellStyle name="Obliczenia 6 3 2 3 2" xfId="20548"/>
    <cellStyle name="Obliczenia 6 3 2 4" xfId="20549"/>
    <cellStyle name="Obliczenia 6 3 3" xfId="20550"/>
    <cellStyle name="Obliczenia 6 3 3 2" xfId="20551"/>
    <cellStyle name="Obliczenia 6 3 4" xfId="20552"/>
    <cellStyle name="Obliczenia 6 3 4 2" xfId="20553"/>
    <cellStyle name="Obliczenia 6 3 5" xfId="20554"/>
    <cellStyle name="Obliczenia 6 3 5 2" xfId="20555"/>
    <cellStyle name="Obliczenia 6 3 6" xfId="20556"/>
    <cellStyle name="Obliczenia 6 3 7" xfId="20557"/>
    <cellStyle name="Obliczenia 6 3 8" xfId="20558"/>
    <cellStyle name="Obliczenia 6 4" xfId="20559"/>
    <cellStyle name="Obliczenia 6 4 2" xfId="20560"/>
    <cellStyle name="Obliczenia 6 4 2 2" xfId="20561"/>
    <cellStyle name="Obliczenia 6 4 3" xfId="20562"/>
    <cellStyle name="Obliczenia 6 4 3 2" xfId="20563"/>
    <cellStyle name="Obliczenia 6 4 4" xfId="20564"/>
    <cellStyle name="Obliczenia 6 4 5" xfId="20565"/>
    <cellStyle name="Obliczenia 6 4 6" xfId="20566"/>
    <cellStyle name="Obliczenia 6 5" xfId="20567"/>
    <cellStyle name="Obliczenia 6 5 2" xfId="20568"/>
    <cellStyle name="Obliczenia 6 5 2 2" xfId="20569"/>
    <cellStyle name="Obliczenia 6 5 3" xfId="20570"/>
    <cellStyle name="Obliczenia 6 5 3 2" xfId="20571"/>
    <cellStyle name="Obliczenia 6 5 4" xfId="20572"/>
    <cellStyle name="Obliczenia 6 5 5" xfId="20573"/>
    <cellStyle name="Obliczenia 6 5 6" xfId="20574"/>
    <cellStyle name="Obliczenia 6 6" xfId="20575"/>
    <cellStyle name="Obliczenia 6 6 2" xfId="20576"/>
    <cellStyle name="Obliczenia 6 6 2 2" xfId="20577"/>
    <cellStyle name="Obliczenia 6 6 3" xfId="20578"/>
    <cellStyle name="Obliczenia 6 6 3 2" xfId="20579"/>
    <cellStyle name="Obliczenia 6 6 4" xfId="20580"/>
    <cellStyle name="Obliczenia 6 6 5" xfId="20581"/>
    <cellStyle name="Obliczenia 6 6 6" xfId="20582"/>
    <cellStyle name="Obliczenia 6 7" xfId="20583"/>
    <cellStyle name="Obliczenia 6 7 2" xfId="20584"/>
    <cellStyle name="Obliczenia 6 7 3" xfId="20585"/>
    <cellStyle name="Obliczenia 6 7 4" xfId="20586"/>
    <cellStyle name="Obliczenia 6 8" xfId="20587"/>
    <cellStyle name="Obliczenia 6 8 2" xfId="20588"/>
    <cellStyle name="Obliczenia 6 9" xfId="20589"/>
    <cellStyle name="Obliczenia 6 9 2" xfId="20590"/>
    <cellStyle name="Obliczenia 7" xfId="20591"/>
    <cellStyle name="Obliczenia 7 10" xfId="20592"/>
    <cellStyle name="Obliczenia 7 11" xfId="20593"/>
    <cellStyle name="Obliczenia 7 2" xfId="20594"/>
    <cellStyle name="Obliczenia 7 2 2" xfId="20595"/>
    <cellStyle name="Obliczenia 7 2 2 2" xfId="20596"/>
    <cellStyle name="Obliczenia 7 2 2 2 2" xfId="20597"/>
    <cellStyle name="Obliczenia 7 2 2 3" xfId="20598"/>
    <cellStyle name="Obliczenia 7 2 2 3 2" xfId="20599"/>
    <cellStyle name="Obliczenia 7 2 2 4" xfId="20600"/>
    <cellStyle name="Obliczenia 7 2 3" xfId="20601"/>
    <cellStyle name="Obliczenia 7 2 3 2" xfId="20602"/>
    <cellStyle name="Obliczenia 7 2 4" xfId="20603"/>
    <cellStyle name="Obliczenia 7 2 4 2" xfId="20604"/>
    <cellStyle name="Obliczenia 7 2 5" xfId="20605"/>
    <cellStyle name="Obliczenia 7 2 5 2" xfId="20606"/>
    <cellStyle name="Obliczenia 7 2 6" xfId="20607"/>
    <cellStyle name="Obliczenia 7 3" xfId="20608"/>
    <cellStyle name="Obliczenia 7 3 2" xfId="20609"/>
    <cellStyle name="Obliczenia 7 3 2 2" xfId="20610"/>
    <cellStyle name="Obliczenia 7 3 2 2 2" xfId="20611"/>
    <cellStyle name="Obliczenia 7 3 2 3" xfId="20612"/>
    <cellStyle name="Obliczenia 7 3 2 3 2" xfId="20613"/>
    <cellStyle name="Obliczenia 7 3 2 4" xfId="20614"/>
    <cellStyle name="Obliczenia 7 3 3" xfId="20615"/>
    <cellStyle name="Obliczenia 7 3 3 2" xfId="20616"/>
    <cellStyle name="Obliczenia 7 3 4" xfId="20617"/>
    <cellStyle name="Obliczenia 7 3 4 2" xfId="20618"/>
    <cellStyle name="Obliczenia 7 3 5" xfId="20619"/>
    <cellStyle name="Obliczenia 7 3 5 2" xfId="20620"/>
    <cellStyle name="Obliczenia 7 3 6" xfId="20621"/>
    <cellStyle name="Obliczenia 7 3 7" xfId="20622"/>
    <cellStyle name="Obliczenia 7 3 8" xfId="20623"/>
    <cellStyle name="Obliczenia 7 4" xfId="20624"/>
    <cellStyle name="Obliczenia 7 4 2" xfId="20625"/>
    <cellStyle name="Obliczenia 7 4 2 2" xfId="20626"/>
    <cellStyle name="Obliczenia 7 4 3" xfId="20627"/>
    <cellStyle name="Obliczenia 7 4 3 2" xfId="20628"/>
    <cellStyle name="Obliczenia 7 4 4" xfId="20629"/>
    <cellStyle name="Obliczenia 7 4 5" xfId="20630"/>
    <cellStyle name="Obliczenia 7 4 6" xfId="20631"/>
    <cellStyle name="Obliczenia 7 5" xfId="20632"/>
    <cellStyle name="Obliczenia 7 5 2" xfId="20633"/>
    <cellStyle name="Obliczenia 7 5 2 2" xfId="20634"/>
    <cellStyle name="Obliczenia 7 5 3" xfId="20635"/>
    <cellStyle name="Obliczenia 7 5 3 2" xfId="20636"/>
    <cellStyle name="Obliczenia 7 5 4" xfId="20637"/>
    <cellStyle name="Obliczenia 7 5 5" xfId="20638"/>
    <cellStyle name="Obliczenia 7 5 6" xfId="20639"/>
    <cellStyle name="Obliczenia 7 6" xfId="20640"/>
    <cellStyle name="Obliczenia 7 6 2" xfId="20641"/>
    <cellStyle name="Obliczenia 7 6 2 2" xfId="20642"/>
    <cellStyle name="Obliczenia 7 6 3" xfId="20643"/>
    <cellStyle name="Obliczenia 7 6 3 2" xfId="20644"/>
    <cellStyle name="Obliczenia 7 6 4" xfId="20645"/>
    <cellStyle name="Obliczenia 7 6 5" xfId="20646"/>
    <cellStyle name="Obliczenia 7 6 6" xfId="20647"/>
    <cellStyle name="Obliczenia 7 7" xfId="20648"/>
    <cellStyle name="Obliczenia 7 7 2" xfId="20649"/>
    <cellStyle name="Obliczenia 7 7 3" xfId="20650"/>
    <cellStyle name="Obliczenia 7 7 4" xfId="20651"/>
    <cellStyle name="Obliczenia 7 8" xfId="20652"/>
    <cellStyle name="Obliczenia 7 8 2" xfId="20653"/>
    <cellStyle name="Obliczenia 7 9" xfId="20654"/>
    <cellStyle name="Obliczenia 7 9 2" xfId="20655"/>
    <cellStyle name="Obliczenia 8" xfId="20656"/>
    <cellStyle name="Obliczenia 8 10" xfId="20657"/>
    <cellStyle name="Obliczenia 8 11" xfId="20658"/>
    <cellStyle name="Obliczenia 8 2" xfId="20659"/>
    <cellStyle name="Obliczenia 8 2 2" xfId="20660"/>
    <cellStyle name="Obliczenia 8 2 2 2" xfId="20661"/>
    <cellStyle name="Obliczenia 8 2 2 2 2" xfId="20662"/>
    <cellStyle name="Obliczenia 8 2 2 3" xfId="20663"/>
    <cellStyle name="Obliczenia 8 2 2 3 2" xfId="20664"/>
    <cellStyle name="Obliczenia 8 2 2 4" xfId="20665"/>
    <cellStyle name="Obliczenia 8 2 3" xfId="20666"/>
    <cellStyle name="Obliczenia 8 2 3 2" xfId="20667"/>
    <cellStyle name="Obliczenia 8 2 4" xfId="20668"/>
    <cellStyle name="Obliczenia 8 2 4 2" xfId="20669"/>
    <cellStyle name="Obliczenia 8 2 5" xfId="20670"/>
    <cellStyle name="Obliczenia 8 2 5 2" xfId="20671"/>
    <cellStyle name="Obliczenia 8 2 6" xfId="20672"/>
    <cellStyle name="Obliczenia 8 3" xfId="20673"/>
    <cellStyle name="Obliczenia 8 3 2" xfId="20674"/>
    <cellStyle name="Obliczenia 8 3 2 2" xfId="20675"/>
    <cellStyle name="Obliczenia 8 3 2 2 2" xfId="20676"/>
    <cellStyle name="Obliczenia 8 3 2 3" xfId="20677"/>
    <cellStyle name="Obliczenia 8 3 2 3 2" xfId="20678"/>
    <cellStyle name="Obliczenia 8 3 2 4" xfId="20679"/>
    <cellStyle name="Obliczenia 8 3 3" xfId="20680"/>
    <cellStyle name="Obliczenia 8 3 3 2" xfId="20681"/>
    <cellStyle name="Obliczenia 8 3 4" xfId="20682"/>
    <cellStyle name="Obliczenia 8 3 4 2" xfId="20683"/>
    <cellStyle name="Obliczenia 8 3 5" xfId="20684"/>
    <cellStyle name="Obliczenia 8 3 5 2" xfId="20685"/>
    <cellStyle name="Obliczenia 8 3 6" xfId="20686"/>
    <cellStyle name="Obliczenia 8 3 7" xfId="20687"/>
    <cellStyle name="Obliczenia 8 3 8" xfId="20688"/>
    <cellStyle name="Obliczenia 8 4" xfId="20689"/>
    <cellStyle name="Obliczenia 8 4 2" xfId="20690"/>
    <cellStyle name="Obliczenia 8 4 2 2" xfId="20691"/>
    <cellStyle name="Obliczenia 8 4 3" xfId="20692"/>
    <cellStyle name="Obliczenia 8 4 3 2" xfId="20693"/>
    <cellStyle name="Obliczenia 8 4 4" xfId="20694"/>
    <cellStyle name="Obliczenia 8 4 5" xfId="20695"/>
    <cellStyle name="Obliczenia 8 4 6" xfId="20696"/>
    <cellStyle name="Obliczenia 8 5" xfId="20697"/>
    <cellStyle name="Obliczenia 8 5 2" xfId="20698"/>
    <cellStyle name="Obliczenia 8 5 2 2" xfId="20699"/>
    <cellStyle name="Obliczenia 8 5 3" xfId="20700"/>
    <cellStyle name="Obliczenia 8 5 3 2" xfId="20701"/>
    <cellStyle name="Obliczenia 8 5 4" xfId="20702"/>
    <cellStyle name="Obliczenia 8 5 5" xfId="20703"/>
    <cellStyle name="Obliczenia 8 5 6" xfId="20704"/>
    <cellStyle name="Obliczenia 8 6" xfId="20705"/>
    <cellStyle name="Obliczenia 8 6 2" xfId="20706"/>
    <cellStyle name="Obliczenia 8 6 2 2" xfId="20707"/>
    <cellStyle name="Obliczenia 8 6 3" xfId="20708"/>
    <cellStyle name="Obliczenia 8 6 3 2" xfId="20709"/>
    <cellStyle name="Obliczenia 8 6 4" xfId="20710"/>
    <cellStyle name="Obliczenia 8 6 5" xfId="20711"/>
    <cellStyle name="Obliczenia 8 6 6" xfId="20712"/>
    <cellStyle name="Obliczenia 8 7" xfId="20713"/>
    <cellStyle name="Obliczenia 8 7 2" xfId="20714"/>
    <cellStyle name="Obliczenia 8 7 3" xfId="20715"/>
    <cellStyle name="Obliczenia 8 7 4" xfId="20716"/>
    <cellStyle name="Obliczenia 8 8" xfId="20717"/>
    <cellStyle name="Obliczenia 8 8 2" xfId="20718"/>
    <cellStyle name="Obliczenia 8 9" xfId="20719"/>
    <cellStyle name="Obliczenia 8 9 2" xfId="20720"/>
    <cellStyle name="Obliczenia 9" xfId="20721"/>
    <cellStyle name="Obliczenia 9 10" xfId="20722"/>
    <cellStyle name="Obliczenia 9 11" xfId="20723"/>
    <cellStyle name="Obliczenia 9 2" xfId="20724"/>
    <cellStyle name="Obliczenia 9 2 2" xfId="20725"/>
    <cellStyle name="Obliczenia 9 2 2 2" xfId="20726"/>
    <cellStyle name="Obliczenia 9 2 2 2 2" xfId="20727"/>
    <cellStyle name="Obliczenia 9 2 2 3" xfId="20728"/>
    <cellStyle name="Obliczenia 9 2 2 3 2" xfId="20729"/>
    <cellStyle name="Obliczenia 9 2 2 4" xfId="20730"/>
    <cellStyle name="Obliczenia 9 2 3" xfId="20731"/>
    <cellStyle name="Obliczenia 9 2 3 2" xfId="20732"/>
    <cellStyle name="Obliczenia 9 2 4" xfId="20733"/>
    <cellStyle name="Obliczenia 9 2 4 2" xfId="20734"/>
    <cellStyle name="Obliczenia 9 2 5" xfId="20735"/>
    <cellStyle name="Obliczenia 9 2 5 2" xfId="20736"/>
    <cellStyle name="Obliczenia 9 2 6" xfId="20737"/>
    <cellStyle name="Obliczenia 9 3" xfId="20738"/>
    <cellStyle name="Obliczenia 9 3 2" xfId="20739"/>
    <cellStyle name="Obliczenia 9 3 2 2" xfId="20740"/>
    <cellStyle name="Obliczenia 9 3 2 2 2" xfId="20741"/>
    <cellStyle name="Obliczenia 9 3 2 3" xfId="20742"/>
    <cellStyle name="Obliczenia 9 3 2 3 2" xfId="20743"/>
    <cellStyle name="Obliczenia 9 3 2 4" xfId="20744"/>
    <cellStyle name="Obliczenia 9 3 3" xfId="20745"/>
    <cellStyle name="Obliczenia 9 3 3 2" xfId="20746"/>
    <cellStyle name="Obliczenia 9 3 4" xfId="20747"/>
    <cellStyle name="Obliczenia 9 3 4 2" xfId="20748"/>
    <cellStyle name="Obliczenia 9 3 5" xfId="20749"/>
    <cellStyle name="Obliczenia 9 3 5 2" xfId="20750"/>
    <cellStyle name="Obliczenia 9 3 6" xfId="20751"/>
    <cellStyle name="Obliczenia 9 3 7" xfId="20752"/>
    <cellStyle name="Obliczenia 9 3 8" xfId="20753"/>
    <cellStyle name="Obliczenia 9 4" xfId="20754"/>
    <cellStyle name="Obliczenia 9 4 2" xfId="20755"/>
    <cellStyle name="Obliczenia 9 4 2 2" xfId="20756"/>
    <cellStyle name="Obliczenia 9 4 3" xfId="20757"/>
    <cellStyle name="Obliczenia 9 4 3 2" xfId="20758"/>
    <cellStyle name="Obliczenia 9 4 4" xfId="20759"/>
    <cellStyle name="Obliczenia 9 4 5" xfId="20760"/>
    <cellStyle name="Obliczenia 9 4 6" xfId="20761"/>
    <cellStyle name="Obliczenia 9 5" xfId="20762"/>
    <cellStyle name="Obliczenia 9 5 2" xfId="20763"/>
    <cellStyle name="Obliczenia 9 5 2 2" xfId="20764"/>
    <cellStyle name="Obliczenia 9 5 3" xfId="20765"/>
    <cellStyle name="Obliczenia 9 5 3 2" xfId="20766"/>
    <cellStyle name="Obliczenia 9 5 4" xfId="20767"/>
    <cellStyle name="Obliczenia 9 5 5" xfId="20768"/>
    <cellStyle name="Obliczenia 9 5 6" xfId="20769"/>
    <cellStyle name="Obliczenia 9 6" xfId="20770"/>
    <cellStyle name="Obliczenia 9 6 2" xfId="20771"/>
    <cellStyle name="Obliczenia 9 6 2 2" xfId="20772"/>
    <cellStyle name="Obliczenia 9 6 3" xfId="20773"/>
    <cellStyle name="Obliczenia 9 6 3 2" xfId="20774"/>
    <cellStyle name="Obliczenia 9 6 4" xfId="20775"/>
    <cellStyle name="Obliczenia 9 6 5" xfId="20776"/>
    <cellStyle name="Obliczenia 9 6 6" xfId="20777"/>
    <cellStyle name="Obliczenia 9 7" xfId="20778"/>
    <cellStyle name="Obliczenia 9 7 2" xfId="20779"/>
    <cellStyle name="Obliczenia 9 7 3" xfId="20780"/>
    <cellStyle name="Obliczenia 9 7 4" xfId="20781"/>
    <cellStyle name="Obliczenia 9 8" xfId="20782"/>
    <cellStyle name="Obliczenia 9 8 2" xfId="20783"/>
    <cellStyle name="Obliczenia 9 9" xfId="20784"/>
    <cellStyle name="Obliczenia 9 9 2" xfId="20785"/>
    <cellStyle name="Ôèíàíñîâûé_Tranche" xfId="20786"/>
    <cellStyle name="Of which" xfId="20787"/>
    <cellStyle name="Of which 2" xfId="20788"/>
    <cellStyle name="ohneP" xfId="20789"/>
    <cellStyle name="Output" xfId="48"/>
    <cellStyle name="Output 10" xfId="20790"/>
    <cellStyle name="Output 2" xfId="20791"/>
    <cellStyle name="Output 2 2" xfId="20792"/>
    <cellStyle name="Output 2 2 2" xfId="20793"/>
    <cellStyle name="Output 2 2 2 2" xfId="20794"/>
    <cellStyle name="Output 2 2 2 2 2" xfId="20795"/>
    <cellStyle name="Output 2 2 2 3" xfId="20796"/>
    <cellStyle name="Output 2 2 2 3 2" xfId="20797"/>
    <cellStyle name="Output 2 2 2 4" xfId="20798"/>
    <cellStyle name="Output 2 2 3" xfId="20799"/>
    <cellStyle name="Output 2 2 3 2" xfId="20800"/>
    <cellStyle name="Output 2 2 4" xfId="20801"/>
    <cellStyle name="Output 2 2 4 2" xfId="20802"/>
    <cellStyle name="Output 2 2 5" xfId="20803"/>
    <cellStyle name="Output 2 2 5 2" xfId="20804"/>
    <cellStyle name="Output 2 2 6" xfId="20805"/>
    <cellStyle name="Output 2 3" xfId="20806"/>
    <cellStyle name="Output 2 3 2" xfId="20807"/>
    <cellStyle name="Output 2 3 2 2" xfId="20808"/>
    <cellStyle name="Output 2 3 2 2 2" xfId="20809"/>
    <cellStyle name="Output 2 3 2 3" xfId="20810"/>
    <cellStyle name="Output 2 3 2 3 2" xfId="20811"/>
    <cellStyle name="Output 2 3 2 4" xfId="20812"/>
    <cellStyle name="Output 2 3 3" xfId="20813"/>
    <cellStyle name="Output 2 3 3 2" xfId="20814"/>
    <cellStyle name="Output 2 3 4" xfId="20815"/>
    <cellStyle name="Output 2 3 4 2" xfId="20816"/>
    <cellStyle name="Output 2 3 5" xfId="20817"/>
    <cellStyle name="Output 2 3 5 2" xfId="20818"/>
    <cellStyle name="Output 2 3 6" xfId="20819"/>
    <cellStyle name="Output 2 4" xfId="20820"/>
    <cellStyle name="Output 2 4 2" xfId="20821"/>
    <cellStyle name="Output 2 4 2 2" xfId="20822"/>
    <cellStyle name="Output 2 4 3" xfId="20823"/>
    <cellStyle name="Output 2 4 3 2" xfId="20824"/>
    <cellStyle name="Output 2 4 4" xfId="20825"/>
    <cellStyle name="Output 2 5" xfId="20826"/>
    <cellStyle name="Output 2 5 2" xfId="20827"/>
    <cellStyle name="Output 2 6" xfId="20828"/>
    <cellStyle name="Output 2 6 2" xfId="20829"/>
    <cellStyle name="Output 2 7" xfId="20830"/>
    <cellStyle name="Output 2 7 2" xfId="20831"/>
    <cellStyle name="Output 2 8" xfId="20832"/>
    <cellStyle name="Output 2 9" xfId="20833"/>
    <cellStyle name="Output 3" xfId="20834"/>
    <cellStyle name="Output 3 10" xfId="20835"/>
    <cellStyle name="Output 3 2" xfId="20836"/>
    <cellStyle name="Output 3 2 2" xfId="20837"/>
    <cellStyle name="Output 3 2 2 2" xfId="20838"/>
    <cellStyle name="Output 3 2 2 2 2" xfId="20839"/>
    <cellStyle name="Output 3 2 2 3" xfId="20840"/>
    <cellStyle name="Output 3 2 2 3 2" xfId="20841"/>
    <cellStyle name="Output 3 2 2 4" xfId="20842"/>
    <cellStyle name="Output 3 2 3" xfId="20843"/>
    <cellStyle name="Output 3 2 3 2" xfId="20844"/>
    <cellStyle name="Output 3 2 4" xfId="20845"/>
    <cellStyle name="Output 3 2 4 2" xfId="20846"/>
    <cellStyle name="Output 3 2 5" xfId="20847"/>
    <cellStyle name="Output 3 2 5 2" xfId="20848"/>
    <cellStyle name="Output 3 2 6" xfId="20849"/>
    <cellStyle name="Output 3 3" xfId="20850"/>
    <cellStyle name="Output 3 3 2" xfId="20851"/>
    <cellStyle name="Output 3 3 2 2" xfId="20852"/>
    <cellStyle name="Output 3 3 2 2 2" xfId="20853"/>
    <cellStyle name="Output 3 3 2 3" xfId="20854"/>
    <cellStyle name="Output 3 3 2 3 2" xfId="20855"/>
    <cellStyle name="Output 3 3 2 4" xfId="20856"/>
    <cellStyle name="Output 3 3 3" xfId="20857"/>
    <cellStyle name="Output 3 3 3 2" xfId="20858"/>
    <cellStyle name="Output 3 3 4" xfId="20859"/>
    <cellStyle name="Output 3 3 4 2" xfId="20860"/>
    <cellStyle name="Output 3 3 5" xfId="20861"/>
    <cellStyle name="Output 3 3 5 2" xfId="20862"/>
    <cellStyle name="Output 3 3 6" xfId="20863"/>
    <cellStyle name="Output 3 4" xfId="20864"/>
    <cellStyle name="Output 3 4 2" xfId="20865"/>
    <cellStyle name="Output 3 4 2 2" xfId="20866"/>
    <cellStyle name="Output 3 4 3" xfId="20867"/>
    <cellStyle name="Output 3 4 3 2" xfId="20868"/>
    <cellStyle name="Output 3 4 4" xfId="20869"/>
    <cellStyle name="Output 3 5" xfId="20870"/>
    <cellStyle name="Output 3 5 2" xfId="20871"/>
    <cellStyle name="Output 3 5 2 2" xfId="20872"/>
    <cellStyle name="Output 3 5 3" xfId="20873"/>
    <cellStyle name="Output 3 5 3 2" xfId="20874"/>
    <cellStyle name="Output 3 5 4" xfId="20875"/>
    <cellStyle name="Output 3 6" xfId="20876"/>
    <cellStyle name="Output 3 6 2" xfId="20877"/>
    <cellStyle name="Output 3 6 2 2" xfId="20878"/>
    <cellStyle name="Output 3 6 3" xfId="20879"/>
    <cellStyle name="Output 3 6 3 2" xfId="20880"/>
    <cellStyle name="Output 3 6 4" xfId="20881"/>
    <cellStyle name="Output 3 7" xfId="20882"/>
    <cellStyle name="Output 3 7 2" xfId="20883"/>
    <cellStyle name="Output 3 8" xfId="20884"/>
    <cellStyle name="Output 3 8 2" xfId="20885"/>
    <cellStyle name="Output 3 9" xfId="20886"/>
    <cellStyle name="Output 3 9 2" xfId="20887"/>
    <cellStyle name="Output 4" xfId="20888"/>
    <cellStyle name="Output 4 2" xfId="20889"/>
    <cellStyle name="Output 4 2 2" xfId="20890"/>
    <cellStyle name="Output 4 3" xfId="20891"/>
    <cellStyle name="Output 4 3 2" xfId="20892"/>
    <cellStyle name="Output 4 4" xfId="20893"/>
    <cellStyle name="Output 5" xfId="20894"/>
    <cellStyle name="Output 5 2" xfId="20895"/>
    <cellStyle name="Output 6" xfId="20896"/>
    <cellStyle name="Output 6 2" xfId="20897"/>
    <cellStyle name="Output 7" xfId="20898"/>
    <cellStyle name="Output 7 2" xfId="20899"/>
    <cellStyle name="Output 8" xfId="20900"/>
    <cellStyle name="Output 8 2" xfId="20901"/>
    <cellStyle name="Output 9" xfId="20902"/>
    <cellStyle name="Output_-Unlicensed-METRA CHRIS 2012" xfId="20903"/>
    <cellStyle name="ParaBirimi [0]_2004_iller" xfId="20904"/>
    <cellStyle name="ParaBirimi_2004_iller" xfId="20905"/>
    <cellStyle name="pays" xfId="20906"/>
    <cellStyle name="Pénznem [0]_10mell99" xfId="20907"/>
    <cellStyle name="Pénznem_10mell99" xfId="20908"/>
    <cellStyle name="Percen - Style1" xfId="20909"/>
    <cellStyle name="Percen - Style1 2" xfId="20910"/>
    <cellStyle name="Percen - Style1 2 2" xfId="20911"/>
    <cellStyle name="Percen - Style1 2 3" xfId="20912"/>
    <cellStyle name="Percen - Style1 2 4" xfId="20913"/>
    <cellStyle name="Percen - Style1 2 5" xfId="20914"/>
    <cellStyle name="Percen - Style1 3" xfId="20915"/>
    <cellStyle name="Percen - Style1 4" xfId="20916"/>
    <cellStyle name="Percen - Style1 5" xfId="20917"/>
    <cellStyle name="Percen - Style1 6" xfId="20918"/>
    <cellStyle name="Percen - Style1 7" xfId="20919"/>
    <cellStyle name="Percent [2]" xfId="20920"/>
    <cellStyle name="Percent [2] 2" xfId="20921"/>
    <cellStyle name="Percent [2] 2 2" xfId="20922"/>
    <cellStyle name="Percent [2] 3" xfId="20923"/>
    <cellStyle name="Percent 10" xfId="20924"/>
    <cellStyle name="Percent 10 2" xfId="20925"/>
    <cellStyle name="Percent 10 2 2" xfId="20926"/>
    <cellStyle name="Percent 10 3" xfId="20927"/>
    <cellStyle name="Percent 11" xfId="20928"/>
    <cellStyle name="Percent 11 2" xfId="20929"/>
    <cellStyle name="Percent 11 2 2" xfId="20930"/>
    <cellStyle name="Percent 11 3" xfId="20931"/>
    <cellStyle name="Percent 12" xfId="20932"/>
    <cellStyle name="Percent 12 2" xfId="20933"/>
    <cellStyle name="Percent 12 2 2" xfId="20934"/>
    <cellStyle name="Percent 12 3" xfId="20935"/>
    <cellStyle name="Percent 13" xfId="20936"/>
    <cellStyle name="Percent 13 2" xfId="20937"/>
    <cellStyle name="Percent 13 2 2" xfId="20938"/>
    <cellStyle name="Percent 13 3" xfId="20939"/>
    <cellStyle name="Percent 14" xfId="20940"/>
    <cellStyle name="Percent 14 2" xfId="20941"/>
    <cellStyle name="Percent 14 2 2" xfId="20942"/>
    <cellStyle name="Percent 14 3" xfId="20943"/>
    <cellStyle name="Percent 15" xfId="20944"/>
    <cellStyle name="Percent 15 2" xfId="20945"/>
    <cellStyle name="Percent 15 2 2" xfId="20946"/>
    <cellStyle name="Percent 15 3" xfId="20947"/>
    <cellStyle name="Percent 16" xfId="20948"/>
    <cellStyle name="Percent 16 2" xfId="20949"/>
    <cellStyle name="Percent 16 2 2" xfId="20950"/>
    <cellStyle name="Percent 16 3" xfId="20951"/>
    <cellStyle name="Percent 17" xfId="20952"/>
    <cellStyle name="Percent 17 2" xfId="20953"/>
    <cellStyle name="Percent 17 2 2" xfId="20954"/>
    <cellStyle name="Percent 17 3" xfId="20955"/>
    <cellStyle name="Percent 18" xfId="20956"/>
    <cellStyle name="Percent 18 2" xfId="20957"/>
    <cellStyle name="Percent 18 2 2" xfId="20958"/>
    <cellStyle name="Percent 18 3" xfId="20959"/>
    <cellStyle name="Percent 19" xfId="20960"/>
    <cellStyle name="Percent 19 2" xfId="20961"/>
    <cellStyle name="Percent 19 2 2" xfId="20962"/>
    <cellStyle name="Percent 19 3" xfId="20963"/>
    <cellStyle name="Percent 2" xfId="49"/>
    <cellStyle name="Percent 2 10" xfId="50"/>
    <cellStyle name="Percent 2 10 2" xfId="20964"/>
    <cellStyle name="Percent 2 11" xfId="51"/>
    <cellStyle name="Percent 2 11 2" xfId="20965"/>
    <cellStyle name="Percent 2 12" xfId="52"/>
    <cellStyle name="Percent 2 12 2" xfId="20966"/>
    <cellStyle name="Percent 2 13" xfId="53"/>
    <cellStyle name="Percent 2 13 2" xfId="20967"/>
    <cellStyle name="Percent 2 14" xfId="20968"/>
    <cellStyle name="Percent 2 15" xfId="20969"/>
    <cellStyle name="Percent 2 16" xfId="20970"/>
    <cellStyle name="Percent 2 17" xfId="20971"/>
    <cellStyle name="Percent 2 2" xfId="54"/>
    <cellStyle name="Percent 2 2 2" xfId="20972"/>
    <cellStyle name="Percent 2 2 2 2" xfId="20973"/>
    <cellStyle name="Percent 2 2 2 3" xfId="20974"/>
    <cellStyle name="Percent 2 2 3" xfId="20975"/>
    <cellStyle name="Percent 2 2 3 2" xfId="20976"/>
    <cellStyle name="Percent 2 2 4" xfId="20977"/>
    <cellStyle name="Percent 2 3" xfId="55"/>
    <cellStyle name="Percent 2 3 2" xfId="56"/>
    <cellStyle name="Percent 2 3 2 2" xfId="20978"/>
    <cellStyle name="Percent 2 3 3" xfId="20979"/>
    <cellStyle name="Percent 2 4" xfId="57"/>
    <cellStyle name="Percent 2 4 2" xfId="20980"/>
    <cellStyle name="Percent 2 5" xfId="58"/>
    <cellStyle name="Percent 2 5 2" xfId="20981"/>
    <cellStyle name="Percent 2 6" xfId="59"/>
    <cellStyle name="Percent 2 6 2" xfId="20982"/>
    <cellStyle name="Percent 2 6 2 2" xfId="20983"/>
    <cellStyle name="Percent 2 6 3" xfId="20984"/>
    <cellStyle name="Percent 2 6 3 2" xfId="20985"/>
    <cellStyle name="Percent 2 6 4" xfId="20986"/>
    <cellStyle name="Percent 2 7" xfId="60"/>
    <cellStyle name="Percent 2 7 2" xfId="20987"/>
    <cellStyle name="Percent 2 8" xfId="61"/>
    <cellStyle name="Percent 2 8 2" xfId="20988"/>
    <cellStyle name="Percent 2 9" xfId="62"/>
    <cellStyle name="Percent 2 9 2" xfId="20989"/>
    <cellStyle name="Percent 20" xfId="20990"/>
    <cellStyle name="Percent 20 2" xfId="20991"/>
    <cellStyle name="Percent 20 2 2" xfId="20992"/>
    <cellStyle name="Percent 20 3" xfId="20993"/>
    <cellStyle name="Percent 21" xfId="20994"/>
    <cellStyle name="Percent 21 2" xfId="20995"/>
    <cellStyle name="Percent 22" xfId="20996"/>
    <cellStyle name="Percent 22 2" xfId="20997"/>
    <cellStyle name="Percent 23" xfId="20998"/>
    <cellStyle name="Percent 23 2" xfId="20999"/>
    <cellStyle name="Percent 23 3" xfId="21000"/>
    <cellStyle name="Percent 23 4" xfId="21001"/>
    <cellStyle name="Percent 24" xfId="21002"/>
    <cellStyle name="Percent 24 2" xfId="21003"/>
    <cellStyle name="Percent 24 3" xfId="21004"/>
    <cellStyle name="Percent 25" xfId="21005"/>
    <cellStyle name="Percent 25 2" xfId="21006"/>
    <cellStyle name="Percent 26" xfId="21007"/>
    <cellStyle name="Percent 26 2" xfId="21008"/>
    <cellStyle name="Percent 26 2 2" xfId="21009"/>
    <cellStyle name="Percent 26 3" xfId="21010"/>
    <cellStyle name="Percent 27" xfId="21011"/>
    <cellStyle name="Percent 27 2" xfId="21012"/>
    <cellStyle name="Percent 27 3" xfId="21013"/>
    <cellStyle name="Percent 28" xfId="21014"/>
    <cellStyle name="Percent 29" xfId="21015"/>
    <cellStyle name="Percent 3" xfId="21016"/>
    <cellStyle name="Percent 3 2" xfId="21017"/>
    <cellStyle name="Percent 3 2 2" xfId="21018"/>
    <cellStyle name="Percent 3 2 3" xfId="21019"/>
    <cellStyle name="Percent 3 3" xfId="21020"/>
    <cellStyle name="Percent 3 3 10" xfId="21021"/>
    <cellStyle name="Percent 3 3 2" xfId="21022"/>
    <cellStyle name="Percent 3 3 2 2" xfId="21023"/>
    <cellStyle name="Percent 3 3 2 2 2" xfId="21024"/>
    <cellStyle name="Percent 3 3 2 2 2 2" xfId="21025"/>
    <cellStyle name="Percent 3 3 2 2 2 2 2" xfId="21026"/>
    <cellStyle name="Percent 3 3 2 2 2 3" xfId="21027"/>
    <cellStyle name="Percent 3 3 2 2 2 3 2" xfId="21028"/>
    <cellStyle name="Percent 3 3 2 2 2 4" xfId="21029"/>
    <cellStyle name="Percent 3 3 2 2 3" xfId="21030"/>
    <cellStyle name="Percent 3 3 2 2 3 2" xfId="21031"/>
    <cellStyle name="Percent 3 3 2 2 4" xfId="21032"/>
    <cellStyle name="Percent 3 3 2 2 4 2" xfId="21033"/>
    <cellStyle name="Percent 3 3 2 2 5" xfId="21034"/>
    <cellStyle name="Percent 3 3 2 3" xfId="21035"/>
    <cellStyle name="Percent 3 3 2 3 2" xfId="21036"/>
    <cellStyle name="Percent 3 3 2 3 2 2" xfId="21037"/>
    <cellStyle name="Percent 3 3 2 3 3" xfId="21038"/>
    <cellStyle name="Percent 3 3 2 3 3 2" xfId="21039"/>
    <cellStyle name="Percent 3 3 2 3 4" xfId="21040"/>
    <cellStyle name="Percent 3 3 2 4" xfId="21041"/>
    <cellStyle name="Percent 3 3 2 4 2" xfId="21042"/>
    <cellStyle name="Percent 3 3 2 5" xfId="21043"/>
    <cellStyle name="Percent 3 3 2 5 2" xfId="21044"/>
    <cellStyle name="Percent 3 3 2 6" xfId="21045"/>
    <cellStyle name="Percent 3 3 3" xfId="21046"/>
    <cellStyle name="Percent 3 3 4" xfId="21047"/>
    <cellStyle name="Percent 3 3 4 2" xfId="21048"/>
    <cellStyle name="Percent 3 3 4 2 2" xfId="21049"/>
    <cellStyle name="Percent 3 3 4 2 2 2" xfId="21050"/>
    <cellStyle name="Percent 3 3 4 2 3" xfId="21051"/>
    <cellStyle name="Percent 3 3 4 2 3 2" xfId="21052"/>
    <cellStyle name="Percent 3 3 4 2 4" xfId="21053"/>
    <cellStyle name="Percent 3 3 4 3" xfId="21054"/>
    <cellStyle name="Percent 3 3 4 3 2" xfId="21055"/>
    <cellStyle name="Percent 3 3 4 4" xfId="21056"/>
    <cellStyle name="Percent 3 3 4 4 2" xfId="21057"/>
    <cellStyle name="Percent 3 3 4 5" xfId="21058"/>
    <cellStyle name="Percent 3 3 5" xfId="21059"/>
    <cellStyle name="Percent 3 3 5 2" xfId="21060"/>
    <cellStyle name="Percent 3 3 5 2 2" xfId="21061"/>
    <cellStyle name="Percent 3 3 5 3" xfId="21062"/>
    <cellStyle name="Percent 3 3 5 3 2" xfId="21063"/>
    <cellStyle name="Percent 3 3 5 4" xfId="21064"/>
    <cellStyle name="Percent 3 3 6" xfId="21065"/>
    <cellStyle name="Percent 3 3 6 2" xfId="21066"/>
    <cellStyle name="Percent 3 3 6 2 2" xfId="21067"/>
    <cellStyle name="Percent 3 3 6 3" xfId="21068"/>
    <cellStyle name="Percent 3 3 7" xfId="21069"/>
    <cellStyle name="Percent 3 3 7 2" xfId="21070"/>
    <cellStyle name="Percent 3 3 8" xfId="21071"/>
    <cellStyle name="Percent 3 3 9" xfId="21072"/>
    <cellStyle name="Percent 3 4" xfId="21073"/>
    <cellStyle name="Percent 30" xfId="21074"/>
    <cellStyle name="Percent 30 2" xfId="21075"/>
    <cellStyle name="Percent 30 3" xfId="21076"/>
    <cellStyle name="Percent 31" xfId="21077"/>
    <cellStyle name="Percent 32" xfId="21078"/>
    <cellStyle name="Percent 33" xfId="21079"/>
    <cellStyle name="Percent 34" xfId="21080"/>
    <cellStyle name="Percent 35" xfId="21081"/>
    <cellStyle name="Percent 36" xfId="21082"/>
    <cellStyle name="Percent 37" xfId="21083"/>
    <cellStyle name="Percent 38" xfId="21084"/>
    <cellStyle name="Percent 39" xfId="21085"/>
    <cellStyle name="Percent 4" xfId="21086"/>
    <cellStyle name="Percent 4 2" xfId="21087"/>
    <cellStyle name="Percent 4 2 2" xfId="21088"/>
    <cellStyle name="Percent 4 3" xfId="21089"/>
    <cellStyle name="Percent 4 4" xfId="21090"/>
    <cellStyle name="Percent 40" xfId="21091"/>
    <cellStyle name="Percent 41" xfId="21092"/>
    <cellStyle name="Percent 42" xfId="21093"/>
    <cellStyle name="Percent 43" xfId="21094"/>
    <cellStyle name="Percent 44" xfId="21095"/>
    <cellStyle name="Percent 45" xfId="21096"/>
    <cellStyle name="Percent 46" xfId="21097"/>
    <cellStyle name="Percent 47" xfId="21098"/>
    <cellStyle name="Percent 47 2" xfId="21099"/>
    <cellStyle name="Percent 47 3" xfId="21100"/>
    <cellStyle name="Percent 47 4" xfId="21101"/>
    <cellStyle name="Percent 48" xfId="21102"/>
    <cellStyle name="Percent 48 2" xfId="21103"/>
    <cellStyle name="Percent 48 2 2" xfId="21104"/>
    <cellStyle name="Percent 48 2 2 2" xfId="21105"/>
    <cellStyle name="Percent 48 2 3" xfId="21106"/>
    <cellStyle name="Percent 48 3" xfId="21107"/>
    <cellStyle name="Percent 48 4" xfId="21108"/>
    <cellStyle name="Percent 48 4 2" xfId="21109"/>
    <cellStyle name="Percent 48 5" xfId="21110"/>
    <cellStyle name="Percent 48 6" xfId="21111"/>
    <cellStyle name="Percent 49" xfId="21112"/>
    <cellStyle name="Percent 49 2" xfId="21113"/>
    <cellStyle name="Percent 49 2 2" xfId="21114"/>
    <cellStyle name="Percent 49 3" xfId="21115"/>
    <cellStyle name="Percent 5" xfId="21116"/>
    <cellStyle name="Percent 5 2" xfId="21117"/>
    <cellStyle name="Percent 5 2 2" xfId="21118"/>
    <cellStyle name="Percent 5 2 3" xfId="21119"/>
    <cellStyle name="Percent 5 3" xfId="21120"/>
    <cellStyle name="Percent 5 4" xfId="21121"/>
    <cellStyle name="Percent 5 5" xfId="21122"/>
    <cellStyle name="Percent 50" xfId="21123"/>
    <cellStyle name="Percent 50 2" xfId="21124"/>
    <cellStyle name="Percent 51" xfId="21125"/>
    <cellStyle name="Percent 51 2" xfId="21126"/>
    <cellStyle name="Percent 52" xfId="21127"/>
    <cellStyle name="Percent 52 2" xfId="21128"/>
    <cellStyle name="Percent 53" xfId="21129"/>
    <cellStyle name="Percent 53 2" xfId="21130"/>
    <cellStyle name="Percent 54" xfId="21131"/>
    <cellStyle name="Percent 54 2" xfId="21132"/>
    <cellStyle name="Percent 55" xfId="21133"/>
    <cellStyle name="Percent 55 2" xfId="21134"/>
    <cellStyle name="Percent 56" xfId="21135"/>
    <cellStyle name="Percent 56 2" xfId="21136"/>
    <cellStyle name="Percent 57" xfId="21137"/>
    <cellStyle name="Percent 57 2" xfId="21138"/>
    <cellStyle name="Percent 58" xfId="21139"/>
    <cellStyle name="Percent 58 2" xfId="21140"/>
    <cellStyle name="Percent 59" xfId="21141"/>
    <cellStyle name="Percent 59 2" xfId="21142"/>
    <cellStyle name="Percent 6" xfId="21143"/>
    <cellStyle name="Percent 6 2" xfId="21144"/>
    <cellStyle name="Percent 6 2 2" xfId="21145"/>
    <cellStyle name="Percent 6 2 3" xfId="21146"/>
    <cellStyle name="Percent 6 3" xfId="21147"/>
    <cellStyle name="Percent 6 4" xfId="21148"/>
    <cellStyle name="Percent 60" xfId="21149"/>
    <cellStyle name="Percent 60 2" xfId="21150"/>
    <cellStyle name="Percent 61" xfId="21151"/>
    <cellStyle name="Percent 61 2" xfId="21152"/>
    <cellStyle name="Percent 62" xfId="21153"/>
    <cellStyle name="Percent 62 2" xfId="21154"/>
    <cellStyle name="Percent 63" xfId="21155"/>
    <cellStyle name="Percent 63 2" xfId="21156"/>
    <cellStyle name="Percent 64" xfId="21157"/>
    <cellStyle name="Percent 64 2" xfId="21158"/>
    <cellStyle name="Percent 65" xfId="21159"/>
    <cellStyle name="Percent 66" xfId="21160"/>
    <cellStyle name="Percent 67" xfId="21161"/>
    <cellStyle name="Percent 68" xfId="21162"/>
    <cellStyle name="Percent 7" xfId="21163"/>
    <cellStyle name="Percent 7 2" xfId="21164"/>
    <cellStyle name="Percent 7 2 2" xfId="21165"/>
    <cellStyle name="Percent 7 3" xfId="21166"/>
    <cellStyle name="Percent 7 4" xfId="21167"/>
    <cellStyle name="Percent 8" xfId="21168"/>
    <cellStyle name="Percent 8 2" xfId="21169"/>
    <cellStyle name="Percent 8 2 2" xfId="21170"/>
    <cellStyle name="Percent 8 3" xfId="21171"/>
    <cellStyle name="Percent 9" xfId="21172"/>
    <cellStyle name="Percent 9 2" xfId="21173"/>
    <cellStyle name="Percent 9 2 2" xfId="21174"/>
    <cellStyle name="Percent 9 3" xfId="21175"/>
    <cellStyle name="percentage difference" xfId="21176"/>
    <cellStyle name="percentage difference 2" xfId="21177"/>
    <cellStyle name="percentage difference one decimal" xfId="21178"/>
    <cellStyle name="percentage difference zero decimal" xfId="21179"/>
    <cellStyle name="percentage difference_Table 10 Selected Vulnerability Indicators" xfId="21180"/>
    <cellStyle name="Percentual" xfId="21181"/>
    <cellStyle name="Pevný" xfId="21182"/>
    <cellStyle name="pkt" xfId="21183"/>
    <cellStyle name="Ponto" xfId="21184"/>
    <cellStyle name="Porcentagem_SEP1196" xfId="21185"/>
    <cellStyle name="Porcentaje" xfId="21186"/>
    <cellStyle name="Presentation" xfId="21187"/>
    <cellStyle name="Presentation 2" xfId="21188"/>
    <cellStyle name="prev" xfId="21189"/>
    <cellStyle name="Procent_WDI" xfId="21190"/>
    <cellStyle name="PSChar" xfId="21191"/>
    <cellStyle name="PSDate" xfId="21192"/>
    <cellStyle name="PSDec" xfId="21193"/>
    <cellStyle name="PSE_NAC" xfId="21194"/>
    <cellStyle name="PSE1stCol" xfId="21195"/>
    <cellStyle name="PSE1stCol 10" xfId="21196"/>
    <cellStyle name="PSE1stCol 11" xfId="21197"/>
    <cellStyle name="PSE1stCol 2" xfId="21198"/>
    <cellStyle name="PSE1stCol 2 2" xfId="21199"/>
    <cellStyle name="PSE1stCol 2 2 2" xfId="21200"/>
    <cellStyle name="PSE1stCol 2 2 3" xfId="21201"/>
    <cellStyle name="PSE1stCol 2 2 4" xfId="21202"/>
    <cellStyle name="PSE1stCol 2 2 5" xfId="21203"/>
    <cellStyle name="PSE1stCol 2 3" xfId="21204"/>
    <cellStyle name="PSE1stCol 2 4" xfId="21205"/>
    <cellStyle name="PSE1stCol 2 5" xfId="21206"/>
    <cellStyle name="PSE1stCol 2 6" xfId="21207"/>
    <cellStyle name="PSE1stCol 2_cs_DSA_23-11-2011_cash upfront" xfId="21208"/>
    <cellStyle name="PSE1stCol 3" xfId="21209"/>
    <cellStyle name="PSE1stCol 3 2" xfId="21210"/>
    <cellStyle name="PSE1stCol 3 3" xfId="21211"/>
    <cellStyle name="PSE1stCol 3 4" xfId="21212"/>
    <cellStyle name="PSE1stCol 3 5" xfId="21213"/>
    <cellStyle name="PSE1stCol 4" xfId="21214"/>
    <cellStyle name="PSE1stCol 5" xfId="21215"/>
    <cellStyle name="PSE1stCol 6" xfId="21216"/>
    <cellStyle name="PSE1stCol 7" xfId="21217"/>
    <cellStyle name="PSE1stCol 8" xfId="21218"/>
    <cellStyle name="PSE1stCol 9" xfId="21219"/>
    <cellStyle name="PSE1stCol_cs_DSA_23-11-2011_cash upfront" xfId="21220"/>
    <cellStyle name="PSE1stColHead" xfId="21221"/>
    <cellStyle name="PSE1stColHead 2" xfId="21222"/>
    <cellStyle name="PSE1stColHead 2 2" xfId="21223"/>
    <cellStyle name="PSE1stColHead 2 3" xfId="21224"/>
    <cellStyle name="PSE1stColHead 2 4" xfId="21225"/>
    <cellStyle name="PSE1stColHead 2 5" xfId="21226"/>
    <cellStyle name="PSE1stColHead 3" xfId="21227"/>
    <cellStyle name="PSE1stColHead 4" xfId="21228"/>
    <cellStyle name="PSE1stColHead 5" xfId="21229"/>
    <cellStyle name="PSE1stColHead 6" xfId="21230"/>
    <cellStyle name="PSE1stColHead 7" xfId="21231"/>
    <cellStyle name="PSE1stColHead2" xfId="21232"/>
    <cellStyle name="PSE1stColHead3" xfId="21233"/>
    <cellStyle name="PSE1stColHead3 2" xfId="21234"/>
    <cellStyle name="PSE1stColHead3_cs_DSA_23-11-2011_cash upfront" xfId="21235"/>
    <cellStyle name="PSE1stColYear" xfId="21236"/>
    <cellStyle name="PSE1stColYear 10" xfId="21237"/>
    <cellStyle name="PSE1stColYear 11" xfId="21238"/>
    <cellStyle name="PSE1stColYear 2" xfId="21239"/>
    <cellStyle name="PSE1stColYear 2 2" xfId="21240"/>
    <cellStyle name="PSE1stColYear 2 2 2" xfId="21241"/>
    <cellStyle name="PSE1stColYear 2 2 3" xfId="21242"/>
    <cellStyle name="PSE1stColYear 2 2 4" xfId="21243"/>
    <cellStyle name="PSE1stColYear 2 2 5" xfId="21244"/>
    <cellStyle name="PSE1stColYear 2 3" xfId="21245"/>
    <cellStyle name="PSE1stColYear 2 4" xfId="21246"/>
    <cellStyle name="PSE1stColYear 2 5" xfId="21247"/>
    <cellStyle name="PSE1stColYear 2 6" xfId="21248"/>
    <cellStyle name="PSE1stColYear 2_cs_DSA_23-11-2011_cash upfront" xfId="21249"/>
    <cellStyle name="PSE1stColYear 3" xfId="21250"/>
    <cellStyle name="PSE1stColYear 3 2" xfId="21251"/>
    <cellStyle name="PSE1stColYear 3 3" xfId="21252"/>
    <cellStyle name="PSE1stColYear 3 4" xfId="21253"/>
    <cellStyle name="PSE1stColYear 3 5" xfId="21254"/>
    <cellStyle name="PSE1stColYear 4" xfId="21255"/>
    <cellStyle name="PSE1stColYear 5" xfId="21256"/>
    <cellStyle name="PSE1stColYear 6" xfId="21257"/>
    <cellStyle name="PSE1stColYear 7" xfId="21258"/>
    <cellStyle name="PSE1stColYear 8" xfId="21259"/>
    <cellStyle name="PSE1stColYear 9" xfId="21260"/>
    <cellStyle name="PSE1stColYear_cs_DSA_23-11-2011_cash upfront" xfId="21261"/>
    <cellStyle name="PSEHead1" xfId="21262"/>
    <cellStyle name="PSEHead1 2" xfId="21263"/>
    <cellStyle name="PSEHead1 2 2" xfId="21264"/>
    <cellStyle name="PSEHead1 2 3" xfId="21265"/>
    <cellStyle name="PSEHead1 2 4" xfId="21266"/>
    <cellStyle name="PSEHead1 2 5" xfId="21267"/>
    <cellStyle name="PSEHead1 3" xfId="21268"/>
    <cellStyle name="PSEHead1 4" xfId="21269"/>
    <cellStyle name="PSEHead1 5" xfId="21270"/>
    <cellStyle name="PSEHead1 6" xfId="21271"/>
    <cellStyle name="PSEHead1 7" xfId="21272"/>
    <cellStyle name="PSEHeadYear" xfId="21273"/>
    <cellStyle name="PSEHeadYear 10" xfId="21274"/>
    <cellStyle name="PSEHeadYear 11" xfId="21275"/>
    <cellStyle name="PSEHeadYear 2" xfId="21276"/>
    <cellStyle name="PSEHeadYear 2 2" xfId="21277"/>
    <cellStyle name="PSEHeadYear 2 2 2" xfId="21278"/>
    <cellStyle name="PSEHeadYear 2 2 3" xfId="21279"/>
    <cellStyle name="PSEHeadYear 2 2 4" xfId="21280"/>
    <cellStyle name="PSEHeadYear 2 2 5" xfId="21281"/>
    <cellStyle name="PSEHeadYear 2 3" xfId="21282"/>
    <cellStyle name="PSEHeadYear 2 4" xfId="21283"/>
    <cellStyle name="PSEHeadYear 2 5" xfId="21284"/>
    <cellStyle name="PSEHeadYear 2 6" xfId="21285"/>
    <cellStyle name="PSEHeadYear 2_cs_DSA_23-11-2011_cash upfront" xfId="21286"/>
    <cellStyle name="PSEHeadYear 3" xfId="21287"/>
    <cellStyle name="PSEHeadYear 3 2" xfId="21288"/>
    <cellStyle name="PSEHeadYear 3 3" xfId="21289"/>
    <cellStyle name="PSEHeadYear 3 4" xfId="21290"/>
    <cellStyle name="PSEHeadYear 3 5" xfId="21291"/>
    <cellStyle name="PSEHeadYear 4" xfId="21292"/>
    <cellStyle name="PSEHeadYear 5" xfId="21293"/>
    <cellStyle name="PSEHeadYear 6" xfId="21294"/>
    <cellStyle name="PSEHeadYear 7" xfId="21295"/>
    <cellStyle name="PSEHeadYear 8" xfId="21296"/>
    <cellStyle name="PSEHeadYear 9" xfId="21297"/>
    <cellStyle name="PSEHeadYear_cs_DSA_23-11-2011_cash upfront" xfId="21298"/>
    <cellStyle name="PSELastRow" xfId="21299"/>
    <cellStyle name="PSEMediumRow" xfId="21300"/>
    <cellStyle name="PSENotes" xfId="21301"/>
    <cellStyle name="PSENotes 2" xfId="21302"/>
    <cellStyle name="PSENotes 2 2" xfId="21303"/>
    <cellStyle name="PSENotes 2 3" xfId="21304"/>
    <cellStyle name="PSENotes 2 4" xfId="21305"/>
    <cellStyle name="PSENotes 2 5" xfId="21306"/>
    <cellStyle name="PSENotes 3" xfId="21307"/>
    <cellStyle name="PSENotes 4" xfId="21308"/>
    <cellStyle name="PSENotes 5" xfId="21309"/>
    <cellStyle name="PSENotes 6" xfId="21310"/>
    <cellStyle name="PSENotes 7" xfId="21311"/>
    <cellStyle name="PSENumber" xfId="21312"/>
    <cellStyle name="PSENumber 2" xfId="21313"/>
    <cellStyle name="PSENumber_cs_DSA_23-11-2011_cash upfront" xfId="21314"/>
    <cellStyle name="PSENumberTwoDigit" xfId="21315"/>
    <cellStyle name="PSENumberTwoDigit 2" xfId="21316"/>
    <cellStyle name="PSENumberTwoDigit_cs_DSA_23-11-2011_cash upfront" xfId="21317"/>
    <cellStyle name="PSEPercent" xfId="21318"/>
    <cellStyle name="PSEPercent 2" xfId="21319"/>
    <cellStyle name="PSEPercent_cs_DSA_23-11-2011_cash upfront" xfId="21320"/>
    <cellStyle name="PSEPercentOneDigit" xfId="21321"/>
    <cellStyle name="PSEPercentOneDigit 2" xfId="21322"/>
    <cellStyle name="PSEPercentOneDigit_cs_DSA_23-11-2011_cash upfront" xfId="21323"/>
    <cellStyle name="PSEPercentTwoDigit" xfId="21324"/>
    <cellStyle name="PSEPercentTwoDigit 2" xfId="21325"/>
    <cellStyle name="PSEPercentTwoDigit_cs_DSA_23-11-2011_cash upfront" xfId="21326"/>
    <cellStyle name="PSEPerUnit" xfId="21327"/>
    <cellStyle name="PSEPerUnit 2" xfId="21328"/>
    <cellStyle name="PSEPerUnit_cs_DSA_23-11-2011_cash upfront" xfId="21329"/>
    <cellStyle name="PSETableHeadline" xfId="21330"/>
    <cellStyle name="PSETableHeadline 2" xfId="21331"/>
    <cellStyle name="PSETableHeadline 2 2" xfId="21332"/>
    <cellStyle name="PSETableHeadline 2 3" xfId="21333"/>
    <cellStyle name="PSETableHeadline 2 4" xfId="21334"/>
    <cellStyle name="PSETableHeadline 2 5" xfId="21335"/>
    <cellStyle name="PSETableHeadline 3" xfId="21336"/>
    <cellStyle name="PSETableHeadline 4" xfId="21337"/>
    <cellStyle name="PSETableHeadline 5" xfId="21338"/>
    <cellStyle name="PSETableHeadline 6" xfId="21339"/>
    <cellStyle name="PSETableHeadline 7" xfId="21340"/>
    <cellStyle name="PSETreeParantheses" xfId="21341"/>
    <cellStyle name="PSETreeText" xfId="21342"/>
    <cellStyle name="PSETreeText 2" xfId="21343"/>
    <cellStyle name="PSETreeText 2 2" xfId="21344"/>
    <cellStyle name="PSETreeText 2 3" xfId="21345"/>
    <cellStyle name="PSETreeText 2 4" xfId="21346"/>
    <cellStyle name="PSETreeText 2 5" xfId="21347"/>
    <cellStyle name="PSETreeText 3" xfId="21348"/>
    <cellStyle name="PSETreeText 4" xfId="21349"/>
    <cellStyle name="PSETreeText 5" xfId="21350"/>
    <cellStyle name="PSETreeText 6" xfId="21351"/>
    <cellStyle name="PSETreeText 7" xfId="21352"/>
    <cellStyle name="PSEunit" xfId="21353"/>
    <cellStyle name="PSEunit 10" xfId="21354"/>
    <cellStyle name="PSEunit 11" xfId="21355"/>
    <cellStyle name="PSEunit 2" xfId="21356"/>
    <cellStyle name="PSEunit 2 2" xfId="21357"/>
    <cellStyle name="PSEunit 2 2 2" xfId="21358"/>
    <cellStyle name="PSEunit 2 2 3" xfId="21359"/>
    <cellStyle name="PSEunit 2 2 4" xfId="21360"/>
    <cellStyle name="PSEunit 2 2 5" xfId="21361"/>
    <cellStyle name="PSEunit 2 3" xfId="21362"/>
    <cellStyle name="PSEunit 2 4" xfId="21363"/>
    <cellStyle name="PSEunit 2 5" xfId="21364"/>
    <cellStyle name="PSEunit 2 6" xfId="21365"/>
    <cellStyle name="PSEunit 2_cs_DSA_23-11-2011_cash upfront" xfId="21366"/>
    <cellStyle name="PSEunit 3" xfId="21367"/>
    <cellStyle name="PSEunit 3 2" xfId="21368"/>
    <cellStyle name="PSEunit 3 3" xfId="21369"/>
    <cellStyle name="PSEunit 3 4" xfId="21370"/>
    <cellStyle name="PSEunit 3 5" xfId="21371"/>
    <cellStyle name="PSEunit 4" xfId="21372"/>
    <cellStyle name="PSEunit 5" xfId="21373"/>
    <cellStyle name="PSEunit 6" xfId="21374"/>
    <cellStyle name="PSEunit 7" xfId="21375"/>
    <cellStyle name="PSEunit 8" xfId="21376"/>
    <cellStyle name="PSEunit 9" xfId="21377"/>
    <cellStyle name="PSEunit_cs_DSA_23-11-2011_cash upfront" xfId="21378"/>
    <cellStyle name="PSEunitYear" xfId="21379"/>
    <cellStyle name="PSEunitYear 10" xfId="21380"/>
    <cellStyle name="PSEunitYear 11" xfId="21381"/>
    <cellStyle name="PSEunitYear 2" xfId="21382"/>
    <cellStyle name="PSEunitYear 2 2" xfId="21383"/>
    <cellStyle name="PSEunitYear 2 2 2" xfId="21384"/>
    <cellStyle name="PSEunitYear 2 2 3" xfId="21385"/>
    <cellStyle name="PSEunitYear 2 2 4" xfId="21386"/>
    <cellStyle name="PSEunitYear 2 2 5" xfId="21387"/>
    <cellStyle name="PSEunitYear 2 3" xfId="21388"/>
    <cellStyle name="PSEunitYear 2 4" xfId="21389"/>
    <cellStyle name="PSEunitYear 2 5" xfId="21390"/>
    <cellStyle name="PSEunitYear 2 6" xfId="21391"/>
    <cellStyle name="PSEunitYear 2_cs_DSA_23-11-2011_cash upfront" xfId="21392"/>
    <cellStyle name="PSEunitYear 3" xfId="21393"/>
    <cellStyle name="PSEunitYear 3 2" xfId="21394"/>
    <cellStyle name="PSEunitYear 3 3" xfId="21395"/>
    <cellStyle name="PSEunitYear 3 4" xfId="21396"/>
    <cellStyle name="PSEunitYear 3 5" xfId="21397"/>
    <cellStyle name="PSEunitYear 4" xfId="21398"/>
    <cellStyle name="PSEunitYear 5" xfId="21399"/>
    <cellStyle name="PSEunitYear 6" xfId="21400"/>
    <cellStyle name="PSEunitYear 7" xfId="21401"/>
    <cellStyle name="PSEunitYear 8" xfId="21402"/>
    <cellStyle name="PSEunitYear 9" xfId="21403"/>
    <cellStyle name="PSEunitYear_cs_DSA_23-11-2011_cash upfront" xfId="21404"/>
    <cellStyle name="PSHeading" xfId="21405"/>
    <cellStyle name="PSInt" xfId="21406"/>
    <cellStyle name="PSSpacer" xfId="21407"/>
    <cellStyle name="Publication" xfId="21408"/>
    <cellStyle name="Publication 2" xfId="21409"/>
    <cellStyle name="Publication 2 2" xfId="21410"/>
    <cellStyle name="Publication 2 3" xfId="21411"/>
    <cellStyle name="Publication 2 4" xfId="21412"/>
    <cellStyle name="Publication 2 5" xfId="21413"/>
    <cellStyle name="Publication 3" xfId="21414"/>
    <cellStyle name="Publication 4" xfId="21415"/>
    <cellStyle name="Publication 5" xfId="21416"/>
    <cellStyle name="Publication 6" xfId="21417"/>
    <cellStyle name="Publication 7" xfId="21418"/>
    <cellStyle name="Punto" xfId="21419"/>
    <cellStyle name="Punto0" xfId="21420"/>
    <cellStyle name="Red Text" xfId="21421"/>
    <cellStyle name="Red Text 10" xfId="21422"/>
    <cellStyle name="Red Text 11" xfId="21423"/>
    <cellStyle name="Red Text 12" xfId="21424"/>
    <cellStyle name="Red Text 2" xfId="21425"/>
    <cellStyle name="Red Text 2 2" xfId="21426"/>
    <cellStyle name="Red Text 2 2 2" xfId="21427"/>
    <cellStyle name="Red Text 2 2 2 2" xfId="21428"/>
    <cellStyle name="Red Text 2 2 2 2 2" xfId="21429"/>
    <cellStyle name="Red Text 2 2 2 3" xfId="21430"/>
    <cellStyle name="Red Text 2 2 2 4" xfId="21431"/>
    <cellStyle name="Red Text 2 2 3" xfId="21432"/>
    <cellStyle name="Red Text 2 2 3 2" xfId="21433"/>
    <cellStyle name="Red Text 2 2 4" xfId="21434"/>
    <cellStyle name="Red Text 2 3" xfId="21435"/>
    <cellStyle name="Red Text 2 3 2" xfId="21436"/>
    <cellStyle name="Red Text 2 3 2 2" xfId="21437"/>
    <cellStyle name="Red Text 2 3 2 3" xfId="21438"/>
    <cellStyle name="Red Text 2 3 3" xfId="21439"/>
    <cellStyle name="Red Text 2 3 3 2" xfId="21440"/>
    <cellStyle name="Red Text 2 3 4" xfId="21441"/>
    <cellStyle name="Red Text 2 4" xfId="21442"/>
    <cellStyle name="Red Text 2 4 2" xfId="21443"/>
    <cellStyle name="Red Text 2 4 2 2" xfId="21444"/>
    <cellStyle name="Red Text 2 4 3" xfId="21445"/>
    <cellStyle name="Red Text 2 4 3 2" xfId="21446"/>
    <cellStyle name="Red Text 2 5" xfId="21447"/>
    <cellStyle name="Red Text 2 5 2" xfId="21448"/>
    <cellStyle name="Red Text 2 5 2 2" xfId="21449"/>
    <cellStyle name="Red Text 2 5 3" xfId="21450"/>
    <cellStyle name="Red Text 2 6" xfId="21451"/>
    <cellStyle name="Red Text 2 6 2" xfId="21452"/>
    <cellStyle name="Red Text 2 6 2 2" xfId="21453"/>
    <cellStyle name="Red Text 2 6 3" xfId="21454"/>
    <cellStyle name="Red Text 2 7" xfId="21455"/>
    <cellStyle name="Red Text 2 7 2" xfId="21456"/>
    <cellStyle name="Red Text 2 7 2 2" xfId="21457"/>
    <cellStyle name="Red Text 2 7 3" xfId="21458"/>
    <cellStyle name="Red Text 2 8" xfId="21459"/>
    <cellStyle name="Red Text 2 8 2" xfId="21460"/>
    <cellStyle name="Red Text 3" xfId="21461"/>
    <cellStyle name="Red Text 3 2" xfId="21462"/>
    <cellStyle name="Red Text 3 2 2" xfId="21463"/>
    <cellStyle name="Red Text 3 2 2 2" xfId="21464"/>
    <cellStyle name="Red Text 3 2 3" xfId="21465"/>
    <cellStyle name="Red Text 3 3" xfId="21466"/>
    <cellStyle name="Red Text 3 3 2" xfId="21467"/>
    <cellStyle name="Red Text 3 4" xfId="21468"/>
    <cellStyle name="Red Text 4" xfId="21469"/>
    <cellStyle name="Red Text 4 2" xfId="21470"/>
    <cellStyle name="Red Text 4 2 2" xfId="21471"/>
    <cellStyle name="Red Text 4 2 3" xfId="21472"/>
    <cellStyle name="Red Text 4 3" xfId="21473"/>
    <cellStyle name="Red Text 4 3 2" xfId="21474"/>
    <cellStyle name="Red Text 4 4" xfId="21475"/>
    <cellStyle name="Red Text 5" xfId="21476"/>
    <cellStyle name="Red Text 5 2" xfId="21477"/>
    <cellStyle name="Red Text 5 2 2" xfId="21478"/>
    <cellStyle name="Red Text 5 3" xfId="21479"/>
    <cellStyle name="Red Text 5 3 2" xfId="21480"/>
    <cellStyle name="Red Text 6" xfId="21481"/>
    <cellStyle name="Red Text 6 2" xfId="21482"/>
    <cellStyle name="Red Text 6 2 2" xfId="21483"/>
    <cellStyle name="Red Text 6 3" xfId="21484"/>
    <cellStyle name="Red Text 7" xfId="21485"/>
    <cellStyle name="Red Text 7 2" xfId="21486"/>
    <cellStyle name="Red Text 7 2 2" xfId="21487"/>
    <cellStyle name="Red Text 7 3" xfId="21488"/>
    <cellStyle name="Red Text 8" xfId="21489"/>
    <cellStyle name="Red Text 8 2" xfId="21490"/>
    <cellStyle name="Red Text 8 2 2" xfId="21491"/>
    <cellStyle name="Red Text 8 3" xfId="21492"/>
    <cellStyle name="Red Text 9" xfId="21493"/>
    <cellStyle name="Red Text 9 2" xfId="21494"/>
    <cellStyle name="reduced" xfId="21495"/>
    <cellStyle name="Result" xfId="21496"/>
    <cellStyle name="Result2" xfId="21497"/>
    <cellStyle name="Richard" xfId="21498"/>
    <cellStyle name="Rubrik 1" xfId="21499"/>
    <cellStyle name="Rubrik2" xfId="21500"/>
    <cellStyle name="Rubrik3" xfId="21501"/>
    <cellStyle name="SAPBEXaggData" xfId="21502"/>
    <cellStyle name="SAPBEXaggDataEmph" xfId="21503"/>
    <cellStyle name="SAPBEXaggItem" xfId="21504"/>
    <cellStyle name="SAPBEXaggItemX" xfId="21505"/>
    <cellStyle name="SAPBEXaggItemX 10" xfId="21506"/>
    <cellStyle name="SAPBEXaggItemX 10 2" xfId="21507"/>
    <cellStyle name="SAPBEXaggItemX 10 2 2" xfId="21508"/>
    <cellStyle name="SAPBEXaggItemX 10 2 2 2" xfId="21509"/>
    <cellStyle name="SAPBEXaggItemX 10 2 3" xfId="21510"/>
    <cellStyle name="SAPBEXaggItemX 10 3" xfId="21511"/>
    <cellStyle name="SAPBEXaggItemX 10 3 2" xfId="21512"/>
    <cellStyle name="SAPBEXaggItemX 10 4" xfId="21513"/>
    <cellStyle name="SAPBEXaggItemX 10 4 2" xfId="21514"/>
    <cellStyle name="SAPBEXaggItemX 10 5" xfId="21515"/>
    <cellStyle name="SAPBEXaggItemX 10 5 2" xfId="21516"/>
    <cellStyle name="SAPBEXaggItemX 10 6" xfId="21517"/>
    <cellStyle name="SAPBEXaggItemX 10 7" xfId="21518"/>
    <cellStyle name="SAPBEXaggItemX 10 8" xfId="21519"/>
    <cellStyle name="SAPBEXaggItemX 11" xfId="21520"/>
    <cellStyle name="SAPBEXaggItemX 11 2" xfId="21521"/>
    <cellStyle name="SAPBEXaggItemX 11 2 2" xfId="21522"/>
    <cellStyle name="SAPBEXaggItemX 11 2 2 2" xfId="21523"/>
    <cellStyle name="SAPBEXaggItemX 11 2 3" xfId="21524"/>
    <cellStyle name="SAPBEXaggItemX 11 3" xfId="21525"/>
    <cellStyle name="SAPBEXaggItemX 11 3 2" xfId="21526"/>
    <cellStyle name="SAPBEXaggItemX 11 4" xfId="21527"/>
    <cellStyle name="SAPBEXaggItemX 11 4 2" xfId="21528"/>
    <cellStyle name="SAPBEXaggItemX 11 5" xfId="21529"/>
    <cellStyle name="SAPBEXaggItemX 11 5 2" xfId="21530"/>
    <cellStyle name="SAPBEXaggItemX 11 6" xfId="21531"/>
    <cellStyle name="SAPBEXaggItemX 11 7" xfId="21532"/>
    <cellStyle name="SAPBEXaggItemX 12" xfId="21533"/>
    <cellStyle name="SAPBEXaggItemX 12 2" xfId="21534"/>
    <cellStyle name="SAPBEXaggItemX 12 2 2" xfId="21535"/>
    <cellStyle name="SAPBEXaggItemX 12 3" xfId="21536"/>
    <cellStyle name="SAPBEXaggItemX 12 4" xfId="21537"/>
    <cellStyle name="SAPBEXaggItemX 13" xfId="21538"/>
    <cellStyle name="SAPBEXaggItemX 13 2" xfId="21539"/>
    <cellStyle name="SAPBEXaggItemX 13 2 2" xfId="21540"/>
    <cellStyle name="SAPBEXaggItemX 13 3" xfId="21541"/>
    <cellStyle name="SAPBEXaggItemX 13 4" xfId="21542"/>
    <cellStyle name="SAPBEXaggItemX 13 5" xfId="21543"/>
    <cellStyle name="SAPBEXaggItemX 14" xfId="21544"/>
    <cellStyle name="SAPBEXaggItemX 14 2" xfId="21545"/>
    <cellStyle name="SAPBEXaggItemX 14 2 2" xfId="21546"/>
    <cellStyle name="SAPBEXaggItemX 14 3" xfId="21547"/>
    <cellStyle name="SAPBEXaggItemX 14 4" xfId="21548"/>
    <cellStyle name="SAPBEXaggItemX 14 5" xfId="21549"/>
    <cellStyle name="SAPBEXaggItemX 15" xfId="21550"/>
    <cellStyle name="SAPBEXaggItemX 15 2" xfId="21551"/>
    <cellStyle name="SAPBEXaggItemX 16" xfId="21552"/>
    <cellStyle name="SAPBEXaggItemX 16 2" xfId="21553"/>
    <cellStyle name="SAPBEXaggItemX 17" xfId="21554"/>
    <cellStyle name="SAPBEXaggItemX 17 2" xfId="21555"/>
    <cellStyle name="SAPBEXaggItemX 18" xfId="21556"/>
    <cellStyle name="SAPBEXaggItemX 19" xfId="21557"/>
    <cellStyle name="SAPBEXaggItemX 2" xfId="21558"/>
    <cellStyle name="SAPBEXaggItemX 2 10" xfId="21559"/>
    <cellStyle name="SAPBEXaggItemX 2 10 10" xfId="21560"/>
    <cellStyle name="SAPBEXaggItemX 2 10 11" xfId="21561"/>
    <cellStyle name="SAPBEXaggItemX 2 10 2" xfId="21562"/>
    <cellStyle name="SAPBEXaggItemX 2 10 2 2" xfId="21563"/>
    <cellStyle name="SAPBEXaggItemX 2 10 2 2 2" xfId="21564"/>
    <cellStyle name="SAPBEXaggItemX 2 10 2 2 2 2" xfId="21565"/>
    <cellStyle name="SAPBEXaggItemX 2 10 2 2 3" xfId="21566"/>
    <cellStyle name="SAPBEXaggItemX 2 10 2 3" xfId="21567"/>
    <cellStyle name="SAPBEXaggItemX 2 10 2 3 2" xfId="21568"/>
    <cellStyle name="SAPBEXaggItemX 2 10 2 4" xfId="21569"/>
    <cellStyle name="SAPBEXaggItemX 2 10 2 4 2" xfId="21570"/>
    <cellStyle name="SAPBEXaggItemX 2 10 2 5" xfId="21571"/>
    <cellStyle name="SAPBEXaggItemX 2 10 2 5 2" xfId="21572"/>
    <cellStyle name="SAPBEXaggItemX 2 10 2 6" xfId="21573"/>
    <cellStyle name="SAPBEXaggItemX 2 10 3" xfId="21574"/>
    <cellStyle name="SAPBEXaggItemX 2 10 3 2" xfId="21575"/>
    <cellStyle name="SAPBEXaggItemX 2 10 3 2 2" xfId="21576"/>
    <cellStyle name="SAPBEXaggItemX 2 10 3 2 2 2" xfId="21577"/>
    <cellStyle name="SAPBEXaggItemX 2 10 3 2 3" xfId="21578"/>
    <cellStyle name="SAPBEXaggItemX 2 10 3 3" xfId="21579"/>
    <cellStyle name="SAPBEXaggItemX 2 10 3 3 2" xfId="21580"/>
    <cellStyle name="SAPBEXaggItemX 2 10 3 4" xfId="21581"/>
    <cellStyle name="SAPBEXaggItemX 2 10 3 4 2" xfId="21582"/>
    <cellStyle name="SAPBEXaggItemX 2 10 3 5" xfId="21583"/>
    <cellStyle name="SAPBEXaggItemX 2 10 3 5 2" xfId="21584"/>
    <cellStyle name="SAPBEXaggItemX 2 10 3 6" xfId="21585"/>
    <cellStyle name="SAPBEXaggItemX 2 10 3 7" xfId="21586"/>
    <cellStyle name="SAPBEXaggItemX 2 10 3 8" xfId="21587"/>
    <cellStyle name="SAPBEXaggItemX 2 10 4" xfId="21588"/>
    <cellStyle name="SAPBEXaggItemX 2 10 4 2" xfId="21589"/>
    <cellStyle name="SAPBEXaggItemX 2 10 4 2 2" xfId="21590"/>
    <cellStyle name="SAPBEXaggItemX 2 10 4 3" xfId="21591"/>
    <cellStyle name="SAPBEXaggItemX 2 10 4 4" xfId="21592"/>
    <cellStyle name="SAPBEXaggItemX 2 10 4 5" xfId="21593"/>
    <cellStyle name="SAPBEXaggItemX 2 10 5" xfId="21594"/>
    <cellStyle name="SAPBEXaggItemX 2 10 5 2" xfId="21595"/>
    <cellStyle name="SAPBEXaggItemX 2 10 5 2 2" xfId="21596"/>
    <cellStyle name="SAPBEXaggItemX 2 10 5 3" xfId="21597"/>
    <cellStyle name="SAPBEXaggItemX 2 10 5 4" xfId="21598"/>
    <cellStyle name="SAPBEXaggItemX 2 10 5 5" xfId="21599"/>
    <cellStyle name="SAPBEXaggItemX 2 10 6" xfId="21600"/>
    <cellStyle name="SAPBEXaggItemX 2 10 6 2" xfId="21601"/>
    <cellStyle name="SAPBEXaggItemX 2 10 6 2 2" xfId="21602"/>
    <cellStyle name="SAPBEXaggItemX 2 10 6 3" xfId="21603"/>
    <cellStyle name="SAPBEXaggItemX 2 10 6 4" xfId="21604"/>
    <cellStyle name="SAPBEXaggItemX 2 10 6 5" xfId="21605"/>
    <cellStyle name="SAPBEXaggItemX 2 10 7" xfId="21606"/>
    <cellStyle name="SAPBEXaggItemX 2 10 7 2" xfId="21607"/>
    <cellStyle name="SAPBEXaggItemX 2 10 7 3" xfId="21608"/>
    <cellStyle name="SAPBEXaggItemX 2 10 7 4" xfId="21609"/>
    <cellStyle name="SAPBEXaggItemX 2 10 8" xfId="21610"/>
    <cellStyle name="SAPBEXaggItemX 2 10 8 2" xfId="21611"/>
    <cellStyle name="SAPBEXaggItemX 2 10 9" xfId="21612"/>
    <cellStyle name="SAPBEXaggItemX 2 10 9 2" xfId="21613"/>
    <cellStyle name="SAPBEXaggItemX 2 11" xfId="21614"/>
    <cellStyle name="SAPBEXaggItemX 2 11 10" xfId="21615"/>
    <cellStyle name="SAPBEXaggItemX 2 11 11" xfId="21616"/>
    <cellStyle name="SAPBEXaggItemX 2 11 2" xfId="21617"/>
    <cellStyle name="SAPBEXaggItemX 2 11 2 2" xfId="21618"/>
    <cellStyle name="SAPBEXaggItemX 2 11 2 2 2" xfId="21619"/>
    <cellStyle name="SAPBEXaggItemX 2 11 2 2 2 2" xfId="21620"/>
    <cellStyle name="SAPBEXaggItemX 2 11 2 2 3" xfId="21621"/>
    <cellStyle name="SAPBEXaggItemX 2 11 2 3" xfId="21622"/>
    <cellStyle name="SAPBEXaggItemX 2 11 2 3 2" xfId="21623"/>
    <cellStyle name="SAPBEXaggItemX 2 11 2 4" xfId="21624"/>
    <cellStyle name="SAPBEXaggItemX 2 11 2 4 2" xfId="21625"/>
    <cellStyle name="SAPBEXaggItemX 2 11 2 5" xfId="21626"/>
    <cellStyle name="SAPBEXaggItemX 2 11 2 5 2" xfId="21627"/>
    <cellStyle name="SAPBEXaggItemX 2 11 2 6" xfId="21628"/>
    <cellStyle name="SAPBEXaggItemX 2 11 3" xfId="21629"/>
    <cellStyle name="SAPBEXaggItemX 2 11 3 2" xfId="21630"/>
    <cellStyle name="SAPBEXaggItemX 2 11 3 2 2" xfId="21631"/>
    <cellStyle name="SAPBEXaggItemX 2 11 3 2 2 2" xfId="21632"/>
    <cellStyle name="SAPBEXaggItemX 2 11 3 2 3" xfId="21633"/>
    <cellStyle name="SAPBEXaggItemX 2 11 3 3" xfId="21634"/>
    <cellStyle name="SAPBEXaggItemX 2 11 3 3 2" xfId="21635"/>
    <cellStyle name="SAPBEXaggItemX 2 11 3 4" xfId="21636"/>
    <cellStyle name="SAPBEXaggItemX 2 11 3 4 2" xfId="21637"/>
    <cellStyle name="SAPBEXaggItemX 2 11 3 5" xfId="21638"/>
    <cellStyle name="SAPBEXaggItemX 2 11 3 5 2" xfId="21639"/>
    <cellStyle name="SAPBEXaggItemX 2 11 3 6" xfId="21640"/>
    <cellStyle name="SAPBEXaggItemX 2 11 3 7" xfId="21641"/>
    <cellStyle name="SAPBEXaggItemX 2 11 3 8" xfId="21642"/>
    <cellStyle name="SAPBEXaggItemX 2 11 4" xfId="21643"/>
    <cellStyle name="SAPBEXaggItemX 2 11 4 2" xfId="21644"/>
    <cellStyle name="SAPBEXaggItemX 2 11 4 2 2" xfId="21645"/>
    <cellStyle name="SAPBEXaggItemX 2 11 4 3" xfId="21646"/>
    <cellStyle name="SAPBEXaggItemX 2 11 4 4" xfId="21647"/>
    <cellStyle name="SAPBEXaggItemX 2 11 4 5" xfId="21648"/>
    <cellStyle name="SAPBEXaggItemX 2 11 5" xfId="21649"/>
    <cellStyle name="SAPBEXaggItemX 2 11 5 2" xfId="21650"/>
    <cellStyle name="SAPBEXaggItemX 2 11 5 2 2" xfId="21651"/>
    <cellStyle name="SAPBEXaggItemX 2 11 5 3" xfId="21652"/>
    <cellStyle name="SAPBEXaggItemX 2 11 5 4" xfId="21653"/>
    <cellStyle name="SAPBEXaggItemX 2 11 5 5" xfId="21654"/>
    <cellStyle name="SAPBEXaggItemX 2 11 6" xfId="21655"/>
    <cellStyle name="SAPBEXaggItemX 2 11 6 2" xfId="21656"/>
    <cellStyle name="SAPBEXaggItemX 2 11 6 2 2" xfId="21657"/>
    <cellStyle name="SAPBEXaggItemX 2 11 6 3" xfId="21658"/>
    <cellStyle name="SAPBEXaggItemX 2 11 6 4" xfId="21659"/>
    <cellStyle name="SAPBEXaggItemX 2 11 6 5" xfId="21660"/>
    <cellStyle name="SAPBEXaggItemX 2 11 7" xfId="21661"/>
    <cellStyle name="SAPBEXaggItemX 2 11 7 2" xfId="21662"/>
    <cellStyle name="SAPBEXaggItemX 2 11 7 3" xfId="21663"/>
    <cellStyle name="SAPBEXaggItemX 2 11 7 4" xfId="21664"/>
    <cellStyle name="SAPBEXaggItemX 2 11 8" xfId="21665"/>
    <cellStyle name="SAPBEXaggItemX 2 11 8 2" xfId="21666"/>
    <cellStyle name="SAPBEXaggItemX 2 11 9" xfId="21667"/>
    <cellStyle name="SAPBEXaggItemX 2 11 9 2" xfId="21668"/>
    <cellStyle name="SAPBEXaggItemX 2 12" xfId="21669"/>
    <cellStyle name="SAPBEXaggItemX 2 12 10" xfId="21670"/>
    <cellStyle name="SAPBEXaggItemX 2 12 11" xfId="21671"/>
    <cellStyle name="SAPBEXaggItemX 2 12 2" xfId="21672"/>
    <cellStyle name="SAPBEXaggItemX 2 12 2 2" xfId="21673"/>
    <cellStyle name="SAPBEXaggItemX 2 12 2 2 2" xfId="21674"/>
    <cellStyle name="SAPBEXaggItemX 2 12 2 2 2 2" xfId="21675"/>
    <cellStyle name="SAPBEXaggItemX 2 12 2 2 3" xfId="21676"/>
    <cellStyle name="SAPBEXaggItemX 2 12 2 3" xfId="21677"/>
    <cellStyle name="SAPBEXaggItemX 2 12 2 3 2" xfId="21678"/>
    <cellStyle name="SAPBEXaggItemX 2 12 2 4" xfId="21679"/>
    <cellStyle name="SAPBEXaggItemX 2 12 2 4 2" xfId="21680"/>
    <cellStyle name="SAPBEXaggItemX 2 12 2 5" xfId="21681"/>
    <cellStyle name="SAPBEXaggItemX 2 12 2 5 2" xfId="21682"/>
    <cellStyle name="SAPBEXaggItemX 2 12 2 6" xfId="21683"/>
    <cellStyle name="SAPBEXaggItemX 2 12 3" xfId="21684"/>
    <cellStyle name="SAPBEXaggItemX 2 12 3 2" xfId="21685"/>
    <cellStyle name="SAPBEXaggItemX 2 12 3 2 2" xfId="21686"/>
    <cellStyle name="SAPBEXaggItemX 2 12 3 2 2 2" xfId="21687"/>
    <cellStyle name="SAPBEXaggItemX 2 12 3 2 3" xfId="21688"/>
    <cellStyle name="SAPBEXaggItemX 2 12 3 3" xfId="21689"/>
    <cellStyle name="SAPBEXaggItemX 2 12 3 3 2" xfId="21690"/>
    <cellStyle name="SAPBEXaggItemX 2 12 3 4" xfId="21691"/>
    <cellStyle name="SAPBEXaggItemX 2 12 3 4 2" xfId="21692"/>
    <cellStyle name="SAPBEXaggItemX 2 12 3 5" xfId="21693"/>
    <cellStyle name="SAPBEXaggItemX 2 12 3 5 2" xfId="21694"/>
    <cellStyle name="SAPBEXaggItemX 2 12 3 6" xfId="21695"/>
    <cellStyle name="SAPBEXaggItemX 2 12 3 7" xfId="21696"/>
    <cellStyle name="SAPBEXaggItemX 2 12 3 8" xfId="21697"/>
    <cellStyle name="SAPBEXaggItemX 2 12 4" xfId="21698"/>
    <cellStyle name="SAPBEXaggItemX 2 12 4 2" xfId="21699"/>
    <cellStyle name="SAPBEXaggItemX 2 12 4 2 2" xfId="21700"/>
    <cellStyle name="SAPBEXaggItemX 2 12 4 3" xfId="21701"/>
    <cellStyle name="SAPBEXaggItemX 2 12 4 4" xfId="21702"/>
    <cellStyle name="SAPBEXaggItemX 2 12 4 5" xfId="21703"/>
    <cellStyle name="SAPBEXaggItemX 2 12 5" xfId="21704"/>
    <cellStyle name="SAPBEXaggItemX 2 12 5 2" xfId="21705"/>
    <cellStyle name="SAPBEXaggItemX 2 12 5 2 2" xfId="21706"/>
    <cellStyle name="SAPBEXaggItemX 2 12 5 3" xfId="21707"/>
    <cellStyle name="SAPBEXaggItemX 2 12 5 4" xfId="21708"/>
    <cellStyle name="SAPBEXaggItemX 2 12 5 5" xfId="21709"/>
    <cellStyle name="SAPBEXaggItemX 2 12 6" xfId="21710"/>
    <cellStyle name="SAPBEXaggItemX 2 12 6 2" xfId="21711"/>
    <cellStyle name="SAPBEXaggItemX 2 12 6 2 2" xfId="21712"/>
    <cellStyle name="SAPBEXaggItemX 2 12 6 3" xfId="21713"/>
    <cellStyle name="SAPBEXaggItemX 2 12 6 4" xfId="21714"/>
    <cellStyle name="SAPBEXaggItemX 2 12 6 5" xfId="21715"/>
    <cellStyle name="SAPBEXaggItemX 2 12 7" xfId="21716"/>
    <cellStyle name="SAPBEXaggItemX 2 12 7 2" xfId="21717"/>
    <cellStyle name="SAPBEXaggItemX 2 12 7 3" xfId="21718"/>
    <cellStyle name="SAPBEXaggItemX 2 12 7 4" xfId="21719"/>
    <cellStyle name="SAPBEXaggItemX 2 12 8" xfId="21720"/>
    <cellStyle name="SAPBEXaggItemX 2 12 8 2" xfId="21721"/>
    <cellStyle name="SAPBEXaggItemX 2 12 9" xfId="21722"/>
    <cellStyle name="SAPBEXaggItemX 2 12 9 2" xfId="21723"/>
    <cellStyle name="SAPBEXaggItemX 2 13" xfId="21724"/>
    <cellStyle name="SAPBEXaggItemX 2 13 10" xfId="21725"/>
    <cellStyle name="SAPBEXaggItemX 2 13 11" xfId="21726"/>
    <cellStyle name="SAPBEXaggItemX 2 13 2" xfId="21727"/>
    <cellStyle name="SAPBEXaggItemX 2 13 2 2" xfId="21728"/>
    <cellStyle name="SAPBEXaggItemX 2 13 2 2 2" xfId="21729"/>
    <cellStyle name="SAPBEXaggItemX 2 13 2 2 2 2" xfId="21730"/>
    <cellStyle name="SAPBEXaggItemX 2 13 2 2 3" xfId="21731"/>
    <cellStyle name="SAPBEXaggItemX 2 13 2 3" xfId="21732"/>
    <cellStyle name="SAPBEXaggItemX 2 13 2 3 2" xfId="21733"/>
    <cellStyle name="SAPBEXaggItemX 2 13 2 4" xfId="21734"/>
    <cellStyle name="SAPBEXaggItemX 2 13 2 4 2" xfId="21735"/>
    <cellStyle name="SAPBEXaggItemX 2 13 2 5" xfId="21736"/>
    <cellStyle name="SAPBEXaggItemX 2 13 2 5 2" xfId="21737"/>
    <cellStyle name="SAPBEXaggItemX 2 13 2 6" xfId="21738"/>
    <cellStyle name="SAPBEXaggItemX 2 13 3" xfId="21739"/>
    <cellStyle name="SAPBEXaggItemX 2 13 3 2" xfId="21740"/>
    <cellStyle name="SAPBEXaggItemX 2 13 3 2 2" xfId="21741"/>
    <cellStyle name="SAPBEXaggItemX 2 13 3 2 2 2" xfId="21742"/>
    <cellStyle name="SAPBEXaggItemX 2 13 3 2 3" xfId="21743"/>
    <cellStyle name="SAPBEXaggItemX 2 13 3 3" xfId="21744"/>
    <cellStyle name="SAPBEXaggItemX 2 13 3 3 2" xfId="21745"/>
    <cellStyle name="SAPBEXaggItemX 2 13 3 4" xfId="21746"/>
    <cellStyle name="SAPBEXaggItemX 2 13 3 4 2" xfId="21747"/>
    <cellStyle name="SAPBEXaggItemX 2 13 3 5" xfId="21748"/>
    <cellStyle name="SAPBEXaggItemX 2 13 3 5 2" xfId="21749"/>
    <cellStyle name="SAPBEXaggItemX 2 13 3 6" xfId="21750"/>
    <cellStyle name="SAPBEXaggItemX 2 13 3 7" xfId="21751"/>
    <cellStyle name="SAPBEXaggItemX 2 13 3 8" xfId="21752"/>
    <cellStyle name="SAPBEXaggItemX 2 13 4" xfId="21753"/>
    <cellStyle name="SAPBEXaggItemX 2 13 4 2" xfId="21754"/>
    <cellStyle name="SAPBEXaggItemX 2 13 4 2 2" xfId="21755"/>
    <cellStyle name="SAPBEXaggItemX 2 13 4 3" xfId="21756"/>
    <cellStyle name="SAPBEXaggItemX 2 13 4 4" xfId="21757"/>
    <cellStyle name="SAPBEXaggItemX 2 13 4 5" xfId="21758"/>
    <cellStyle name="SAPBEXaggItemX 2 13 5" xfId="21759"/>
    <cellStyle name="SAPBEXaggItemX 2 13 5 2" xfId="21760"/>
    <cellStyle name="SAPBEXaggItemX 2 13 5 2 2" xfId="21761"/>
    <cellStyle name="SAPBEXaggItemX 2 13 5 3" xfId="21762"/>
    <cellStyle name="SAPBEXaggItemX 2 13 5 4" xfId="21763"/>
    <cellStyle name="SAPBEXaggItemX 2 13 5 5" xfId="21764"/>
    <cellStyle name="SAPBEXaggItemX 2 13 6" xfId="21765"/>
    <cellStyle name="SAPBEXaggItemX 2 13 6 2" xfId="21766"/>
    <cellStyle name="SAPBEXaggItemX 2 13 6 2 2" xfId="21767"/>
    <cellStyle name="SAPBEXaggItemX 2 13 6 3" xfId="21768"/>
    <cellStyle name="SAPBEXaggItemX 2 13 6 4" xfId="21769"/>
    <cellStyle name="SAPBEXaggItemX 2 13 6 5" xfId="21770"/>
    <cellStyle name="SAPBEXaggItemX 2 13 7" xfId="21771"/>
    <cellStyle name="SAPBEXaggItemX 2 13 7 2" xfId="21772"/>
    <cellStyle name="SAPBEXaggItemX 2 13 7 3" xfId="21773"/>
    <cellStyle name="SAPBEXaggItemX 2 13 7 4" xfId="21774"/>
    <cellStyle name="SAPBEXaggItemX 2 13 8" xfId="21775"/>
    <cellStyle name="SAPBEXaggItemX 2 13 8 2" xfId="21776"/>
    <cellStyle name="SAPBEXaggItemX 2 13 9" xfId="21777"/>
    <cellStyle name="SAPBEXaggItemX 2 13 9 2" xfId="21778"/>
    <cellStyle name="SAPBEXaggItemX 2 14" xfId="21779"/>
    <cellStyle name="SAPBEXaggItemX 2 14 10" xfId="21780"/>
    <cellStyle name="SAPBEXaggItemX 2 14 11" xfId="21781"/>
    <cellStyle name="SAPBEXaggItemX 2 14 2" xfId="21782"/>
    <cellStyle name="SAPBEXaggItemX 2 14 2 2" xfId="21783"/>
    <cellStyle name="SAPBEXaggItemX 2 14 2 2 2" xfId="21784"/>
    <cellStyle name="SAPBEXaggItemX 2 14 2 2 2 2" xfId="21785"/>
    <cellStyle name="SAPBEXaggItemX 2 14 2 2 3" xfId="21786"/>
    <cellStyle name="SAPBEXaggItemX 2 14 2 3" xfId="21787"/>
    <cellStyle name="SAPBEXaggItemX 2 14 2 3 2" xfId="21788"/>
    <cellStyle name="SAPBEXaggItemX 2 14 2 4" xfId="21789"/>
    <cellStyle name="SAPBEXaggItemX 2 14 2 4 2" xfId="21790"/>
    <cellStyle name="SAPBEXaggItemX 2 14 2 5" xfId="21791"/>
    <cellStyle name="SAPBEXaggItemX 2 14 2 5 2" xfId="21792"/>
    <cellStyle name="SAPBEXaggItemX 2 14 2 6" xfId="21793"/>
    <cellStyle name="SAPBEXaggItemX 2 14 3" xfId="21794"/>
    <cellStyle name="SAPBEXaggItemX 2 14 3 2" xfId="21795"/>
    <cellStyle name="SAPBEXaggItemX 2 14 3 2 2" xfId="21796"/>
    <cellStyle name="SAPBEXaggItemX 2 14 3 2 2 2" xfId="21797"/>
    <cellStyle name="SAPBEXaggItemX 2 14 3 2 3" xfId="21798"/>
    <cellStyle name="SAPBEXaggItemX 2 14 3 3" xfId="21799"/>
    <cellStyle name="SAPBEXaggItemX 2 14 3 3 2" xfId="21800"/>
    <cellStyle name="SAPBEXaggItemX 2 14 3 4" xfId="21801"/>
    <cellStyle name="SAPBEXaggItemX 2 14 3 4 2" xfId="21802"/>
    <cellStyle name="SAPBEXaggItemX 2 14 3 5" xfId="21803"/>
    <cellStyle name="SAPBEXaggItemX 2 14 3 5 2" xfId="21804"/>
    <cellStyle name="SAPBEXaggItemX 2 14 3 6" xfId="21805"/>
    <cellStyle name="SAPBEXaggItemX 2 14 3 7" xfId="21806"/>
    <cellStyle name="SAPBEXaggItemX 2 14 3 8" xfId="21807"/>
    <cellStyle name="SAPBEXaggItemX 2 14 4" xfId="21808"/>
    <cellStyle name="SAPBEXaggItemX 2 14 4 2" xfId="21809"/>
    <cellStyle name="SAPBEXaggItemX 2 14 4 2 2" xfId="21810"/>
    <cellStyle name="SAPBEXaggItemX 2 14 4 3" xfId="21811"/>
    <cellStyle name="SAPBEXaggItemX 2 14 4 4" xfId="21812"/>
    <cellStyle name="SAPBEXaggItemX 2 14 4 5" xfId="21813"/>
    <cellStyle name="SAPBEXaggItemX 2 14 5" xfId="21814"/>
    <cellStyle name="SAPBEXaggItemX 2 14 5 2" xfId="21815"/>
    <cellStyle name="SAPBEXaggItemX 2 14 5 2 2" xfId="21816"/>
    <cellStyle name="SAPBEXaggItemX 2 14 5 3" xfId="21817"/>
    <cellStyle name="SAPBEXaggItemX 2 14 5 4" xfId="21818"/>
    <cellStyle name="SAPBEXaggItemX 2 14 5 5" xfId="21819"/>
    <cellStyle name="SAPBEXaggItemX 2 14 6" xfId="21820"/>
    <cellStyle name="SAPBEXaggItemX 2 14 6 2" xfId="21821"/>
    <cellStyle name="SAPBEXaggItemX 2 14 6 2 2" xfId="21822"/>
    <cellStyle name="SAPBEXaggItemX 2 14 6 3" xfId="21823"/>
    <cellStyle name="SAPBEXaggItemX 2 14 6 4" xfId="21824"/>
    <cellStyle name="SAPBEXaggItemX 2 14 6 5" xfId="21825"/>
    <cellStyle name="SAPBEXaggItemX 2 14 7" xfId="21826"/>
    <cellStyle name="SAPBEXaggItemX 2 14 7 2" xfId="21827"/>
    <cellStyle name="SAPBEXaggItemX 2 14 7 3" xfId="21828"/>
    <cellStyle name="SAPBEXaggItemX 2 14 7 4" xfId="21829"/>
    <cellStyle name="SAPBEXaggItemX 2 14 8" xfId="21830"/>
    <cellStyle name="SAPBEXaggItemX 2 14 8 2" xfId="21831"/>
    <cellStyle name="SAPBEXaggItemX 2 14 9" xfId="21832"/>
    <cellStyle name="SAPBEXaggItemX 2 14 9 2" xfId="21833"/>
    <cellStyle name="SAPBEXaggItemX 2 15" xfId="21834"/>
    <cellStyle name="SAPBEXaggItemX 2 15 10" xfId="21835"/>
    <cellStyle name="SAPBEXaggItemX 2 15 11" xfId="21836"/>
    <cellStyle name="SAPBEXaggItemX 2 15 2" xfId="21837"/>
    <cellStyle name="SAPBEXaggItemX 2 15 2 2" xfId="21838"/>
    <cellStyle name="SAPBEXaggItemX 2 15 2 2 2" xfId="21839"/>
    <cellStyle name="SAPBEXaggItemX 2 15 2 2 2 2" xfId="21840"/>
    <cellStyle name="SAPBEXaggItemX 2 15 2 2 3" xfId="21841"/>
    <cellStyle name="SAPBEXaggItemX 2 15 2 3" xfId="21842"/>
    <cellStyle name="SAPBEXaggItemX 2 15 2 3 2" xfId="21843"/>
    <cellStyle name="SAPBEXaggItemX 2 15 2 4" xfId="21844"/>
    <cellStyle name="SAPBEXaggItemX 2 15 2 4 2" xfId="21845"/>
    <cellStyle name="SAPBEXaggItemX 2 15 2 5" xfId="21846"/>
    <cellStyle name="SAPBEXaggItemX 2 15 2 5 2" xfId="21847"/>
    <cellStyle name="SAPBEXaggItemX 2 15 2 6" xfId="21848"/>
    <cellStyle name="SAPBEXaggItemX 2 15 3" xfId="21849"/>
    <cellStyle name="SAPBEXaggItemX 2 15 3 2" xfId="21850"/>
    <cellStyle name="SAPBEXaggItemX 2 15 3 2 2" xfId="21851"/>
    <cellStyle name="SAPBEXaggItemX 2 15 3 2 2 2" xfId="21852"/>
    <cellStyle name="SAPBEXaggItemX 2 15 3 2 3" xfId="21853"/>
    <cellStyle name="SAPBEXaggItemX 2 15 3 3" xfId="21854"/>
    <cellStyle name="SAPBEXaggItemX 2 15 3 3 2" xfId="21855"/>
    <cellStyle name="SAPBEXaggItemX 2 15 3 4" xfId="21856"/>
    <cellStyle name="SAPBEXaggItemX 2 15 3 4 2" xfId="21857"/>
    <cellStyle name="SAPBEXaggItemX 2 15 3 5" xfId="21858"/>
    <cellStyle name="SAPBEXaggItemX 2 15 3 5 2" xfId="21859"/>
    <cellStyle name="SAPBEXaggItemX 2 15 3 6" xfId="21860"/>
    <cellStyle name="SAPBEXaggItemX 2 15 3 7" xfId="21861"/>
    <cellStyle name="SAPBEXaggItemX 2 15 3 8" xfId="21862"/>
    <cellStyle name="SAPBEXaggItemX 2 15 4" xfId="21863"/>
    <cellStyle name="SAPBEXaggItemX 2 15 4 2" xfId="21864"/>
    <cellStyle name="SAPBEXaggItemX 2 15 4 2 2" xfId="21865"/>
    <cellStyle name="SAPBEXaggItemX 2 15 4 3" xfId="21866"/>
    <cellStyle name="SAPBEXaggItemX 2 15 4 4" xfId="21867"/>
    <cellStyle name="SAPBEXaggItemX 2 15 4 5" xfId="21868"/>
    <cellStyle name="SAPBEXaggItemX 2 15 5" xfId="21869"/>
    <cellStyle name="SAPBEXaggItemX 2 15 5 2" xfId="21870"/>
    <cellStyle name="SAPBEXaggItemX 2 15 5 2 2" xfId="21871"/>
    <cellStyle name="SAPBEXaggItemX 2 15 5 3" xfId="21872"/>
    <cellStyle name="SAPBEXaggItemX 2 15 5 4" xfId="21873"/>
    <cellStyle name="SAPBEXaggItemX 2 15 5 5" xfId="21874"/>
    <cellStyle name="SAPBEXaggItemX 2 15 6" xfId="21875"/>
    <cellStyle name="SAPBEXaggItemX 2 15 6 2" xfId="21876"/>
    <cellStyle name="SAPBEXaggItemX 2 15 6 2 2" xfId="21877"/>
    <cellStyle name="SAPBEXaggItemX 2 15 6 3" xfId="21878"/>
    <cellStyle name="SAPBEXaggItemX 2 15 6 4" xfId="21879"/>
    <cellStyle name="SAPBEXaggItemX 2 15 6 5" xfId="21880"/>
    <cellStyle name="SAPBEXaggItemX 2 15 7" xfId="21881"/>
    <cellStyle name="SAPBEXaggItemX 2 15 7 2" xfId="21882"/>
    <cellStyle name="SAPBEXaggItemX 2 15 7 3" xfId="21883"/>
    <cellStyle name="SAPBEXaggItemX 2 15 7 4" xfId="21884"/>
    <cellStyle name="SAPBEXaggItemX 2 15 8" xfId="21885"/>
    <cellStyle name="SAPBEXaggItemX 2 15 8 2" xfId="21886"/>
    <cellStyle name="SAPBEXaggItemX 2 15 9" xfId="21887"/>
    <cellStyle name="SAPBEXaggItemX 2 15 9 2" xfId="21888"/>
    <cellStyle name="SAPBEXaggItemX 2 16" xfId="21889"/>
    <cellStyle name="SAPBEXaggItemX 2 16 10" xfId="21890"/>
    <cellStyle name="SAPBEXaggItemX 2 16 11" xfId="21891"/>
    <cellStyle name="SAPBEXaggItemX 2 16 2" xfId="21892"/>
    <cellStyle name="SAPBEXaggItemX 2 16 2 2" xfId="21893"/>
    <cellStyle name="SAPBEXaggItemX 2 16 2 2 2" xfId="21894"/>
    <cellStyle name="SAPBEXaggItemX 2 16 2 2 2 2" xfId="21895"/>
    <cellStyle name="SAPBEXaggItemX 2 16 2 2 3" xfId="21896"/>
    <cellStyle name="SAPBEXaggItemX 2 16 2 3" xfId="21897"/>
    <cellStyle name="SAPBEXaggItemX 2 16 2 3 2" xfId="21898"/>
    <cellStyle name="SAPBEXaggItemX 2 16 2 4" xfId="21899"/>
    <cellStyle name="SAPBEXaggItemX 2 16 2 4 2" xfId="21900"/>
    <cellStyle name="SAPBEXaggItemX 2 16 2 5" xfId="21901"/>
    <cellStyle name="SAPBEXaggItemX 2 16 2 5 2" xfId="21902"/>
    <cellStyle name="SAPBEXaggItemX 2 16 2 6" xfId="21903"/>
    <cellStyle name="SAPBEXaggItemX 2 16 3" xfId="21904"/>
    <cellStyle name="SAPBEXaggItemX 2 16 3 2" xfId="21905"/>
    <cellStyle name="SAPBEXaggItemX 2 16 3 2 2" xfId="21906"/>
    <cellStyle name="SAPBEXaggItemX 2 16 3 2 2 2" xfId="21907"/>
    <cellStyle name="SAPBEXaggItemX 2 16 3 2 3" xfId="21908"/>
    <cellStyle name="SAPBEXaggItemX 2 16 3 3" xfId="21909"/>
    <cellStyle name="SAPBEXaggItemX 2 16 3 3 2" xfId="21910"/>
    <cellStyle name="SAPBEXaggItemX 2 16 3 4" xfId="21911"/>
    <cellStyle name="SAPBEXaggItemX 2 16 3 4 2" xfId="21912"/>
    <cellStyle name="SAPBEXaggItemX 2 16 3 5" xfId="21913"/>
    <cellStyle name="SAPBEXaggItemX 2 16 3 5 2" xfId="21914"/>
    <cellStyle name="SAPBEXaggItemX 2 16 3 6" xfId="21915"/>
    <cellStyle name="SAPBEXaggItemX 2 16 3 7" xfId="21916"/>
    <cellStyle name="SAPBEXaggItemX 2 16 3 8" xfId="21917"/>
    <cellStyle name="SAPBEXaggItemX 2 16 4" xfId="21918"/>
    <cellStyle name="SAPBEXaggItemX 2 16 4 2" xfId="21919"/>
    <cellStyle name="SAPBEXaggItemX 2 16 4 2 2" xfId="21920"/>
    <cellStyle name="SAPBEXaggItemX 2 16 4 3" xfId="21921"/>
    <cellStyle name="SAPBEXaggItemX 2 16 4 4" xfId="21922"/>
    <cellStyle name="SAPBEXaggItemX 2 16 4 5" xfId="21923"/>
    <cellStyle name="SAPBEXaggItemX 2 16 5" xfId="21924"/>
    <cellStyle name="SAPBEXaggItemX 2 16 5 2" xfId="21925"/>
    <cellStyle name="SAPBEXaggItemX 2 16 5 2 2" xfId="21926"/>
    <cellStyle name="SAPBEXaggItemX 2 16 5 3" xfId="21927"/>
    <cellStyle name="SAPBEXaggItemX 2 16 5 4" xfId="21928"/>
    <cellStyle name="SAPBEXaggItemX 2 16 5 5" xfId="21929"/>
    <cellStyle name="SAPBEXaggItemX 2 16 6" xfId="21930"/>
    <cellStyle name="SAPBEXaggItemX 2 16 6 2" xfId="21931"/>
    <cellStyle name="SAPBEXaggItemX 2 16 6 2 2" xfId="21932"/>
    <cellStyle name="SAPBEXaggItemX 2 16 6 3" xfId="21933"/>
    <cellStyle name="SAPBEXaggItemX 2 16 6 4" xfId="21934"/>
    <cellStyle name="SAPBEXaggItemX 2 16 6 5" xfId="21935"/>
    <cellStyle name="SAPBEXaggItemX 2 16 7" xfId="21936"/>
    <cellStyle name="SAPBEXaggItemX 2 16 7 2" xfId="21937"/>
    <cellStyle name="SAPBEXaggItemX 2 16 7 3" xfId="21938"/>
    <cellStyle name="SAPBEXaggItemX 2 16 7 4" xfId="21939"/>
    <cellStyle name="SAPBEXaggItemX 2 16 8" xfId="21940"/>
    <cellStyle name="SAPBEXaggItemX 2 16 8 2" xfId="21941"/>
    <cellStyle name="SAPBEXaggItemX 2 16 9" xfId="21942"/>
    <cellStyle name="SAPBEXaggItemX 2 16 9 2" xfId="21943"/>
    <cellStyle name="SAPBEXaggItemX 2 17" xfId="21944"/>
    <cellStyle name="SAPBEXaggItemX 2 17 10" xfId="21945"/>
    <cellStyle name="SAPBEXaggItemX 2 17 11" xfId="21946"/>
    <cellStyle name="SAPBEXaggItemX 2 17 2" xfId="21947"/>
    <cellStyle name="SAPBEXaggItemX 2 17 2 2" xfId="21948"/>
    <cellStyle name="SAPBEXaggItemX 2 17 2 2 2" xfId="21949"/>
    <cellStyle name="SAPBEXaggItemX 2 17 2 2 2 2" xfId="21950"/>
    <cellStyle name="SAPBEXaggItemX 2 17 2 2 3" xfId="21951"/>
    <cellStyle name="SAPBEXaggItemX 2 17 2 3" xfId="21952"/>
    <cellStyle name="SAPBEXaggItemX 2 17 2 3 2" xfId="21953"/>
    <cellStyle name="SAPBEXaggItemX 2 17 2 4" xfId="21954"/>
    <cellStyle name="SAPBEXaggItemX 2 17 2 4 2" xfId="21955"/>
    <cellStyle name="SAPBEXaggItemX 2 17 2 5" xfId="21956"/>
    <cellStyle name="SAPBEXaggItemX 2 17 2 5 2" xfId="21957"/>
    <cellStyle name="SAPBEXaggItemX 2 17 2 6" xfId="21958"/>
    <cellStyle name="SAPBEXaggItemX 2 17 3" xfId="21959"/>
    <cellStyle name="SAPBEXaggItemX 2 17 3 2" xfId="21960"/>
    <cellStyle name="SAPBEXaggItemX 2 17 3 2 2" xfId="21961"/>
    <cellStyle name="SAPBEXaggItemX 2 17 3 2 2 2" xfId="21962"/>
    <cellStyle name="SAPBEXaggItemX 2 17 3 2 3" xfId="21963"/>
    <cellStyle name="SAPBEXaggItemX 2 17 3 3" xfId="21964"/>
    <cellStyle name="SAPBEXaggItemX 2 17 3 3 2" xfId="21965"/>
    <cellStyle name="SAPBEXaggItemX 2 17 3 4" xfId="21966"/>
    <cellStyle name="SAPBEXaggItemX 2 17 3 4 2" xfId="21967"/>
    <cellStyle name="SAPBEXaggItemX 2 17 3 5" xfId="21968"/>
    <cellStyle name="SAPBEXaggItemX 2 17 3 5 2" xfId="21969"/>
    <cellStyle name="SAPBEXaggItemX 2 17 3 6" xfId="21970"/>
    <cellStyle name="SAPBEXaggItemX 2 17 3 7" xfId="21971"/>
    <cellStyle name="SAPBEXaggItemX 2 17 3 8" xfId="21972"/>
    <cellStyle name="SAPBEXaggItemX 2 17 4" xfId="21973"/>
    <cellStyle name="SAPBEXaggItemX 2 17 4 2" xfId="21974"/>
    <cellStyle name="SAPBEXaggItemX 2 17 4 2 2" xfId="21975"/>
    <cellStyle name="SAPBEXaggItemX 2 17 4 3" xfId="21976"/>
    <cellStyle name="SAPBEXaggItemX 2 17 4 4" xfId="21977"/>
    <cellStyle name="SAPBEXaggItemX 2 17 4 5" xfId="21978"/>
    <cellStyle name="SAPBEXaggItemX 2 17 5" xfId="21979"/>
    <cellStyle name="SAPBEXaggItemX 2 17 5 2" xfId="21980"/>
    <cellStyle name="SAPBEXaggItemX 2 17 5 2 2" xfId="21981"/>
    <cellStyle name="SAPBEXaggItemX 2 17 5 3" xfId="21982"/>
    <cellStyle name="SAPBEXaggItemX 2 17 5 4" xfId="21983"/>
    <cellStyle name="SAPBEXaggItemX 2 17 5 5" xfId="21984"/>
    <cellStyle name="SAPBEXaggItemX 2 17 6" xfId="21985"/>
    <cellStyle name="SAPBEXaggItemX 2 17 6 2" xfId="21986"/>
    <cellStyle name="SAPBEXaggItemX 2 17 6 2 2" xfId="21987"/>
    <cellStyle name="SAPBEXaggItemX 2 17 6 3" xfId="21988"/>
    <cellStyle name="SAPBEXaggItemX 2 17 6 4" xfId="21989"/>
    <cellStyle name="SAPBEXaggItemX 2 17 6 5" xfId="21990"/>
    <cellStyle name="SAPBEXaggItemX 2 17 7" xfId="21991"/>
    <cellStyle name="SAPBEXaggItemX 2 17 7 2" xfId="21992"/>
    <cellStyle name="SAPBEXaggItemX 2 17 7 3" xfId="21993"/>
    <cellStyle name="SAPBEXaggItemX 2 17 7 4" xfId="21994"/>
    <cellStyle name="SAPBEXaggItemX 2 17 8" xfId="21995"/>
    <cellStyle name="SAPBEXaggItemX 2 17 8 2" xfId="21996"/>
    <cellStyle name="SAPBEXaggItemX 2 17 9" xfId="21997"/>
    <cellStyle name="SAPBEXaggItemX 2 17 9 2" xfId="21998"/>
    <cellStyle name="SAPBEXaggItemX 2 18" xfId="21999"/>
    <cellStyle name="SAPBEXaggItemX 2 18 2" xfId="22000"/>
    <cellStyle name="SAPBEXaggItemX 2 18 2 2" xfId="22001"/>
    <cellStyle name="SAPBEXaggItemX 2 18 2 2 2" xfId="22002"/>
    <cellStyle name="SAPBEXaggItemX 2 18 2 3" xfId="22003"/>
    <cellStyle name="SAPBEXaggItemX 2 18 3" xfId="22004"/>
    <cellStyle name="SAPBEXaggItemX 2 18 3 2" xfId="22005"/>
    <cellStyle name="SAPBEXaggItemX 2 18 4" xfId="22006"/>
    <cellStyle name="SAPBEXaggItemX 2 18 4 2" xfId="22007"/>
    <cellStyle name="SAPBEXaggItemX 2 18 5" xfId="22008"/>
    <cellStyle name="SAPBEXaggItemX 2 18 5 2" xfId="22009"/>
    <cellStyle name="SAPBEXaggItemX 2 18 6" xfId="22010"/>
    <cellStyle name="SAPBEXaggItemX 2 18 7" xfId="22011"/>
    <cellStyle name="SAPBEXaggItemX 2 18 8" xfId="22012"/>
    <cellStyle name="SAPBEXaggItemX 2 19" xfId="22013"/>
    <cellStyle name="SAPBEXaggItemX 2 19 2" xfId="22014"/>
    <cellStyle name="SAPBEXaggItemX 2 19 2 2" xfId="22015"/>
    <cellStyle name="SAPBEXaggItemX 2 19 2 2 2" xfId="22016"/>
    <cellStyle name="SAPBEXaggItemX 2 19 2 3" xfId="22017"/>
    <cellStyle name="SAPBEXaggItemX 2 19 3" xfId="22018"/>
    <cellStyle name="SAPBEXaggItemX 2 19 3 2" xfId="22019"/>
    <cellStyle name="SAPBEXaggItemX 2 19 4" xfId="22020"/>
    <cellStyle name="SAPBEXaggItemX 2 19 4 2" xfId="22021"/>
    <cellStyle name="SAPBEXaggItemX 2 19 5" xfId="22022"/>
    <cellStyle name="SAPBEXaggItemX 2 19 5 2" xfId="22023"/>
    <cellStyle name="SAPBEXaggItemX 2 19 6" xfId="22024"/>
    <cellStyle name="SAPBEXaggItemX 2 19 7" xfId="22025"/>
    <cellStyle name="SAPBEXaggItemX 2 19 8" xfId="22026"/>
    <cellStyle name="SAPBEXaggItemX 2 2" xfId="22027"/>
    <cellStyle name="SAPBEXaggItemX 2 2 10" xfId="22028"/>
    <cellStyle name="SAPBEXaggItemX 2 2 10 2" xfId="22029"/>
    <cellStyle name="SAPBEXaggItemX 2 2 11" xfId="22030"/>
    <cellStyle name="SAPBEXaggItemX 2 2 12" xfId="22031"/>
    <cellStyle name="SAPBEXaggItemX 2 2 2" xfId="22032"/>
    <cellStyle name="SAPBEXaggItemX 2 2 2 2" xfId="22033"/>
    <cellStyle name="SAPBEXaggItemX 2 2 2 2 2" xfId="22034"/>
    <cellStyle name="SAPBEXaggItemX 2 2 2 2 2 2" xfId="22035"/>
    <cellStyle name="SAPBEXaggItemX 2 2 2 2 3" xfId="22036"/>
    <cellStyle name="SAPBEXaggItemX 2 2 2 3" xfId="22037"/>
    <cellStyle name="SAPBEXaggItemX 2 2 2 3 2" xfId="22038"/>
    <cellStyle name="SAPBEXaggItemX 2 2 2 4" xfId="22039"/>
    <cellStyle name="SAPBEXaggItemX 2 2 2 4 2" xfId="22040"/>
    <cellStyle name="SAPBEXaggItemX 2 2 2 5" xfId="22041"/>
    <cellStyle name="SAPBEXaggItemX 2 2 2 5 2" xfId="22042"/>
    <cellStyle name="SAPBEXaggItemX 2 2 2 6" xfId="22043"/>
    <cellStyle name="SAPBEXaggItemX 2 2 3" xfId="22044"/>
    <cellStyle name="SAPBEXaggItemX 2 2 3 2" xfId="22045"/>
    <cellStyle name="SAPBEXaggItemX 2 2 3 2 2" xfId="22046"/>
    <cellStyle name="SAPBEXaggItemX 2 2 3 2 2 2" xfId="22047"/>
    <cellStyle name="SAPBEXaggItemX 2 2 3 2 3" xfId="22048"/>
    <cellStyle name="SAPBEXaggItemX 2 2 3 3" xfId="22049"/>
    <cellStyle name="SAPBEXaggItemX 2 2 3 3 2" xfId="22050"/>
    <cellStyle name="SAPBEXaggItemX 2 2 3 4" xfId="22051"/>
    <cellStyle name="SAPBEXaggItemX 2 2 3 4 2" xfId="22052"/>
    <cellStyle name="SAPBEXaggItemX 2 2 3 5" xfId="22053"/>
    <cellStyle name="SAPBEXaggItemX 2 2 3 5 2" xfId="22054"/>
    <cellStyle name="SAPBEXaggItemX 2 2 3 6" xfId="22055"/>
    <cellStyle name="SAPBEXaggItemX 2 2 3 7" xfId="22056"/>
    <cellStyle name="SAPBEXaggItemX 2 2 3 8" xfId="22057"/>
    <cellStyle name="SAPBEXaggItemX 2 2 4" xfId="22058"/>
    <cellStyle name="SAPBEXaggItemX 2 2 4 2" xfId="22059"/>
    <cellStyle name="SAPBEXaggItemX 2 2 4 2 2" xfId="22060"/>
    <cellStyle name="SAPBEXaggItemX 2 2 4 2 2 2" xfId="22061"/>
    <cellStyle name="SAPBEXaggItemX 2 2 4 2 3" xfId="22062"/>
    <cellStyle name="SAPBEXaggItemX 2 2 4 3" xfId="22063"/>
    <cellStyle name="SAPBEXaggItemX 2 2 4 3 2" xfId="22064"/>
    <cellStyle name="SAPBEXaggItemX 2 2 4 4" xfId="22065"/>
    <cellStyle name="SAPBEXaggItemX 2 2 4 4 2" xfId="22066"/>
    <cellStyle name="SAPBEXaggItemX 2 2 4 5" xfId="22067"/>
    <cellStyle name="SAPBEXaggItemX 2 2 4 5 2" xfId="22068"/>
    <cellStyle name="SAPBEXaggItemX 2 2 4 6" xfId="22069"/>
    <cellStyle name="SAPBEXaggItemX 2 2 4 7" xfId="22070"/>
    <cellStyle name="SAPBEXaggItemX 2 2 4 8" xfId="22071"/>
    <cellStyle name="SAPBEXaggItemX 2 2 5" xfId="22072"/>
    <cellStyle name="SAPBEXaggItemX 2 2 5 2" xfId="22073"/>
    <cellStyle name="SAPBEXaggItemX 2 2 5 2 2" xfId="22074"/>
    <cellStyle name="SAPBEXaggItemX 2 2 5 3" xfId="22075"/>
    <cellStyle name="SAPBEXaggItemX 2 2 5 4" xfId="22076"/>
    <cellStyle name="SAPBEXaggItemX 2 2 5 5" xfId="22077"/>
    <cellStyle name="SAPBEXaggItemX 2 2 6" xfId="22078"/>
    <cellStyle name="SAPBEXaggItemX 2 2 6 2" xfId="22079"/>
    <cellStyle name="SAPBEXaggItemX 2 2 6 2 2" xfId="22080"/>
    <cellStyle name="SAPBEXaggItemX 2 2 6 3" xfId="22081"/>
    <cellStyle name="SAPBEXaggItemX 2 2 6 4" xfId="22082"/>
    <cellStyle name="SAPBEXaggItemX 2 2 6 5" xfId="22083"/>
    <cellStyle name="SAPBEXaggItemX 2 2 7" xfId="22084"/>
    <cellStyle name="SAPBEXaggItemX 2 2 7 2" xfId="22085"/>
    <cellStyle name="SAPBEXaggItemX 2 2 7 2 2" xfId="22086"/>
    <cellStyle name="SAPBEXaggItemX 2 2 7 3" xfId="22087"/>
    <cellStyle name="SAPBEXaggItemX 2 2 7 4" xfId="22088"/>
    <cellStyle name="SAPBEXaggItemX 2 2 7 5" xfId="22089"/>
    <cellStyle name="SAPBEXaggItemX 2 2 8" xfId="22090"/>
    <cellStyle name="SAPBEXaggItemX 2 2 8 2" xfId="22091"/>
    <cellStyle name="SAPBEXaggItemX 2 2 9" xfId="22092"/>
    <cellStyle name="SAPBEXaggItemX 2 2 9 2" xfId="22093"/>
    <cellStyle name="SAPBEXaggItemX 2 20" xfId="22094"/>
    <cellStyle name="SAPBEXaggItemX 2 20 2" xfId="22095"/>
    <cellStyle name="SAPBEXaggItemX 2 20 2 2" xfId="22096"/>
    <cellStyle name="SAPBEXaggItemX 2 20 2 2 2" xfId="22097"/>
    <cellStyle name="SAPBEXaggItemX 2 20 2 3" xfId="22098"/>
    <cellStyle name="SAPBEXaggItemX 2 20 3" xfId="22099"/>
    <cellStyle name="SAPBEXaggItemX 2 20 3 2" xfId="22100"/>
    <cellStyle name="SAPBEXaggItemX 2 20 4" xfId="22101"/>
    <cellStyle name="SAPBEXaggItemX 2 20 4 2" xfId="22102"/>
    <cellStyle name="SAPBEXaggItemX 2 20 5" xfId="22103"/>
    <cellStyle name="SAPBEXaggItemX 2 20 5 2" xfId="22104"/>
    <cellStyle name="SAPBEXaggItemX 2 20 6" xfId="22105"/>
    <cellStyle name="SAPBEXaggItemX 2 20 7" xfId="22106"/>
    <cellStyle name="SAPBEXaggItemX 2 21" xfId="22107"/>
    <cellStyle name="SAPBEXaggItemX 2 21 2" xfId="22108"/>
    <cellStyle name="SAPBEXaggItemX 2 21 2 2" xfId="22109"/>
    <cellStyle name="SAPBEXaggItemX 2 21 3" xfId="22110"/>
    <cellStyle name="SAPBEXaggItemX 2 21 4" xfId="22111"/>
    <cellStyle name="SAPBEXaggItemX 2 22" xfId="22112"/>
    <cellStyle name="SAPBEXaggItemX 2 22 2" xfId="22113"/>
    <cellStyle name="SAPBEXaggItemX 2 22 2 2" xfId="22114"/>
    <cellStyle name="SAPBEXaggItemX 2 22 3" xfId="22115"/>
    <cellStyle name="SAPBEXaggItemX 2 22 4" xfId="22116"/>
    <cellStyle name="SAPBEXaggItemX 2 22 5" xfId="22117"/>
    <cellStyle name="SAPBEXaggItemX 2 23" xfId="22118"/>
    <cellStyle name="SAPBEXaggItemX 2 23 2" xfId="22119"/>
    <cellStyle name="SAPBEXaggItemX 2 23 2 2" xfId="22120"/>
    <cellStyle name="SAPBEXaggItemX 2 23 3" xfId="22121"/>
    <cellStyle name="SAPBEXaggItemX 2 23 4" xfId="22122"/>
    <cellStyle name="SAPBEXaggItemX 2 23 5" xfId="22123"/>
    <cellStyle name="SAPBEXaggItemX 2 24" xfId="22124"/>
    <cellStyle name="SAPBEXaggItemX 2 24 2" xfId="22125"/>
    <cellStyle name="SAPBEXaggItemX 2 25" xfId="22126"/>
    <cellStyle name="SAPBEXaggItemX 2 25 2" xfId="22127"/>
    <cellStyle name="SAPBEXaggItemX 2 26" xfId="22128"/>
    <cellStyle name="SAPBEXaggItemX 2 26 2" xfId="22129"/>
    <cellStyle name="SAPBEXaggItemX 2 27" xfId="22130"/>
    <cellStyle name="SAPBEXaggItemX 2 28" xfId="22131"/>
    <cellStyle name="SAPBEXaggItemX 2 29" xfId="22132"/>
    <cellStyle name="SAPBEXaggItemX 2 3" xfId="22133"/>
    <cellStyle name="SAPBEXaggItemX 2 3 10" xfId="22134"/>
    <cellStyle name="SAPBEXaggItemX 2 3 11" xfId="22135"/>
    <cellStyle name="SAPBEXaggItemX 2 3 2" xfId="22136"/>
    <cellStyle name="SAPBEXaggItemX 2 3 2 2" xfId="22137"/>
    <cellStyle name="SAPBEXaggItemX 2 3 2 2 2" xfId="22138"/>
    <cellStyle name="SAPBEXaggItemX 2 3 2 2 2 2" xfId="22139"/>
    <cellStyle name="SAPBEXaggItemX 2 3 2 2 3" xfId="22140"/>
    <cellStyle name="SAPBEXaggItemX 2 3 2 3" xfId="22141"/>
    <cellStyle name="SAPBEXaggItemX 2 3 2 3 2" xfId="22142"/>
    <cellStyle name="SAPBEXaggItemX 2 3 2 4" xfId="22143"/>
    <cellStyle name="SAPBEXaggItemX 2 3 2 4 2" xfId="22144"/>
    <cellStyle name="SAPBEXaggItemX 2 3 2 5" xfId="22145"/>
    <cellStyle name="SAPBEXaggItemX 2 3 2 5 2" xfId="22146"/>
    <cellStyle name="SAPBEXaggItemX 2 3 2 6" xfId="22147"/>
    <cellStyle name="SAPBEXaggItemX 2 3 3" xfId="22148"/>
    <cellStyle name="SAPBEXaggItemX 2 3 3 2" xfId="22149"/>
    <cellStyle name="SAPBEXaggItemX 2 3 3 2 2" xfId="22150"/>
    <cellStyle name="SAPBEXaggItemX 2 3 3 2 2 2" xfId="22151"/>
    <cellStyle name="SAPBEXaggItemX 2 3 3 2 3" xfId="22152"/>
    <cellStyle name="SAPBEXaggItemX 2 3 3 3" xfId="22153"/>
    <cellStyle name="SAPBEXaggItemX 2 3 3 3 2" xfId="22154"/>
    <cellStyle name="SAPBEXaggItemX 2 3 3 4" xfId="22155"/>
    <cellStyle name="SAPBEXaggItemX 2 3 3 4 2" xfId="22156"/>
    <cellStyle name="SAPBEXaggItemX 2 3 3 5" xfId="22157"/>
    <cellStyle name="SAPBEXaggItemX 2 3 3 5 2" xfId="22158"/>
    <cellStyle name="SAPBEXaggItemX 2 3 3 6" xfId="22159"/>
    <cellStyle name="SAPBEXaggItemX 2 3 3 7" xfId="22160"/>
    <cellStyle name="SAPBEXaggItemX 2 3 3 8" xfId="22161"/>
    <cellStyle name="SAPBEXaggItemX 2 3 4" xfId="22162"/>
    <cellStyle name="SAPBEXaggItemX 2 3 4 2" xfId="22163"/>
    <cellStyle name="SAPBEXaggItemX 2 3 4 2 2" xfId="22164"/>
    <cellStyle name="SAPBEXaggItemX 2 3 4 3" xfId="22165"/>
    <cellStyle name="SAPBEXaggItemX 2 3 4 4" xfId="22166"/>
    <cellStyle name="SAPBEXaggItemX 2 3 4 5" xfId="22167"/>
    <cellStyle name="SAPBEXaggItemX 2 3 5" xfId="22168"/>
    <cellStyle name="SAPBEXaggItemX 2 3 5 2" xfId="22169"/>
    <cellStyle name="SAPBEXaggItemX 2 3 5 2 2" xfId="22170"/>
    <cellStyle name="SAPBEXaggItemX 2 3 5 3" xfId="22171"/>
    <cellStyle name="SAPBEXaggItemX 2 3 5 4" xfId="22172"/>
    <cellStyle name="SAPBEXaggItemX 2 3 5 5" xfId="22173"/>
    <cellStyle name="SAPBEXaggItemX 2 3 6" xfId="22174"/>
    <cellStyle name="SAPBEXaggItemX 2 3 6 2" xfId="22175"/>
    <cellStyle name="SAPBEXaggItemX 2 3 6 2 2" xfId="22176"/>
    <cellStyle name="SAPBEXaggItemX 2 3 6 3" xfId="22177"/>
    <cellStyle name="SAPBEXaggItemX 2 3 6 4" xfId="22178"/>
    <cellStyle name="SAPBEXaggItemX 2 3 6 5" xfId="22179"/>
    <cellStyle name="SAPBEXaggItemX 2 3 7" xfId="22180"/>
    <cellStyle name="SAPBEXaggItemX 2 3 7 2" xfId="22181"/>
    <cellStyle name="SAPBEXaggItemX 2 3 7 3" xfId="22182"/>
    <cellStyle name="SAPBEXaggItemX 2 3 7 4" xfId="22183"/>
    <cellStyle name="SAPBEXaggItemX 2 3 8" xfId="22184"/>
    <cellStyle name="SAPBEXaggItemX 2 3 8 2" xfId="22185"/>
    <cellStyle name="SAPBEXaggItemX 2 3 9" xfId="22186"/>
    <cellStyle name="SAPBEXaggItemX 2 3 9 2" xfId="22187"/>
    <cellStyle name="SAPBEXaggItemX 2 4" xfId="22188"/>
    <cellStyle name="SAPBEXaggItemX 2 4 10" xfId="22189"/>
    <cellStyle name="SAPBEXaggItemX 2 4 11" xfId="22190"/>
    <cellStyle name="SAPBEXaggItemX 2 4 2" xfId="22191"/>
    <cellStyle name="SAPBEXaggItemX 2 4 2 2" xfId="22192"/>
    <cellStyle name="SAPBEXaggItemX 2 4 2 2 2" xfId="22193"/>
    <cellStyle name="SAPBEXaggItemX 2 4 2 2 2 2" xfId="22194"/>
    <cellStyle name="SAPBEXaggItemX 2 4 2 2 3" xfId="22195"/>
    <cellStyle name="SAPBEXaggItemX 2 4 2 3" xfId="22196"/>
    <cellStyle name="SAPBEXaggItemX 2 4 2 3 2" xfId="22197"/>
    <cellStyle name="SAPBEXaggItemX 2 4 2 4" xfId="22198"/>
    <cellStyle name="SAPBEXaggItemX 2 4 2 4 2" xfId="22199"/>
    <cellStyle name="SAPBEXaggItemX 2 4 2 5" xfId="22200"/>
    <cellStyle name="SAPBEXaggItemX 2 4 2 5 2" xfId="22201"/>
    <cellStyle name="SAPBEXaggItemX 2 4 2 6" xfId="22202"/>
    <cellStyle name="SAPBEXaggItemX 2 4 3" xfId="22203"/>
    <cellStyle name="SAPBEXaggItemX 2 4 3 2" xfId="22204"/>
    <cellStyle name="SAPBEXaggItemX 2 4 3 2 2" xfId="22205"/>
    <cellStyle name="SAPBEXaggItemX 2 4 3 2 2 2" xfId="22206"/>
    <cellStyle name="SAPBEXaggItemX 2 4 3 2 3" xfId="22207"/>
    <cellStyle name="SAPBEXaggItemX 2 4 3 3" xfId="22208"/>
    <cellStyle name="SAPBEXaggItemX 2 4 3 3 2" xfId="22209"/>
    <cellStyle name="SAPBEXaggItemX 2 4 3 4" xfId="22210"/>
    <cellStyle name="SAPBEXaggItemX 2 4 3 4 2" xfId="22211"/>
    <cellStyle name="SAPBEXaggItemX 2 4 3 5" xfId="22212"/>
    <cellStyle name="SAPBEXaggItemX 2 4 3 5 2" xfId="22213"/>
    <cellStyle name="SAPBEXaggItemX 2 4 3 6" xfId="22214"/>
    <cellStyle name="SAPBEXaggItemX 2 4 3 7" xfId="22215"/>
    <cellStyle name="SAPBEXaggItemX 2 4 3 8" xfId="22216"/>
    <cellStyle name="SAPBEXaggItemX 2 4 4" xfId="22217"/>
    <cellStyle name="SAPBEXaggItemX 2 4 4 2" xfId="22218"/>
    <cellStyle name="SAPBEXaggItemX 2 4 4 2 2" xfId="22219"/>
    <cellStyle name="SAPBEXaggItemX 2 4 4 3" xfId="22220"/>
    <cellStyle name="SAPBEXaggItemX 2 4 4 4" xfId="22221"/>
    <cellStyle name="SAPBEXaggItemX 2 4 4 5" xfId="22222"/>
    <cellStyle name="SAPBEXaggItemX 2 4 5" xfId="22223"/>
    <cellStyle name="SAPBEXaggItemX 2 4 5 2" xfId="22224"/>
    <cellStyle name="SAPBEXaggItemX 2 4 5 2 2" xfId="22225"/>
    <cellStyle name="SAPBEXaggItemX 2 4 5 3" xfId="22226"/>
    <cellStyle name="SAPBEXaggItemX 2 4 5 4" xfId="22227"/>
    <cellStyle name="SAPBEXaggItemX 2 4 5 5" xfId="22228"/>
    <cellStyle name="SAPBEXaggItemX 2 4 6" xfId="22229"/>
    <cellStyle name="SAPBEXaggItemX 2 4 6 2" xfId="22230"/>
    <cellStyle name="SAPBEXaggItemX 2 4 6 2 2" xfId="22231"/>
    <cellStyle name="SAPBEXaggItemX 2 4 6 3" xfId="22232"/>
    <cellStyle name="SAPBEXaggItemX 2 4 6 4" xfId="22233"/>
    <cellStyle name="SAPBEXaggItemX 2 4 6 5" xfId="22234"/>
    <cellStyle name="SAPBEXaggItemX 2 4 7" xfId="22235"/>
    <cellStyle name="SAPBEXaggItemX 2 4 7 2" xfId="22236"/>
    <cellStyle name="SAPBEXaggItemX 2 4 7 3" xfId="22237"/>
    <cellStyle name="SAPBEXaggItemX 2 4 7 4" xfId="22238"/>
    <cellStyle name="SAPBEXaggItemX 2 4 8" xfId="22239"/>
    <cellStyle name="SAPBEXaggItemX 2 4 8 2" xfId="22240"/>
    <cellStyle name="SAPBEXaggItemX 2 4 9" xfId="22241"/>
    <cellStyle name="SAPBEXaggItemX 2 4 9 2" xfId="22242"/>
    <cellStyle name="SAPBEXaggItemX 2 5" xfId="22243"/>
    <cellStyle name="SAPBEXaggItemX 2 5 10" xfId="22244"/>
    <cellStyle name="SAPBEXaggItemX 2 5 11" xfId="22245"/>
    <cellStyle name="SAPBEXaggItemX 2 5 2" xfId="22246"/>
    <cellStyle name="SAPBEXaggItemX 2 5 2 2" xfId="22247"/>
    <cellStyle name="SAPBEXaggItemX 2 5 2 2 2" xfId="22248"/>
    <cellStyle name="SAPBEXaggItemX 2 5 2 2 2 2" xfId="22249"/>
    <cellStyle name="SAPBEXaggItemX 2 5 2 2 3" xfId="22250"/>
    <cellStyle name="SAPBEXaggItemX 2 5 2 3" xfId="22251"/>
    <cellStyle name="SAPBEXaggItemX 2 5 2 3 2" xfId="22252"/>
    <cellStyle name="SAPBEXaggItemX 2 5 2 4" xfId="22253"/>
    <cellStyle name="SAPBEXaggItemX 2 5 2 4 2" xfId="22254"/>
    <cellStyle name="SAPBEXaggItemX 2 5 2 5" xfId="22255"/>
    <cellStyle name="SAPBEXaggItemX 2 5 2 5 2" xfId="22256"/>
    <cellStyle name="SAPBEXaggItemX 2 5 2 6" xfId="22257"/>
    <cellStyle name="SAPBEXaggItemX 2 5 3" xfId="22258"/>
    <cellStyle name="SAPBEXaggItemX 2 5 3 2" xfId="22259"/>
    <cellStyle name="SAPBEXaggItemX 2 5 3 2 2" xfId="22260"/>
    <cellStyle name="SAPBEXaggItemX 2 5 3 2 2 2" xfId="22261"/>
    <cellStyle name="SAPBEXaggItemX 2 5 3 2 3" xfId="22262"/>
    <cellStyle name="SAPBEXaggItemX 2 5 3 3" xfId="22263"/>
    <cellStyle name="SAPBEXaggItemX 2 5 3 3 2" xfId="22264"/>
    <cellStyle name="SAPBEXaggItemX 2 5 3 4" xfId="22265"/>
    <cellStyle name="SAPBEXaggItemX 2 5 3 4 2" xfId="22266"/>
    <cellStyle name="SAPBEXaggItemX 2 5 3 5" xfId="22267"/>
    <cellStyle name="SAPBEXaggItemX 2 5 3 5 2" xfId="22268"/>
    <cellStyle name="SAPBEXaggItemX 2 5 3 6" xfId="22269"/>
    <cellStyle name="SAPBEXaggItemX 2 5 3 7" xfId="22270"/>
    <cellStyle name="SAPBEXaggItemX 2 5 3 8" xfId="22271"/>
    <cellStyle name="SAPBEXaggItemX 2 5 4" xfId="22272"/>
    <cellStyle name="SAPBEXaggItemX 2 5 4 2" xfId="22273"/>
    <cellStyle name="SAPBEXaggItemX 2 5 4 2 2" xfId="22274"/>
    <cellStyle name="SAPBEXaggItemX 2 5 4 3" xfId="22275"/>
    <cellStyle name="SAPBEXaggItemX 2 5 4 4" xfId="22276"/>
    <cellStyle name="SAPBEXaggItemX 2 5 4 5" xfId="22277"/>
    <cellStyle name="SAPBEXaggItemX 2 5 5" xfId="22278"/>
    <cellStyle name="SAPBEXaggItemX 2 5 5 2" xfId="22279"/>
    <cellStyle name="SAPBEXaggItemX 2 5 5 2 2" xfId="22280"/>
    <cellStyle name="SAPBEXaggItemX 2 5 5 3" xfId="22281"/>
    <cellStyle name="SAPBEXaggItemX 2 5 5 4" xfId="22282"/>
    <cellStyle name="SAPBEXaggItemX 2 5 5 5" xfId="22283"/>
    <cellStyle name="SAPBEXaggItemX 2 5 6" xfId="22284"/>
    <cellStyle name="SAPBEXaggItemX 2 5 6 2" xfId="22285"/>
    <cellStyle name="SAPBEXaggItemX 2 5 6 2 2" xfId="22286"/>
    <cellStyle name="SAPBEXaggItemX 2 5 6 3" xfId="22287"/>
    <cellStyle name="SAPBEXaggItemX 2 5 6 4" xfId="22288"/>
    <cellStyle name="SAPBEXaggItemX 2 5 6 5" xfId="22289"/>
    <cellStyle name="SAPBEXaggItemX 2 5 7" xfId="22290"/>
    <cellStyle name="SAPBEXaggItemX 2 5 7 2" xfId="22291"/>
    <cellStyle name="SAPBEXaggItemX 2 5 7 3" xfId="22292"/>
    <cellStyle name="SAPBEXaggItemX 2 5 7 4" xfId="22293"/>
    <cellStyle name="SAPBEXaggItemX 2 5 8" xfId="22294"/>
    <cellStyle name="SAPBEXaggItemX 2 5 8 2" xfId="22295"/>
    <cellStyle name="SAPBEXaggItemX 2 5 9" xfId="22296"/>
    <cellStyle name="SAPBEXaggItemX 2 5 9 2" xfId="22297"/>
    <cellStyle name="SAPBEXaggItemX 2 6" xfId="22298"/>
    <cellStyle name="SAPBEXaggItemX 2 6 10" xfId="22299"/>
    <cellStyle name="SAPBEXaggItemX 2 6 11" xfId="22300"/>
    <cellStyle name="SAPBEXaggItemX 2 6 2" xfId="22301"/>
    <cellStyle name="SAPBEXaggItemX 2 6 2 2" xfId="22302"/>
    <cellStyle name="SAPBEXaggItemX 2 6 2 2 2" xfId="22303"/>
    <cellStyle name="SAPBEXaggItemX 2 6 2 2 2 2" xfId="22304"/>
    <cellStyle name="SAPBEXaggItemX 2 6 2 2 3" xfId="22305"/>
    <cellStyle name="SAPBEXaggItemX 2 6 2 3" xfId="22306"/>
    <cellStyle name="SAPBEXaggItemX 2 6 2 3 2" xfId="22307"/>
    <cellStyle name="SAPBEXaggItemX 2 6 2 4" xfId="22308"/>
    <cellStyle name="SAPBEXaggItemX 2 6 2 4 2" xfId="22309"/>
    <cellStyle name="SAPBEXaggItemX 2 6 2 5" xfId="22310"/>
    <cellStyle name="SAPBEXaggItemX 2 6 2 5 2" xfId="22311"/>
    <cellStyle name="SAPBEXaggItemX 2 6 2 6" xfId="22312"/>
    <cellStyle name="SAPBEXaggItemX 2 6 3" xfId="22313"/>
    <cellStyle name="SAPBEXaggItemX 2 6 3 2" xfId="22314"/>
    <cellStyle name="SAPBEXaggItemX 2 6 3 2 2" xfId="22315"/>
    <cellStyle name="SAPBEXaggItemX 2 6 3 2 2 2" xfId="22316"/>
    <cellStyle name="SAPBEXaggItemX 2 6 3 2 3" xfId="22317"/>
    <cellStyle name="SAPBEXaggItemX 2 6 3 3" xfId="22318"/>
    <cellStyle name="SAPBEXaggItemX 2 6 3 3 2" xfId="22319"/>
    <cellStyle name="SAPBEXaggItemX 2 6 3 4" xfId="22320"/>
    <cellStyle name="SAPBEXaggItemX 2 6 3 4 2" xfId="22321"/>
    <cellStyle name="SAPBEXaggItemX 2 6 3 5" xfId="22322"/>
    <cellStyle name="SAPBEXaggItemX 2 6 3 5 2" xfId="22323"/>
    <cellStyle name="SAPBEXaggItemX 2 6 3 6" xfId="22324"/>
    <cellStyle name="SAPBEXaggItemX 2 6 3 7" xfId="22325"/>
    <cellStyle name="SAPBEXaggItemX 2 6 3 8" xfId="22326"/>
    <cellStyle name="SAPBEXaggItemX 2 6 4" xfId="22327"/>
    <cellStyle name="SAPBEXaggItemX 2 6 4 2" xfId="22328"/>
    <cellStyle name="SAPBEXaggItemX 2 6 4 2 2" xfId="22329"/>
    <cellStyle name="SAPBEXaggItemX 2 6 4 3" xfId="22330"/>
    <cellStyle name="SAPBEXaggItemX 2 6 4 4" xfId="22331"/>
    <cellStyle name="SAPBEXaggItemX 2 6 4 5" xfId="22332"/>
    <cellStyle name="SAPBEXaggItemX 2 6 5" xfId="22333"/>
    <cellStyle name="SAPBEXaggItemX 2 6 5 2" xfId="22334"/>
    <cellStyle name="SAPBEXaggItemX 2 6 5 2 2" xfId="22335"/>
    <cellStyle name="SAPBEXaggItemX 2 6 5 3" xfId="22336"/>
    <cellStyle name="SAPBEXaggItemX 2 6 5 4" xfId="22337"/>
    <cellStyle name="SAPBEXaggItemX 2 6 5 5" xfId="22338"/>
    <cellStyle name="SAPBEXaggItemX 2 6 6" xfId="22339"/>
    <cellStyle name="SAPBEXaggItemX 2 6 6 2" xfId="22340"/>
    <cellStyle name="SAPBEXaggItemX 2 6 6 2 2" xfId="22341"/>
    <cellStyle name="SAPBEXaggItemX 2 6 6 3" xfId="22342"/>
    <cellStyle name="SAPBEXaggItemX 2 6 6 4" xfId="22343"/>
    <cellStyle name="SAPBEXaggItemX 2 6 6 5" xfId="22344"/>
    <cellStyle name="SAPBEXaggItemX 2 6 7" xfId="22345"/>
    <cellStyle name="SAPBEXaggItemX 2 6 7 2" xfId="22346"/>
    <cellStyle name="SAPBEXaggItemX 2 6 7 3" xfId="22347"/>
    <cellStyle name="SAPBEXaggItemX 2 6 7 4" xfId="22348"/>
    <cellStyle name="SAPBEXaggItemX 2 6 8" xfId="22349"/>
    <cellStyle name="SAPBEXaggItemX 2 6 8 2" xfId="22350"/>
    <cellStyle name="SAPBEXaggItemX 2 6 9" xfId="22351"/>
    <cellStyle name="SAPBEXaggItemX 2 6 9 2" xfId="22352"/>
    <cellStyle name="SAPBEXaggItemX 2 7" xfId="22353"/>
    <cellStyle name="SAPBEXaggItemX 2 7 10" xfId="22354"/>
    <cellStyle name="SAPBEXaggItemX 2 7 11" xfId="22355"/>
    <cellStyle name="SAPBEXaggItemX 2 7 2" xfId="22356"/>
    <cellStyle name="SAPBEXaggItemX 2 7 2 2" xfId="22357"/>
    <cellStyle name="SAPBEXaggItemX 2 7 2 2 2" xfId="22358"/>
    <cellStyle name="SAPBEXaggItemX 2 7 2 2 2 2" xfId="22359"/>
    <cellStyle name="SAPBEXaggItemX 2 7 2 2 3" xfId="22360"/>
    <cellStyle name="SAPBEXaggItemX 2 7 2 3" xfId="22361"/>
    <cellStyle name="SAPBEXaggItemX 2 7 2 3 2" xfId="22362"/>
    <cellStyle name="SAPBEXaggItemX 2 7 2 4" xfId="22363"/>
    <cellStyle name="SAPBEXaggItemX 2 7 2 4 2" xfId="22364"/>
    <cellStyle name="SAPBEXaggItemX 2 7 2 5" xfId="22365"/>
    <cellStyle name="SAPBEXaggItemX 2 7 2 5 2" xfId="22366"/>
    <cellStyle name="SAPBEXaggItemX 2 7 2 6" xfId="22367"/>
    <cellStyle name="SAPBEXaggItemX 2 7 3" xfId="22368"/>
    <cellStyle name="SAPBEXaggItemX 2 7 3 2" xfId="22369"/>
    <cellStyle name="SAPBEXaggItemX 2 7 3 2 2" xfId="22370"/>
    <cellStyle name="SAPBEXaggItemX 2 7 3 2 2 2" xfId="22371"/>
    <cellStyle name="SAPBEXaggItemX 2 7 3 2 3" xfId="22372"/>
    <cellStyle name="SAPBEXaggItemX 2 7 3 3" xfId="22373"/>
    <cellStyle name="SAPBEXaggItemX 2 7 3 3 2" xfId="22374"/>
    <cellStyle name="SAPBEXaggItemX 2 7 3 4" xfId="22375"/>
    <cellStyle name="SAPBEXaggItemX 2 7 3 4 2" xfId="22376"/>
    <cellStyle name="SAPBEXaggItemX 2 7 3 5" xfId="22377"/>
    <cellStyle name="SAPBEXaggItemX 2 7 3 5 2" xfId="22378"/>
    <cellStyle name="SAPBEXaggItemX 2 7 3 6" xfId="22379"/>
    <cellStyle name="SAPBEXaggItemX 2 7 3 7" xfId="22380"/>
    <cellStyle name="SAPBEXaggItemX 2 7 3 8" xfId="22381"/>
    <cellStyle name="SAPBEXaggItemX 2 7 4" xfId="22382"/>
    <cellStyle name="SAPBEXaggItemX 2 7 4 2" xfId="22383"/>
    <cellStyle name="SAPBEXaggItemX 2 7 4 2 2" xfId="22384"/>
    <cellStyle name="SAPBEXaggItemX 2 7 4 3" xfId="22385"/>
    <cellStyle name="SAPBEXaggItemX 2 7 4 4" xfId="22386"/>
    <cellStyle name="SAPBEXaggItemX 2 7 4 5" xfId="22387"/>
    <cellStyle name="SAPBEXaggItemX 2 7 5" xfId="22388"/>
    <cellStyle name="SAPBEXaggItemX 2 7 5 2" xfId="22389"/>
    <cellStyle name="SAPBEXaggItemX 2 7 5 2 2" xfId="22390"/>
    <cellStyle name="SAPBEXaggItemX 2 7 5 3" xfId="22391"/>
    <cellStyle name="SAPBEXaggItemX 2 7 5 4" xfId="22392"/>
    <cellStyle name="SAPBEXaggItemX 2 7 5 5" xfId="22393"/>
    <cellStyle name="SAPBEXaggItemX 2 7 6" xfId="22394"/>
    <cellStyle name="SAPBEXaggItemX 2 7 6 2" xfId="22395"/>
    <cellStyle name="SAPBEXaggItemX 2 7 6 2 2" xfId="22396"/>
    <cellStyle name="SAPBEXaggItemX 2 7 6 3" xfId="22397"/>
    <cellStyle name="SAPBEXaggItemX 2 7 6 4" xfId="22398"/>
    <cellStyle name="SAPBEXaggItemX 2 7 6 5" xfId="22399"/>
    <cellStyle name="SAPBEXaggItemX 2 7 7" xfId="22400"/>
    <cellStyle name="SAPBEXaggItemX 2 7 7 2" xfId="22401"/>
    <cellStyle name="SAPBEXaggItemX 2 7 7 3" xfId="22402"/>
    <cellStyle name="SAPBEXaggItemX 2 7 7 4" xfId="22403"/>
    <cellStyle name="SAPBEXaggItemX 2 7 8" xfId="22404"/>
    <cellStyle name="SAPBEXaggItemX 2 7 8 2" xfId="22405"/>
    <cellStyle name="SAPBEXaggItemX 2 7 9" xfId="22406"/>
    <cellStyle name="SAPBEXaggItemX 2 7 9 2" xfId="22407"/>
    <cellStyle name="SAPBEXaggItemX 2 8" xfId="22408"/>
    <cellStyle name="SAPBEXaggItemX 2 8 10" xfId="22409"/>
    <cellStyle name="SAPBEXaggItemX 2 8 11" xfId="22410"/>
    <cellStyle name="SAPBEXaggItemX 2 8 2" xfId="22411"/>
    <cellStyle name="SAPBEXaggItemX 2 8 2 2" xfId="22412"/>
    <cellStyle name="SAPBEXaggItemX 2 8 2 2 2" xfId="22413"/>
    <cellStyle name="SAPBEXaggItemX 2 8 2 2 2 2" xfId="22414"/>
    <cellStyle name="SAPBEXaggItemX 2 8 2 2 3" xfId="22415"/>
    <cellStyle name="SAPBEXaggItemX 2 8 2 3" xfId="22416"/>
    <cellStyle name="SAPBEXaggItemX 2 8 2 3 2" xfId="22417"/>
    <cellStyle name="SAPBEXaggItemX 2 8 2 4" xfId="22418"/>
    <cellStyle name="SAPBEXaggItemX 2 8 2 4 2" xfId="22419"/>
    <cellStyle name="SAPBEXaggItemX 2 8 2 5" xfId="22420"/>
    <cellStyle name="SAPBEXaggItemX 2 8 2 5 2" xfId="22421"/>
    <cellStyle name="SAPBEXaggItemX 2 8 2 6" xfId="22422"/>
    <cellStyle name="SAPBEXaggItemX 2 8 3" xfId="22423"/>
    <cellStyle name="SAPBEXaggItemX 2 8 3 2" xfId="22424"/>
    <cellStyle name="SAPBEXaggItemX 2 8 3 2 2" xfId="22425"/>
    <cellStyle name="SAPBEXaggItemX 2 8 3 2 2 2" xfId="22426"/>
    <cellStyle name="SAPBEXaggItemX 2 8 3 2 3" xfId="22427"/>
    <cellStyle name="SAPBEXaggItemX 2 8 3 3" xfId="22428"/>
    <cellStyle name="SAPBEXaggItemX 2 8 3 3 2" xfId="22429"/>
    <cellStyle name="SAPBEXaggItemX 2 8 3 4" xfId="22430"/>
    <cellStyle name="SAPBEXaggItemX 2 8 3 4 2" xfId="22431"/>
    <cellStyle name="SAPBEXaggItemX 2 8 3 5" xfId="22432"/>
    <cellStyle name="SAPBEXaggItemX 2 8 3 5 2" xfId="22433"/>
    <cellStyle name="SAPBEXaggItemX 2 8 3 6" xfId="22434"/>
    <cellStyle name="SAPBEXaggItemX 2 8 3 7" xfId="22435"/>
    <cellStyle name="SAPBEXaggItemX 2 8 3 8" xfId="22436"/>
    <cellStyle name="SAPBEXaggItemX 2 8 4" xfId="22437"/>
    <cellStyle name="SAPBEXaggItemX 2 8 4 2" xfId="22438"/>
    <cellStyle name="SAPBEXaggItemX 2 8 4 2 2" xfId="22439"/>
    <cellStyle name="SAPBEXaggItemX 2 8 4 3" xfId="22440"/>
    <cellStyle name="SAPBEXaggItemX 2 8 4 4" xfId="22441"/>
    <cellStyle name="SAPBEXaggItemX 2 8 4 5" xfId="22442"/>
    <cellStyle name="SAPBEXaggItemX 2 8 5" xfId="22443"/>
    <cellStyle name="SAPBEXaggItemX 2 8 5 2" xfId="22444"/>
    <cellStyle name="SAPBEXaggItemX 2 8 5 2 2" xfId="22445"/>
    <cellStyle name="SAPBEXaggItemX 2 8 5 3" xfId="22446"/>
    <cellStyle name="SAPBEXaggItemX 2 8 5 4" xfId="22447"/>
    <cellStyle name="SAPBEXaggItemX 2 8 5 5" xfId="22448"/>
    <cellStyle name="SAPBEXaggItemX 2 8 6" xfId="22449"/>
    <cellStyle name="SAPBEXaggItemX 2 8 6 2" xfId="22450"/>
    <cellStyle name="SAPBEXaggItemX 2 8 6 2 2" xfId="22451"/>
    <cellStyle name="SAPBEXaggItemX 2 8 6 3" xfId="22452"/>
    <cellStyle name="SAPBEXaggItemX 2 8 6 4" xfId="22453"/>
    <cellStyle name="SAPBEXaggItemX 2 8 6 5" xfId="22454"/>
    <cellStyle name="SAPBEXaggItemX 2 8 7" xfId="22455"/>
    <cellStyle name="SAPBEXaggItemX 2 8 7 2" xfId="22456"/>
    <cellStyle name="SAPBEXaggItemX 2 8 7 3" xfId="22457"/>
    <cellStyle name="SAPBEXaggItemX 2 8 7 4" xfId="22458"/>
    <cellStyle name="SAPBEXaggItemX 2 8 8" xfId="22459"/>
    <cellStyle name="SAPBEXaggItemX 2 8 8 2" xfId="22460"/>
    <cellStyle name="SAPBEXaggItemX 2 8 9" xfId="22461"/>
    <cellStyle name="SAPBEXaggItemX 2 8 9 2" xfId="22462"/>
    <cellStyle name="SAPBEXaggItemX 2 9" xfId="22463"/>
    <cellStyle name="SAPBEXaggItemX 2 9 10" xfId="22464"/>
    <cellStyle name="SAPBEXaggItemX 2 9 11" xfId="22465"/>
    <cellStyle name="SAPBEXaggItemX 2 9 2" xfId="22466"/>
    <cellStyle name="SAPBEXaggItemX 2 9 2 2" xfId="22467"/>
    <cellStyle name="SAPBEXaggItemX 2 9 2 2 2" xfId="22468"/>
    <cellStyle name="SAPBEXaggItemX 2 9 2 2 2 2" xfId="22469"/>
    <cellStyle name="SAPBEXaggItemX 2 9 2 2 3" xfId="22470"/>
    <cellStyle name="SAPBEXaggItemX 2 9 2 3" xfId="22471"/>
    <cellStyle name="SAPBEXaggItemX 2 9 2 3 2" xfId="22472"/>
    <cellStyle name="SAPBEXaggItemX 2 9 2 4" xfId="22473"/>
    <cellStyle name="SAPBEXaggItemX 2 9 2 4 2" xfId="22474"/>
    <cellStyle name="SAPBEXaggItemX 2 9 2 5" xfId="22475"/>
    <cellStyle name="SAPBEXaggItemX 2 9 2 5 2" xfId="22476"/>
    <cellStyle name="SAPBEXaggItemX 2 9 2 6" xfId="22477"/>
    <cellStyle name="SAPBEXaggItemX 2 9 3" xfId="22478"/>
    <cellStyle name="SAPBEXaggItemX 2 9 3 2" xfId="22479"/>
    <cellStyle name="SAPBEXaggItemX 2 9 3 2 2" xfId="22480"/>
    <cellStyle name="SAPBEXaggItemX 2 9 3 2 2 2" xfId="22481"/>
    <cellStyle name="SAPBEXaggItemX 2 9 3 2 3" xfId="22482"/>
    <cellStyle name="SAPBEXaggItemX 2 9 3 3" xfId="22483"/>
    <cellStyle name="SAPBEXaggItemX 2 9 3 3 2" xfId="22484"/>
    <cellStyle name="SAPBEXaggItemX 2 9 3 4" xfId="22485"/>
    <cellStyle name="SAPBEXaggItemX 2 9 3 4 2" xfId="22486"/>
    <cellStyle name="SAPBEXaggItemX 2 9 3 5" xfId="22487"/>
    <cellStyle name="SAPBEXaggItemX 2 9 3 5 2" xfId="22488"/>
    <cellStyle name="SAPBEXaggItemX 2 9 3 6" xfId="22489"/>
    <cellStyle name="SAPBEXaggItemX 2 9 3 7" xfId="22490"/>
    <cellStyle name="SAPBEXaggItemX 2 9 3 8" xfId="22491"/>
    <cellStyle name="SAPBEXaggItemX 2 9 4" xfId="22492"/>
    <cellStyle name="SAPBEXaggItemX 2 9 4 2" xfId="22493"/>
    <cellStyle name="SAPBEXaggItemX 2 9 4 2 2" xfId="22494"/>
    <cellStyle name="SAPBEXaggItemX 2 9 4 3" xfId="22495"/>
    <cellStyle name="SAPBEXaggItemX 2 9 4 4" xfId="22496"/>
    <cellStyle name="SAPBEXaggItemX 2 9 4 5" xfId="22497"/>
    <cellStyle name="SAPBEXaggItemX 2 9 5" xfId="22498"/>
    <cellStyle name="SAPBEXaggItemX 2 9 5 2" xfId="22499"/>
    <cellStyle name="SAPBEXaggItemX 2 9 5 2 2" xfId="22500"/>
    <cellStyle name="SAPBEXaggItemX 2 9 5 3" xfId="22501"/>
    <cellStyle name="SAPBEXaggItemX 2 9 5 4" xfId="22502"/>
    <cellStyle name="SAPBEXaggItemX 2 9 5 5" xfId="22503"/>
    <cellStyle name="SAPBEXaggItemX 2 9 6" xfId="22504"/>
    <cellStyle name="SAPBEXaggItemX 2 9 6 2" xfId="22505"/>
    <cellStyle name="SAPBEXaggItemX 2 9 6 2 2" xfId="22506"/>
    <cellStyle name="SAPBEXaggItemX 2 9 6 3" xfId="22507"/>
    <cellStyle name="SAPBEXaggItemX 2 9 6 4" xfId="22508"/>
    <cellStyle name="SAPBEXaggItemX 2 9 6 5" xfId="22509"/>
    <cellStyle name="SAPBEXaggItemX 2 9 7" xfId="22510"/>
    <cellStyle name="SAPBEXaggItemX 2 9 7 2" xfId="22511"/>
    <cellStyle name="SAPBEXaggItemX 2 9 7 3" xfId="22512"/>
    <cellStyle name="SAPBEXaggItemX 2 9 7 4" xfId="22513"/>
    <cellStyle name="SAPBEXaggItemX 2 9 8" xfId="22514"/>
    <cellStyle name="SAPBEXaggItemX 2 9 8 2" xfId="22515"/>
    <cellStyle name="SAPBEXaggItemX 2 9 9" xfId="22516"/>
    <cellStyle name="SAPBEXaggItemX 2 9 9 2" xfId="22517"/>
    <cellStyle name="SAPBEXaggItemX 20" xfId="22518"/>
    <cellStyle name="SAPBEXaggItemX 3" xfId="22519"/>
    <cellStyle name="SAPBEXaggItemX 3 10" xfId="22520"/>
    <cellStyle name="SAPBEXaggItemX 3 10 2" xfId="22521"/>
    <cellStyle name="SAPBEXaggItemX 3 11" xfId="22522"/>
    <cellStyle name="SAPBEXaggItemX 3 12" xfId="22523"/>
    <cellStyle name="SAPBEXaggItemX 3 2" xfId="22524"/>
    <cellStyle name="SAPBEXaggItemX 3 2 2" xfId="22525"/>
    <cellStyle name="SAPBEXaggItemX 3 2 2 2" xfId="22526"/>
    <cellStyle name="SAPBEXaggItemX 3 2 2 2 2" xfId="22527"/>
    <cellStyle name="SAPBEXaggItemX 3 2 2 3" xfId="22528"/>
    <cellStyle name="SAPBEXaggItemX 3 2 3" xfId="22529"/>
    <cellStyle name="SAPBEXaggItemX 3 2 3 2" xfId="22530"/>
    <cellStyle name="SAPBEXaggItemX 3 2 4" xfId="22531"/>
    <cellStyle name="SAPBEXaggItemX 3 2 4 2" xfId="22532"/>
    <cellStyle name="SAPBEXaggItemX 3 2 5" xfId="22533"/>
    <cellStyle name="SAPBEXaggItemX 3 2 5 2" xfId="22534"/>
    <cellStyle name="SAPBEXaggItemX 3 2 6" xfId="22535"/>
    <cellStyle name="SAPBEXaggItemX 3 3" xfId="22536"/>
    <cellStyle name="SAPBEXaggItemX 3 3 2" xfId="22537"/>
    <cellStyle name="SAPBEXaggItemX 3 3 2 2" xfId="22538"/>
    <cellStyle name="SAPBEXaggItemX 3 3 2 2 2" xfId="22539"/>
    <cellStyle name="SAPBEXaggItemX 3 3 2 3" xfId="22540"/>
    <cellStyle name="SAPBEXaggItemX 3 3 3" xfId="22541"/>
    <cellStyle name="SAPBEXaggItemX 3 3 3 2" xfId="22542"/>
    <cellStyle name="SAPBEXaggItemX 3 3 4" xfId="22543"/>
    <cellStyle name="SAPBEXaggItemX 3 3 4 2" xfId="22544"/>
    <cellStyle name="SAPBEXaggItemX 3 3 5" xfId="22545"/>
    <cellStyle name="SAPBEXaggItemX 3 3 5 2" xfId="22546"/>
    <cellStyle name="SAPBEXaggItemX 3 3 6" xfId="22547"/>
    <cellStyle name="SAPBEXaggItemX 3 3 7" xfId="22548"/>
    <cellStyle name="SAPBEXaggItemX 3 3 8" xfId="22549"/>
    <cellStyle name="SAPBEXaggItemX 3 4" xfId="22550"/>
    <cellStyle name="SAPBEXaggItemX 3 4 2" xfId="22551"/>
    <cellStyle name="SAPBEXaggItemX 3 4 2 2" xfId="22552"/>
    <cellStyle name="SAPBEXaggItemX 3 4 2 2 2" xfId="22553"/>
    <cellStyle name="SAPBEXaggItemX 3 4 2 3" xfId="22554"/>
    <cellStyle name="SAPBEXaggItemX 3 4 3" xfId="22555"/>
    <cellStyle name="SAPBEXaggItemX 3 4 3 2" xfId="22556"/>
    <cellStyle name="SAPBEXaggItemX 3 4 4" xfId="22557"/>
    <cellStyle name="SAPBEXaggItemX 3 4 4 2" xfId="22558"/>
    <cellStyle name="SAPBEXaggItemX 3 4 5" xfId="22559"/>
    <cellStyle name="SAPBEXaggItemX 3 4 5 2" xfId="22560"/>
    <cellStyle name="SAPBEXaggItemX 3 4 6" xfId="22561"/>
    <cellStyle name="SAPBEXaggItemX 3 4 7" xfId="22562"/>
    <cellStyle name="SAPBEXaggItemX 3 4 8" xfId="22563"/>
    <cellStyle name="SAPBEXaggItemX 3 5" xfId="22564"/>
    <cellStyle name="SAPBEXaggItemX 3 5 2" xfId="22565"/>
    <cellStyle name="SAPBEXaggItemX 3 5 2 2" xfId="22566"/>
    <cellStyle name="SAPBEXaggItemX 3 5 3" xfId="22567"/>
    <cellStyle name="SAPBEXaggItemX 3 5 4" xfId="22568"/>
    <cellStyle name="SAPBEXaggItemX 3 5 5" xfId="22569"/>
    <cellStyle name="SAPBEXaggItemX 3 6" xfId="22570"/>
    <cellStyle name="SAPBEXaggItemX 3 6 2" xfId="22571"/>
    <cellStyle name="SAPBEXaggItemX 3 6 2 2" xfId="22572"/>
    <cellStyle name="SAPBEXaggItemX 3 6 3" xfId="22573"/>
    <cellStyle name="SAPBEXaggItemX 3 6 4" xfId="22574"/>
    <cellStyle name="SAPBEXaggItemX 3 6 5" xfId="22575"/>
    <cellStyle name="SAPBEXaggItemX 3 7" xfId="22576"/>
    <cellStyle name="SAPBEXaggItemX 3 7 2" xfId="22577"/>
    <cellStyle name="SAPBEXaggItemX 3 7 2 2" xfId="22578"/>
    <cellStyle name="SAPBEXaggItemX 3 7 3" xfId="22579"/>
    <cellStyle name="SAPBEXaggItemX 3 7 4" xfId="22580"/>
    <cellStyle name="SAPBEXaggItemX 3 7 5" xfId="22581"/>
    <cellStyle name="SAPBEXaggItemX 3 8" xfId="22582"/>
    <cellStyle name="SAPBEXaggItemX 3 8 2" xfId="22583"/>
    <cellStyle name="SAPBEXaggItemX 3 9" xfId="22584"/>
    <cellStyle name="SAPBEXaggItemX 3 9 2" xfId="22585"/>
    <cellStyle name="SAPBEXaggItemX 4" xfId="22586"/>
    <cellStyle name="SAPBEXaggItemX 4 10" xfId="22587"/>
    <cellStyle name="SAPBEXaggItemX 4 11" xfId="22588"/>
    <cellStyle name="SAPBEXaggItemX 4 2" xfId="22589"/>
    <cellStyle name="SAPBEXaggItemX 4 2 2" xfId="22590"/>
    <cellStyle name="SAPBEXaggItemX 4 2 2 2" xfId="22591"/>
    <cellStyle name="SAPBEXaggItemX 4 2 2 2 2" xfId="22592"/>
    <cellStyle name="SAPBEXaggItemX 4 2 2 3" xfId="22593"/>
    <cellStyle name="SAPBEXaggItemX 4 2 3" xfId="22594"/>
    <cellStyle name="SAPBEXaggItemX 4 2 3 2" xfId="22595"/>
    <cellStyle name="SAPBEXaggItemX 4 2 4" xfId="22596"/>
    <cellStyle name="SAPBEXaggItemX 4 2 4 2" xfId="22597"/>
    <cellStyle name="SAPBEXaggItemX 4 2 5" xfId="22598"/>
    <cellStyle name="SAPBEXaggItemX 4 2 5 2" xfId="22599"/>
    <cellStyle name="SAPBEXaggItemX 4 2 6" xfId="22600"/>
    <cellStyle name="SAPBEXaggItemX 4 3" xfId="22601"/>
    <cellStyle name="SAPBEXaggItemX 4 3 2" xfId="22602"/>
    <cellStyle name="SAPBEXaggItemX 4 3 2 2" xfId="22603"/>
    <cellStyle name="SAPBEXaggItemX 4 3 2 2 2" xfId="22604"/>
    <cellStyle name="SAPBEXaggItemX 4 3 2 3" xfId="22605"/>
    <cellStyle name="SAPBEXaggItemX 4 3 3" xfId="22606"/>
    <cellStyle name="SAPBEXaggItemX 4 3 3 2" xfId="22607"/>
    <cellStyle name="SAPBEXaggItemX 4 3 4" xfId="22608"/>
    <cellStyle name="SAPBEXaggItemX 4 3 4 2" xfId="22609"/>
    <cellStyle name="SAPBEXaggItemX 4 3 5" xfId="22610"/>
    <cellStyle name="SAPBEXaggItemX 4 3 5 2" xfId="22611"/>
    <cellStyle name="SAPBEXaggItemX 4 3 6" xfId="22612"/>
    <cellStyle name="SAPBEXaggItemX 4 3 7" xfId="22613"/>
    <cellStyle name="SAPBEXaggItemX 4 3 8" xfId="22614"/>
    <cellStyle name="SAPBEXaggItemX 4 4" xfId="22615"/>
    <cellStyle name="SAPBEXaggItemX 4 4 2" xfId="22616"/>
    <cellStyle name="SAPBEXaggItemX 4 4 2 2" xfId="22617"/>
    <cellStyle name="SAPBEXaggItemX 4 4 3" xfId="22618"/>
    <cellStyle name="SAPBEXaggItemX 4 4 4" xfId="22619"/>
    <cellStyle name="SAPBEXaggItemX 4 4 5" xfId="22620"/>
    <cellStyle name="SAPBEXaggItemX 4 5" xfId="22621"/>
    <cellStyle name="SAPBEXaggItemX 4 5 2" xfId="22622"/>
    <cellStyle name="SAPBEXaggItemX 4 5 2 2" xfId="22623"/>
    <cellStyle name="SAPBEXaggItemX 4 5 3" xfId="22624"/>
    <cellStyle name="SAPBEXaggItemX 4 5 4" xfId="22625"/>
    <cellStyle name="SAPBEXaggItemX 4 5 5" xfId="22626"/>
    <cellStyle name="SAPBEXaggItemX 4 6" xfId="22627"/>
    <cellStyle name="SAPBEXaggItemX 4 6 2" xfId="22628"/>
    <cellStyle name="SAPBEXaggItemX 4 6 2 2" xfId="22629"/>
    <cellStyle name="SAPBEXaggItemX 4 6 3" xfId="22630"/>
    <cellStyle name="SAPBEXaggItemX 4 6 4" xfId="22631"/>
    <cellStyle name="SAPBEXaggItemX 4 6 5" xfId="22632"/>
    <cellStyle name="SAPBEXaggItemX 4 7" xfId="22633"/>
    <cellStyle name="SAPBEXaggItemX 4 7 2" xfId="22634"/>
    <cellStyle name="SAPBEXaggItemX 4 7 3" xfId="22635"/>
    <cellStyle name="SAPBEXaggItemX 4 7 4" xfId="22636"/>
    <cellStyle name="SAPBEXaggItemX 4 8" xfId="22637"/>
    <cellStyle name="SAPBEXaggItemX 4 8 2" xfId="22638"/>
    <cellStyle name="SAPBEXaggItemX 4 9" xfId="22639"/>
    <cellStyle name="SAPBEXaggItemX 4 9 2" xfId="22640"/>
    <cellStyle name="SAPBEXaggItemX 5" xfId="22641"/>
    <cellStyle name="SAPBEXaggItemX 5 10" xfId="22642"/>
    <cellStyle name="SAPBEXaggItemX 5 11" xfId="22643"/>
    <cellStyle name="SAPBEXaggItemX 5 2" xfId="22644"/>
    <cellStyle name="SAPBEXaggItemX 5 2 2" xfId="22645"/>
    <cellStyle name="SAPBEXaggItemX 5 2 2 2" xfId="22646"/>
    <cellStyle name="SAPBEXaggItemX 5 2 2 2 2" xfId="22647"/>
    <cellStyle name="SAPBEXaggItemX 5 2 2 3" xfId="22648"/>
    <cellStyle name="SAPBEXaggItemX 5 2 3" xfId="22649"/>
    <cellStyle name="SAPBEXaggItemX 5 2 3 2" xfId="22650"/>
    <cellStyle name="SAPBEXaggItemX 5 2 4" xfId="22651"/>
    <cellStyle name="SAPBEXaggItemX 5 2 4 2" xfId="22652"/>
    <cellStyle name="SAPBEXaggItemX 5 2 5" xfId="22653"/>
    <cellStyle name="SAPBEXaggItemX 5 2 5 2" xfId="22654"/>
    <cellStyle name="SAPBEXaggItemX 5 2 6" xfId="22655"/>
    <cellStyle name="SAPBEXaggItemX 5 3" xfId="22656"/>
    <cellStyle name="SAPBEXaggItemX 5 3 2" xfId="22657"/>
    <cellStyle name="SAPBEXaggItemX 5 3 2 2" xfId="22658"/>
    <cellStyle name="SAPBEXaggItemX 5 3 2 2 2" xfId="22659"/>
    <cellStyle name="SAPBEXaggItemX 5 3 2 3" xfId="22660"/>
    <cellStyle name="SAPBEXaggItemX 5 3 3" xfId="22661"/>
    <cellStyle name="SAPBEXaggItemX 5 3 3 2" xfId="22662"/>
    <cellStyle name="SAPBEXaggItemX 5 3 4" xfId="22663"/>
    <cellStyle name="SAPBEXaggItemX 5 3 4 2" xfId="22664"/>
    <cellStyle name="SAPBEXaggItemX 5 3 5" xfId="22665"/>
    <cellStyle name="SAPBEXaggItemX 5 3 5 2" xfId="22666"/>
    <cellStyle name="SAPBEXaggItemX 5 3 6" xfId="22667"/>
    <cellStyle name="SAPBEXaggItemX 5 3 7" xfId="22668"/>
    <cellStyle name="SAPBEXaggItemX 5 3 8" xfId="22669"/>
    <cellStyle name="SAPBEXaggItemX 5 4" xfId="22670"/>
    <cellStyle name="SAPBEXaggItemX 5 4 2" xfId="22671"/>
    <cellStyle name="SAPBEXaggItemX 5 4 2 2" xfId="22672"/>
    <cellStyle name="SAPBEXaggItemX 5 4 3" xfId="22673"/>
    <cellStyle name="SAPBEXaggItemX 5 4 4" xfId="22674"/>
    <cellStyle name="SAPBEXaggItemX 5 4 5" xfId="22675"/>
    <cellStyle name="SAPBEXaggItemX 5 5" xfId="22676"/>
    <cellStyle name="SAPBEXaggItemX 5 5 2" xfId="22677"/>
    <cellStyle name="SAPBEXaggItemX 5 5 2 2" xfId="22678"/>
    <cellStyle name="SAPBEXaggItemX 5 5 3" xfId="22679"/>
    <cellStyle name="SAPBEXaggItemX 5 5 4" xfId="22680"/>
    <cellStyle name="SAPBEXaggItemX 5 5 5" xfId="22681"/>
    <cellStyle name="SAPBEXaggItemX 5 6" xfId="22682"/>
    <cellStyle name="SAPBEXaggItemX 5 6 2" xfId="22683"/>
    <cellStyle name="SAPBEXaggItemX 5 6 2 2" xfId="22684"/>
    <cellStyle name="SAPBEXaggItemX 5 6 3" xfId="22685"/>
    <cellStyle name="SAPBEXaggItemX 5 6 4" xfId="22686"/>
    <cellStyle name="SAPBEXaggItemX 5 6 5" xfId="22687"/>
    <cellStyle name="SAPBEXaggItemX 5 7" xfId="22688"/>
    <cellStyle name="SAPBEXaggItemX 5 7 2" xfId="22689"/>
    <cellStyle name="SAPBEXaggItemX 5 7 3" xfId="22690"/>
    <cellStyle name="SAPBEXaggItemX 5 7 4" xfId="22691"/>
    <cellStyle name="SAPBEXaggItemX 5 8" xfId="22692"/>
    <cellStyle name="SAPBEXaggItemX 5 8 2" xfId="22693"/>
    <cellStyle name="SAPBEXaggItemX 5 9" xfId="22694"/>
    <cellStyle name="SAPBEXaggItemX 5 9 2" xfId="22695"/>
    <cellStyle name="SAPBEXaggItemX 6" xfId="22696"/>
    <cellStyle name="SAPBEXaggItemX 6 10" xfId="22697"/>
    <cellStyle name="SAPBEXaggItemX 6 11" xfId="22698"/>
    <cellStyle name="SAPBEXaggItemX 6 2" xfId="22699"/>
    <cellStyle name="SAPBEXaggItemX 6 2 2" xfId="22700"/>
    <cellStyle name="SAPBEXaggItemX 6 2 2 2" xfId="22701"/>
    <cellStyle name="SAPBEXaggItemX 6 2 2 2 2" xfId="22702"/>
    <cellStyle name="SAPBEXaggItemX 6 2 2 3" xfId="22703"/>
    <cellStyle name="SAPBEXaggItemX 6 2 3" xfId="22704"/>
    <cellStyle name="SAPBEXaggItemX 6 2 3 2" xfId="22705"/>
    <cellStyle name="SAPBEXaggItemX 6 2 4" xfId="22706"/>
    <cellStyle name="SAPBEXaggItemX 6 2 4 2" xfId="22707"/>
    <cellStyle name="SAPBEXaggItemX 6 2 5" xfId="22708"/>
    <cellStyle name="SAPBEXaggItemX 6 2 5 2" xfId="22709"/>
    <cellStyle name="SAPBEXaggItemX 6 2 6" xfId="22710"/>
    <cellStyle name="SAPBEXaggItemX 6 3" xfId="22711"/>
    <cellStyle name="SAPBEXaggItemX 6 3 2" xfId="22712"/>
    <cellStyle name="SAPBEXaggItemX 6 3 2 2" xfId="22713"/>
    <cellStyle name="SAPBEXaggItemX 6 3 2 2 2" xfId="22714"/>
    <cellStyle name="SAPBEXaggItemX 6 3 2 3" xfId="22715"/>
    <cellStyle name="SAPBEXaggItemX 6 3 3" xfId="22716"/>
    <cellStyle name="SAPBEXaggItemX 6 3 3 2" xfId="22717"/>
    <cellStyle name="SAPBEXaggItemX 6 3 4" xfId="22718"/>
    <cellStyle name="SAPBEXaggItemX 6 3 4 2" xfId="22719"/>
    <cellStyle name="SAPBEXaggItemX 6 3 5" xfId="22720"/>
    <cellStyle name="SAPBEXaggItemX 6 3 5 2" xfId="22721"/>
    <cellStyle name="SAPBEXaggItemX 6 3 6" xfId="22722"/>
    <cellStyle name="SAPBEXaggItemX 6 3 7" xfId="22723"/>
    <cellStyle name="SAPBEXaggItemX 6 3 8" xfId="22724"/>
    <cellStyle name="SAPBEXaggItemX 6 4" xfId="22725"/>
    <cellStyle name="SAPBEXaggItemX 6 4 2" xfId="22726"/>
    <cellStyle name="SAPBEXaggItemX 6 4 2 2" xfId="22727"/>
    <cellStyle name="SAPBEXaggItemX 6 4 3" xfId="22728"/>
    <cellStyle name="SAPBEXaggItemX 6 4 4" xfId="22729"/>
    <cellStyle name="SAPBEXaggItemX 6 4 5" xfId="22730"/>
    <cellStyle name="SAPBEXaggItemX 6 5" xfId="22731"/>
    <cellStyle name="SAPBEXaggItemX 6 5 2" xfId="22732"/>
    <cellStyle name="SAPBEXaggItemX 6 5 2 2" xfId="22733"/>
    <cellStyle name="SAPBEXaggItemX 6 5 3" xfId="22734"/>
    <cellStyle name="SAPBEXaggItemX 6 5 4" xfId="22735"/>
    <cellStyle name="SAPBEXaggItemX 6 5 5" xfId="22736"/>
    <cellStyle name="SAPBEXaggItemX 6 6" xfId="22737"/>
    <cellStyle name="SAPBEXaggItemX 6 6 2" xfId="22738"/>
    <cellStyle name="SAPBEXaggItemX 6 6 2 2" xfId="22739"/>
    <cellStyle name="SAPBEXaggItemX 6 6 3" xfId="22740"/>
    <cellStyle name="SAPBEXaggItemX 6 6 4" xfId="22741"/>
    <cellStyle name="SAPBEXaggItemX 6 6 5" xfId="22742"/>
    <cellStyle name="SAPBEXaggItemX 6 7" xfId="22743"/>
    <cellStyle name="SAPBEXaggItemX 6 7 2" xfId="22744"/>
    <cellStyle name="SAPBEXaggItemX 6 7 3" xfId="22745"/>
    <cellStyle name="SAPBEXaggItemX 6 7 4" xfId="22746"/>
    <cellStyle name="SAPBEXaggItemX 6 8" xfId="22747"/>
    <cellStyle name="SAPBEXaggItemX 6 8 2" xfId="22748"/>
    <cellStyle name="SAPBEXaggItemX 6 9" xfId="22749"/>
    <cellStyle name="SAPBEXaggItemX 6 9 2" xfId="22750"/>
    <cellStyle name="SAPBEXaggItemX 7" xfId="22751"/>
    <cellStyle name="SAPBEXaggItemX 7 10" xfId="22752"/>
    <cellStyle name="SAPBEXaggItemX 7 11" xfId="22753"/>
    <cellStyle name="SAPBEXaggItemX 7 2" xfId="22754"/>
    <cellStyle name="SAPBEXaggItemX 7 2 2" xfId="22755"/>
    <cellStyle name="SAPBEXaggItemX 7 2 2 2" xfId="22756"/>
    <cellStyle name="SAPBEXaggItemX 7 2 2 2 2" xfId="22757"/>
    <cellStyle name="SAPBEXaggItemX 7 2 2 3" xfId="22758"/>
    <cellStyle name="SAPBEXaggItemX 7 2 3" xfId="22759"/>
    <cellStyle name="SAPBEXaggItemX 7 2 3 2" xfId="22760"/>
    <cellStyle name="SAPBEXaggItemX 7 2 4" xfId="22761"/>
    <cellStyle name="SAPBEXaggItemX 7 2 4 2" xfId="22762"/>
    <cellStyle name="SAPBEXaggItemX 7 2 5" xfId="22763"/>
    <cellStyle name="SAPBEXaggItemX 7 2 5 2" xfId="22764"/>
    <cellStyle name="SAPBEXaggItemX 7 2 6" xfId="22765"/>
    <cellStyle name="SAPBEXaggItemX 7 3" xfId="22766"/>
    <cellStyle name="SAPBEXaggItemX 7 3 2" xfId="22767"/>
    <cellStyle name="SAPBEXaggItemX 7 3 2 2" xfId="22768"/>
    <cellStyle name="SAPBEXaggItemX 7 3 2 2 2" xfId="22769"/>
    <cellStyle name="SAPBEXaggItemX 7 3 2 3" xfId="22770"/>
    <cellStyle name="SAPBEXaggItemX 7 3 3" xfId="22771"/>
    <cellStyle name="SAPBEXaggItemX 7 3 3 2" xfId="22772"/>
    <cellStyle name="SAPBEXaggItemX 7 3 4" xfId="22773"/>
    <cellStyle name="SAPBEXaggItemX 7 3 4 2" xfId="22774"/>
    <cellStyle name="SAPBEXaggItemX 7 3 5" xfId="22775"/>
    <cellStyle name="SAPBEXaggItemX 7 3 5 2" xfId="22776"/>
    <cellStyle name="SAPBEXaggItemX 7 3 6" xfId="22777"/>
    <cellStyle name="SAPBEXaggItemX 7 3 7" xfId="22778"/>
    <cellStyle name="SAPBEXaggItemX 7 3 8" xfId="22779"/>
    <cellStyle name="SAPBEXaggItemX 7 4" xfId="22780"/>
    <cellStyle name="SAPBEXaggItemX 7 4 2" xfId="22781"/>
    <cellStyle name="SAPBEXaggItemX 7 4 2 2" xfId="22782"/>
    <cellStyle name="SAPBEXaggItemX 7 4 3" xfId="22783"/>
    <cellStyle name="SAPBEXaggItemX 7 4 4" xfId="22784"/>
    <cellStyle name="SAPBEXaggItemX 7 4 5" xfId="22785"/>
    <cellStyle name="SAPBEXaggItemX 7 5" xfId="22786"/>
    <cellStyle name="SAPBEXaggItemX 7 5 2" xfId="22787"/>
    <cellStyle name="SAPBEXaggItemX 7 5 2 2" xfId="22788"/>
    <cellStyle name="SAPBEXaggItemX 7 5 3" xfId="22789"/>
    <cellStyle name="SAPBEXaggItemX 7 5 4" xfId="22790"/>
    <cellStyle name="SAPBEXaggItemX 7 5 5" xfId="22791"/>
    <cellStyle name="SAPBEXaggItemX 7 6" xfId="22792"/>
    <cellStyle name="SAPBEXaggItemX 7 6 2" xfId="22793"/>
    <cellStyle name="SAPBEXaggItemX 7 6 2 2" xfId="22794"/>
    <cellStyle name="SAPBEXaggItemX 7 6 3" xfId="22795"/>
    <cellStyle name="SAPBEXaggItemX 7 6 4" xfId="22796"/>
    <cellStyle name="SAPBEXaggItemX 7 6 5" xfId="22797"/>
    <cellStyle name="SAPBEXaggItemX 7 7" xfId="22798"/>
    <cellStyle name="SAPBEXaggItemX 7 7 2" xfId="22799"/>
    <cellStyle name="SAPBEXaggItemX 7 7 3" xfId="22800"/>
    <cellStyle name="SAPBEXaggItemX 7 7 4" xfId="22801"/>
    <cellStyle name="SAPBEXaggItemX 7 8" xfId="22802"/>
    <cellStyle name="SAPBEXaggItemX 7 8 2" xfId="22803"/>
    <cellStyle name="SAPBEXaggItemX 7 9" xfId="22804"/>
    <cellStyle name="SAPBEXaggItemX 7 9 2" xfId="22805"/>
    <cellStyle name="SAPBEXaggItemX 8" xfId="22806"/>
    <cellStyle name="SAPBEXaggItemX 8 10" xfId="22807"/>
    <cellStyle name="SAPBEXaggItemX 8 11" xfId="22808"/>
    <cellStyle name="SAPBEXaggItemX 8 2" xfId="22809"/>
    <cellStyle name="SAPBEXaggItemX 8 2 2" xfId="22810"/>
    <cellStyle name="SAPBEXaggItemX 8 2 2 2" xfId="22811"/>
    <cellStyle name="SAPBEXaggItemX 8 2 2 2 2" xfId="22812"/>
    <cellStyle name="SAPBEXaggItemX 8 2 2 3" xfId="22813"/>
    <cellStyle name="SAPBEXaggItemX 8 2 3" xfId="22814"/>
    <cellStyle name="SAPBEXaggItemX 8 2 3 2" xfId="22815"/>
    <cellStyle name="SAPBEXaggItemX 8 2 4" xfId="22816"/>
    <cellStyle name="SAPBEXaggItemX 8 2 4 2" xfId="22817"/>
    <cellStyle name="SAPBEXaggItemX 8 2 5" xfId="22818"/>
    <cellStyle name="SAPBEXaggItemX 8 2 5 2" xfId="22819"/>
    <cellStyle name="SAPBEXaggItemX 8 2 6" xfId="22820"/>
    <cellStyle name="SAPBEXaggItemX 8 3" xfId="22821"/>
    <cellStyle name="SAPBEXaggItemX 8 3 2" xfId="22822"/>
    <cellStyle name="SAPBEXaggItemX 8 3 2 2" xfId="22823"/>
    <cellStyle name="SAPBEXaggItemX 8 3 2 2 2" xfId="22824"/>
    <cellStyle name="SAPBEXaggItemX 8 3 2 3" xfId="22825"/>
    <cellStyle name="SAPBEXaggItemX 8 3 3" xfId="22826"/>
    <cellStyle name="SAPBEXaggItemX 8 3 3 2" xfId="22827"/>
    <cellStyle name="SAPBEXaggItemX 8 3 4" xfId="22828"/>
    <cellStyle name="SAPBEXaggItemX 8 3 4 2" xfId="22829"/>
    <cellStyle name="SAPBEXaggItemX 8 3 5" xfId="22830"/>
    <cellStyle name="SAPBEXaggItemX 8 3 5 2" xfId="22831"/>
    <cellStyle name="SAPBEXaggItemX 8 3 6" xfId="22832"/>
    <cellStyle name="SAPBEXaggItemX 8 3 7" xfId="22833"/>
    <cellStyle name="SAPBEXaggItemX 8 3 8" xfId="22834"/>
    <cellStyle name="SAPBEXaggItemX 8 4" xfId="22835"/>
    <cellStyle name="SAPBEXaggItemX 8 4 2" xfId="22836"/>
    <cellStyle name="SAPBEXaggItemX 8 4 2 2" xfId="22837"/>
    <cellStyle name="SAPBEXaggItemX 8 4 3" xfId="22838"/>
    <cellStyle name="SAPBEXaggItemX 8 4 4" xfId="22839"/>
    <cellStyle name="SAPBEXaggItemX 8 4 5" xfId="22840"/>
    <cellStyle name="SAPBEXaggItemX 8 5" xfId="22841"/>
    <cellStyle name="SAPBEXaggItemX 8 5 2" xfId="22842"/>
    <cellStyle name="SAPBEXaggItemX 8 5 2 2" xfId="22843"/>
    <cellStyle name="SAPBEXaggItemX 8 5 3" xfId="22844"/>
    <cellStyle name="SAPBEXaggItemX 8 5 4" xfId="22845"/>
    <cellStyle name="SAPBEXaggItemX 8 5 5" xfId="22846"/>
    <cellStyle name="SAPBEXaggItemX 8 6" xfId="22847"/>
    <cellStyle name="SAPBEXaggItemX 8 6 2" xfId="22848"/>
    <cellStyle name="SAPBEXaggItemX 8 6 2 2" xfId="22849"/>
    <cellStyle name="SAPBEXaggItemX 8 6 3" xfId="22850"/>
    <cellStyle name="SAPBEXaggItemX 8 6 4" xfId="22851"/>
    <cellStyle name="SAPBEXaggItemX 8 6 5" xfId="22852"/>
    <cellStyle name="SAPBEXaggItemX 8 7" xfId="22853"/>
    <cellStyle name="SAPBEXaggItemX 8 7 2" xfId="22854"/>
    <cellStyle name="SAPBEXaggItemX 8 7 3" xfId="22855"/>
    <cellStyle name="SAPBEXaggItemX 8 7 4" xfId="22856"/>
    <cellStyle name="SAPBEXaggItemX 8 8" xfId="22857"/>
    <cellStyle name="SAPBEXaggItemX 8 8 2" xfId="22858"/>
    <cellStyle name="SAPBEXaggItemX 8 9" xfId="22859"/>
    <cellStyle name="SAPBEXaggItemX 8 9 2" xfId="22860"/>
    <cellStyle name="SAPBEXaggItemX 9" xfId="22861"/>
    <cellStyle name="SAPBEXaggItemX 9 2" xfId="22862"/>
    <cellStyle name="SAPBEXaggItemX 9 2 2" xfId="22863"/>
    <cellStyle name="SAPBEXaggItemX 9 2 2 2" xfId="22864"/>
    <cellStyle name="SAPBEXaggItemX 9 2 3" xfId="22865"/>
    <cellStyle name="SAPBEXaggItemX 9 3" xfId="22866"/>
    <cellStyle name="SAPBEXaggItemX 9 3 2" xfId="22867"/>
    <cellStyle name="SAPBEXaggItemX 9 4" xfId="22868"/>
    <cellStyle name="SAPBEXaggItemX 9 4 2" xfId="22869"/>
    <cellStyle name="SAPBEXaggItemX 9 5" xfId="22870"/>
    <cellStyle name="SAPBEXaggItemX 9 5 2" xfId="22871"/>
    <cellStyle name="SAPBEXaggItemX 9 6" xfId="22872"/>
    <cellStyle name="SAPBEXaggItemX 9 7" xfId="22873"/>
    <cellStyle name="SAPBEXaggItemX 9 8" xfId="22874"/>
    <cellStyle name="SAPBEXaggItemX_20110918_Additional measures_ECB" xfId="22875"/>
    <cellStyle name="SAPBEXchaText" xfId="22876"/>
    <cellStyle name="SAPBEXexcBad" xfId="22877"/>
    <cellStyle name="SAPBEXexcBad7" xfId="22878"/>
    <cellStyle name="SAPBEXexcBad7 10" xfId="22879"/>
    <cellStyle name="SAPBEXexcBad7 10 2" xfId="22880"/>
    <cellStyle name="SAPBEXexcBad7 11" xfId="22881"/>
    <cellStyle name="SAPBEXexcBad7 11 2" xfId="22882"/>
    <cellStyle name="SAPBEXexcBad7 12" xfId="22883"/>
    <cellStyle name="SAPBEXexcBad7 12 2" xfId="22884"/>
    <cellStyle name="SAPBEXexcBad7 13" xfId="22885"/>
    <cellStyle name="SAPBEXexcBad7 13 2" xfId="22886"/>
    <cellStyle name="SAPBEXexcBad7 13 3" xfId="22887"/>
    <cellStyle name="SAPBEXexcBad7 14" xfId="22888"/>
    <cellStyle name="SAPBEXexcBad7 15" xfId="22889"/>
    <cellStyle name="SAPBEXexcBad7 16" xfId="22890"/>
    <cellStyle name="SAPBEXexcBad7 17" xfId="22891"/>
    <cellStyle name="SAPBEXexcBad7 2" xfId="22892"/>
    <cellStyle name="SAPBEXexcBad7 2 10" xfId="22893"/>
    <cellStyle name="SAPBEXexcBad7 2 10 10" xfId="22894"/>
    <cellStyle name="SAPBEXexcBad7 2 10 2" xfId="22895"/>
    <cellStyle name="SAPBEXexcBad7 2 10 2 2" xfId="22896"/>
    <cellStyle name="SAPBEXexcBad7 2 10 2 2 2" xfId="22897"/>
    <cellStyle name="SAPBEXexcBad7 2 10 2 3" xfId="22898"/>
    <cellStyle name="SAPBEXexcBad7 2 10 2 4" xfId="22899"/>
    <cellStyle name="SAPBEXexcBad7 2 10 3" xfId="22900"/>
    <cellStyle name="SAPBEXexcBad7 2 10 3 2" xfId="22901"/>
    <cellStyle name="SAPBEXexcBad7 2 10 4" xfId="22902"/>
    <cellStyle name="SAPBEXexcBad7 2 10 4 2" xfId="22903"/>
    <cellStyle name="SAPBEXexcBad7 2 10 5" xfId="22904"/>
    <cellStyle name="SAPBEXexcBad7 2 10 5 2" xfId="22905"/>
    <cellStyle name="SAPBEXexcBad7 2 10 6" xfId="22906"/>
    <cellStyle name="SAPBEXexcBad7 2 10 6 2" xfId="22907"/>
    <cellStyle name="SAPBEXexcBad7 2 10 6 3" xfId="22908"/>
    <cellStyle name="SAPBEXexcBad7 2 10 7" xfId="22909"/>
    <cellStyle name="SAPBEXexcBad7 2 10 8" xfId="22910"/>
    <cellStyle name="SAPBEXexcBad7 2 10 9" xfId="22911"/>
    <cellStyle name="SAPBEXexcBad7 2 11" xfId="22912"/>
    <cellStyle name="SAPBEXexcBad7 2 11 10" xfId="22913"/>
    <cellStyle name="SAPBEXexcBad7 2 11 2" xfId="22914"/>
    <cellStyle name="SAPBEXexcBad7 2 11 2 2" xfId="22915"/>
    <cellStyle name="SAPBEXexcBad7 2 11 2 2 2" xfId="22916"/>
    <cellStyle name="SAPBEXexcBad7 2 11 2 3" xfId="22917"/>
    <cellStyle name="SAPBEXexcBad7 2 11 2 4" xfId="22918"/>
    <cellStyle name="SAPBEXexcBad7 2 11 3" xfId="22919"/>
    <cellStyle name="SAPBEXexcBad7 2 11 3 2" xfId="22920"/>
    <cellStyle name="SAPBEXexcBad7 2 11 4" xfId="22921"/>
    <cellStyle name="SAPBEXexcBad7 2 11 4 2" xfId="22922"/>
    <cellStyle name="SAPBEXexcBad7 2 11 5" xfId="22923"/>
    <cellStyle name="SAPBEXexcBad7 2 11 5 2" xfId="22924"/>
    <cellStyle name="SAPBEXexcBad7 2 11 6" xfId="22925"/>
    <cellStyle name="SAPBEXexcBad7 2 11 6 2" xfId="22926"/>
    <cellStyle name="SAPBEXexcBad7 2 11 6 3" xfId="22927"/>
    <cellStyle name="SAPBEXexcBad7 2 11 7" xfId="22928"/>
    <cellStyle name="SAPBEXexcBad7 2 11 8" xfId="22929"/>
    <cellStyle name="SAPBEXexcBad7 2 11 9" xfId="22930"/>
    <cellStyle name="SAPBEXexcBad7 2 12" xfId="22931"/>
    <cellStyle name="SAPBEXexcBad7 2 12 10" xfId="22932"/>
    <cellStyle name="SAPBEXexcBad7 2 12 2" xfId="22933"/>
    <cellStyle name="SAPBEXexcBad7 2 12 2 2" xfId="22934"/>
    <cellStyle name="SAPBEXexcBad7 2 12 2 2 2" xfId="22935"/>
    <cellStyle name="SAPBEXexcBad7 2 12 2 3" xfId="22936"/>
    <cellStyle name="SAPBEXexcBad7 2 12 2 4" xfId="22937"/>
    <cellStyle name="SAPBEXexcBad7 2 12 3" xfId="22938"/>
    <cellStyle name="SAPBEXexcBad7 2 12 3 2" xfId="22939"/>
    <cellStyle name="SAPBEXexcBad7 2 12 4" xfId="22940"/>
    <cellStyle name="SAPBEXexcBad7 2 12 4 2" xfId="22941"/>
    <cellStyle name="SAPBEXexcBad7 2 12 5" xfId="22942"/>
    <cellStyle name="SAPBEXexcBad7 2 12 5 2" xfId="22943"/>
    <cellStyle name="SAPBEXexcBad7 2 12 6" xfId="22944"/>
    <cellStyle name="SAPBEXexcBad7 2 12 6 2" xfId="22945"/>
    <cellStyle name="SAPBEXexcBad7 2 12 6 3" xfId="22946"/>
    <cellStyle name="SAPBEXexcBad7 2 12 7" xfId="22947"/>
    <cellStyle name="SAPBEXexcBad7 2 12 8" xfId="22948"/>
    <cellStyle name="SAPBEXexcBad7 2 12 9" xfId="22949"/>
    <cellStyle name="SAPBEXexcBad7 2 13" xfId="22950"/>
    <cellStyle name="SAPBEXexcBad7 2 13 10" xfId="22951"/>
    <cellStyle name="SAPBEXexcBad7 2 13 2" xfId="22952"/>
    <cellStyle name="SAPBEXexcBad7 2 13 2 2" xfId="22953"/>
    <cellStyle name="SAPBEXexcBad7 2 13 2 2 2" xfId="22954"/>
    <cellStyle name="SAPBEXexcBad7 2 13 2 3" xfId="22955"/>
    <cellStyle name="SAPBEXexcBad7 2 13 2 4" xfId="22956"/>
    <cellStyle name="SAPBEXexcBad7 2 13 3" xfId="22957"/>
    <cellStyle name="SAPBEXexcBad7 2 13 3 2" xfId="22958"/>
    <cellStyle name="SAPBEXexcBad7 2 13 4" xfId="22959"/>
    <cellStyle name="SAPBEXexcBad7 2 13 4 2" xfId="22960"/>
    <cellStyle name="SAPBEXexcBad7 2 13 5" xfId="22961"/>
    <cellStyle name="SAPBEXexcBad7 2 13 5 2" xfId="22962"/>
    <cellStyle name="SAPBEXexcBad7 2 13 6" xfId="22963"/>
    <cellStyle name="SAPBEXexcBad7 2 13 6 2" xfId="22964"/>
    <cellStyle name="SAPBEXexcBad7 2 13 6 3" xfId="22965"/>
    <cellStyle name="SAPBEXexcBad7 2 13 7" xfId="22966"/>
    <cellStyle name="SAPBEXexcBad7 2 13 8" xfId="22967"/>
    <cellStyle name="SAPBEXexcBad7 2 13 9" xfId="22968"/>
    <cellStyle name="SAPBEXexcBad7 2 14" xfId="22969"/>
    <cellStyle name="SAPBEXexcBad7 2 14 10" xfId="22970"/>
    <cellStyle name="SAPBEXexcBad7 2 14 2" xfId="22971"/>
    <cellStyle name="SAPBEXexcBad7 2 14 2 2" xfId="22972"/>
    <cellStyle name="SAPBEXexcBad7 2 14 2 2 2" xfId="22973"/>
    <cellStyle name="SAPBEXexcBad7 2 14 2 3" xfId="22974"/>
    <cellStyle name="SAPBEXexcBad7 2 14 2 4" xfId="22975"/>
    <cellStyle name="SAPBEXexcBad7 2 14 3" xfId="22976"/>
    <cellStyle name="SAPBEXexcBad7 2 14 3 2" xfId="22977"/>
    <cellStyle name="SAPBEXexcBad7 2 14 4" xfId="22978"/>
    <cellStyle name="SAPBEXexcBad7 2 14 4 2" xfId="22979"/>
    <cellStyle name="SAPBEXexcBad7 2 14 5" xfId="22980"/>
    <cellStyle name="SAPBEXexcBad7 2 14 5 2" xfId="22981"/>
    <cellStyle name="SAPBEXexcBad7 2 14 6" xfId="22982"/>
    <cellStyle name="SAPBEXexcBad7 2 14 6 2" xfId="22983"/>
    <cellStyle name="SAPBEXexcBad7 2 14 6 3" xfId="22984"/>
    <cellStyle name="SAPBEXexcBad7 2 14 7" xfId="22985"/>
    <cellStyle name="SAPBEXexcBad7 2 14 8" xfId="22986"/>
    <cellStyle name="SAPBEXexcBad7 2 14 9" xfId="22987"/>
    <cellStyle name="SAPBEXexcBad7 2 15" xfId="22988"/>
    <cellStyle name="SAPBEXexcBad7 2 15 10" xfId="22989"/>
    <cellStyle name="SAPBEXexcBad7 2 15 2" xfId="22990"/>
    <cellStyle name="SAPBEXexcBad7 2 15 2 2" xfId="22991"/>
    <cellStyle name="SAPBEXexcBad7 2 15 2 2 2" xfId="22992"/>
    <cellStyle name="SAPBEXexcBad7 2 15 2 3" xfId="22993"/>
    <cellStyle name="SAPBEXexcBad7 2 15 2 4" xfId="22994"/>
    <cellStyle name="SAPBEXexcBad7 2 15 3" xfId="22995"/>
    <cellStyle name="SAPBEXexcBad7 2 15 3 2" xfId="22996"/>
    <cellStyle name="SAPBEXexcBad7 2 15 4" xfId="22997"/>
    <cellStyle name="SAPBEXexcBad7 2 15 4 2" xfId="22998"/>
    <cellStyle name="SAPBEXexcBad7 2 15 5" xfId="22999"/>
    <cellStyle name="SAPBEXexcBad7 2 15 5 2" xfId="23000"/>
    <cellStyle name="SAPBEXexcBad7 2 15 6" xfId="23001"/>
    <cellStyle name="SAPBEXexcBad7 2 15 6 2" xfId="23002"/>
    <cellStyle name="SAPBEXexcBad7 2 15 6 3" xfId="23003"/>
    <cellStyle name="SAPBEXexcBad7 2 15 7" xfId="23004"/>
    <cellStyle name="SAPBEXexcBad7 2 15 8" xfId="23005"/>
    <cellStyle name="SAPBEXexcBad7 2 15 9" xfId="23006"/>
    <cellStyle name="SAPBEXexcBad7 2 16" xfId="23007"/>
    <cellStyle name="SAPBEXexcBad7 2 16 10" xfId="23008"/>
    <cellStyle name="SAPBEXexcBad7 2 16 2" xfId="23009"/>
    <cellStyle name="SAPBEXexcBad7 2 16 2 2" xfId="23010"/>
    <cellStyle name="SAPBEXexcBad7 2 16 2 2 2" xfId="23011"/>
    <cellStyle name="SAPBEXexcBad7 2 16 2 3" xfId="23012"/>
    <cellStyle name="SAPBEXexcBad7 2 16 2 4" xfId="23013"/>
    <cellStyle name="SAPBEXexcBad7 2 16 3" xfId="23014"/>
    <cellStyle name="SAPBEXexcBad7 2 16 3 2" xfId="23015"/>
    <cellStyle name="SAPBEXexcBad7 2 16 4" xfId="23016"/>
    <cellStyle name="SAPBEXexcBad7 2 16 4 2" xfId="23017"/>
    <cellStyle name="SAPBEXexcBad7 2 16 5" xfId="23018"/>
    <cellStyle name="SAPBEXexcBad7 2 16 5 2" xfId="23019"/>
    <cellStyle name="SAPBEXexcBad7 2 16 6" xfId="23020"/>
    <cellStyle name="SAPBEXexcBad7 2 16 6 2" xfId="23021"/>
    <cellStyle name="SAPBEXexcBad7 2 16 6 3" xfId="23022"/>
    <cellStyle name="SAPBEXexcBad7 2 16 7" xfId="23023"/>
    <cellStyle name="SAPBEXexcBad7 2 16 8" xfId="23024"/>
    <cellStyle name="SAPBEXexcBad7 2 16 9" xfId="23025"/>
    <cellStyle name="SAPBEXexcBad7 2 17" xfId="23026"/>
    <cellStyle name="SAPBEXexcBad7 2 17 10" xfId="23027"/>
    <cellStyle name="SAPBEXexcBad7 2 17 2" xfId="23028"/>
    <cellStyle name="SAPBEXexcBad7 2 17 2 2" xfId="23029"/>
    <cellStyle name="SAPBEXexcBad7 2 17 2 2 2" xfId="23030"/>
    <cellStyle name="SAPBEXexcBad7 2 17 2 3" xfId="23031"/>
    <cellStyle name="SAPBEXexcBad7 2 17 2 4" xfId="23032"/>
    <cellStyle name="SAPBEXexcBad7 2 17 3" xfId="23033"/>
    <cellStyle name="SAPBEXexcBad7 2 17 3 2" xfId="23034"/>
    <cellStyle name="SAPBEXexcBad7 2 17 4" xfId="23035"/>
    <cellStyle name="SAPBEXexcBad7 2 17 4 2" xfId="23036"/>
    <cellStyle name="SAPBEXexcBad7 2 17 5" xfId="23037"/>
    <cellStyle name="SAPBEXexcBad7 2 17 5 2" xfId="23038"/>
    <cellStyle name="SAPBEXexcBad7 2 17 6" xfId="23039"/>
    <cellStyle name="SAPBEXexcBad7 2 17 6 2" xfId="23040"/>
    <cellStyle name="SAPBEXexcBad7 2 17 6 3" xfId="23041"/>
    <cellStyle name="SAPBEXexcBad7 2 17 7" xfId="23042"/>
    <cellStyle name="SAPBEXexcBad7 2 17 8" xfId="23043"/>
    <cellStyle name="SAPBEXexcBad7 2 17 9" xfId="23044"/>
    <cellStyle name="SAPBEXexcBad7 2 18" xfId="23045"/>
    <cellStyle name="SAPBEXexcBad7 2 18 2" xfId="23046"/>
    <cellStyle name="SAPBEXexcBad7 2 18 2 2" xfId="23047"/>
    <cellStyle name="SAPBEXexcBad7 2 18 3" xfId="23048"/>
    <cellStyle name="SAPBEXexcBad7 2 18 4" xfId="23049"/>
    <cellStyle name="SAPBEXexcBad7 2 19" xfId="23050"/>
    <cellStyle name="SAPBEXexcBad7 2 19 2" xfId="23051"/>
    <cellStyle name="SAPBEXexcBad7 2 2" xfId="23052"/>
    <cellStyle name="SAPBEXexcBad7 2 2 10" xfId="23053"/>
    <cellStyle name="SAPBEXexcBad7 2 2 2" xfId="23054"/>
    <cellStyle name="SAPBEXexcBad7 2 2 2 2" xfId="23055"/>
    <cellStyle name="SAPBEXexcBad7 2 2 2 2 2" xfId="23056"/>
    <cellStyle name="SAPBEXexcBad7 2 2 2 3" xfId="23057"/>
    <cellStyle name="SAPBEXexcBad7 2 2 2 4" xfId="23058"/>
    <cellStyle name="SAPBEXexcBad7 2 2 3" xfId="23059"/>
    <cellStyle name="SAPBEXexcBad7 2 2 3 2" xfId="23060"/>
    <cellStyle name="SAPBEXexcBad7 2 2 4" xfId="23061"/>
    <cellStyle name="SAPBEXexcBad7 2 2 4 2" xfId="23062"/>
    <cellStyle name="SAPBEXexcBad7 2 2 5" xfId="23063"/>
    <cellStyle name="SAPBEXexcBad7 2 2 5 2" xfId="23064"/>
    <cellStyle name="SAPBEXexcBad7 2 2 6" xfId="23065"/>
    <cellStyle name="SAPBEXexcBad7 2 2 6 2" xfId="23066"/>
    <cellStyle name="SAPBEXexcBad7 2 2 6 3" xfId="23067"/>
    <cellStyle name="SAPBEXexcBad7 2 2 7" xfId="23068"/>
    <cellStyle name="SAPBEXexcBad7 2 2 8" xfId="23069"/>
    <cellStyle name="SAPBEXexcBad7 2 2 9" xfId="23070"/>
    <cellStyle name="SAPBEXexcBad7 2 20" xfId="23071"/>
    <cellStyle name="SAPBEXexcBad7 2 20 2" xfId="23072"/>
    <cellStyle name="SAPBEXexcBad7 2 21" xfId="23073"/>
    <cellStyle name="SAPBEXexcBad7 2 21 2" xfId="23074"/>
    <cellStyle name="SAPBEXexcBad7 2 22" xfId="23075"/>
    <cellStyle name="SAPBEXexcBad7 2 22 2" xfId="23076"/>
    <cellStyle name="SAPBEXexcBad7 2 22 3" xfId="23077"/>
    <cellStyle name="SAPBEXexcBad7 2 23" xfId="23078"/>
    <cellStyle name="SAPBEXexcBad7 2 24" xfId="23079"/>
    <cellStyle name="SAPBEXexcBad7 2 25" xfId="23080"/>
    <cellStyle name="SAPBEXexcBad7 2 26" xfId="23081"/>
    <cellStyle name="SAPBEXexcBad7 2 3" xfId="23082"/>
    <cellStyle name="SAPBEXexcBad7 2 3 10" xfId="23083"/>
    <cellStyle name="SAPBEXexcBad7 2 3 2" xfId="23084"/>
    <cellStyle name="SAPBEXexcBad7 2 3 2 2" xfId="23085"/>
    <cellStyle name="SAPBEXexcBad7 2 3 2 2 2" xfId="23086"/>
    <cellStyle name="SAPBEXexcBad7 2 3 2 3" xfId="23087"/>
    <cellStyle name="SAPBEXexcBad7 2 3 2 4" xfId="23088"/>
    <cellStyle name="SAPBEXexcBad7 2 3 3" xfId="23089"/>
    <cellStyle name="SAPBEXexcBad7 2 3 3 2" xfId="23090"/>
    <cellStyle name="SAPBEXexcBad7 2 3 4" xfId="23091"/>
    <cellStyle name="SAPBEXexcBad7 2 3 4 2" xfId="23092"/>
    <cellStyle name="SAPBEXexcBad7 2 3 5" xfId="23093"/>
    <cellStyle name="SAPBEXexcBad7 2 3 5 2" xfId="23094"/>
    <cellStyle name="SAPBEXexcBad7 2 3 6" xfId="23095"/>
    <cellStyle name="SAPBEXexcBad7 2 3 6 2" xfId="23096"/>
    <cellStyle name="SAPBEXexcBad7 2 3 6 3" xfId="23097"/>
    <cellStyle name="SAPBEXexcBad7 2 3 7" xfId="23098"/>
    <cellStyle name="SAPBEXexcBad7 2 3 8" xfId="23099"/>
    <cellStyle name="SAPBEXexcBad7 2 3 9" xfId="23100"/>
    <cellStyle name="SAPBEXexcBad7 2 4" xfId="23101"/>
    <cellStyle name="SAPBEXexcBad7 2 4 10" xfId="23102"/>
    <cellStyle name="SAPBEXexcBad7 2 4 2" xfId="23103"/>
    <cellStyle name="SAPBEXexcBad7 2 4 2 2" xfId="23104"/>
    <cellStyle name="SAPBEXexcBad7 2 4 2 2 2" xfId="23105"/>
    <cellStyle name="SAPBEXexcBad7 2 4 2 3" xfId="23106"/>
    <cellStyle name="SAPBEXexcBad7 2 4 2 4" xfId="23107"/>
    <cellStyle name="SAPBEXexcBad7 2 4 3" xfId="23108"/>
    <cellStyle name="SAPBEXexcBad7 2 4 3 2" xfId="23109"/>
    <cellStyle name="SAPBEXexcBad7 2 4 4" xfId="23110"/>
    <cellStyle name="SAPBEXexcBad7 2 4 4 2" xfId="23111"/>
    <cellStyle name="SAPBEXexcBad7 2 4 5" xfId="23112"/>
    <cellStyle name="SAPBEXexcBad7 2 4 5 2" xfId="23113"/>
    <cellStyle name="SAPBEXexcBad7 2 4 6" xfId="23114"/>
    <cellStyle name="SAPBEXexcBad7 2 4 6 2" xfId="23115"/>
    <cellStyle name="SAPBEXexcBad7 2 4 6 3" xfId="23116"/>
    <cellStyle name="SAPBEXexcBad7 2 4 7" xfId="23117"/>
    <cellStyle name="SAPBEXexcBad7 2 4 8" xfId="23118"/>
    <cellStyle name="SAPBEXexcBad7 2 4 9" xfId="23119"/>
    <cellStyle name="SAPBEXexcBad7 2 5" xfId="23120"/>
    <cellStyle name="SAPBEXexcBad7 2 5 10" xfId="23121"/>
    <cellStyle name="SAPBEXexcBad7 2 5 2" xfId="23122"/>
    <cellStyle name="SAPBEXexcBad7 2 5 2 2" xfId="23123"/>
    <cellStyle name="SAPBEXexcBad7 2 5 2 2 2" xfId="23124"/>
    <cellStyle name="SAPBEXexcBad7 2 5 2 3" xfId="23125"/>
    <cellStyle name="SAPBEXexcBad7 2 5 2 4" xfId="23126"/>
    <cellStyle name="SAPBEXexcBad7 2 5 3" xfId="23127"/>
    <cellStyle name="SAPBEXexcBad7 2 5 3 2" xfId="23128"/>
    <cellStyle name="SAPBEXexcBad7 2 5 4" xfId="23129"/>
    <cellStyle name="SAPBEXexcBad7 2 5 4 2" xfId="23130"/>
    <cellStyle name="SAPBEXexcBad7 2 5 5" xfId="23131"/>
    <cellStyle name="SAPBEXexcBad7 2 5 5 2" xfId="23132"/>
    <cellStyle name="SAPBEXexcBad7 2 5 6" xfId="23133"/>
    <cellStyle name="SAPBEXexcBad7 2 5 6 2" xfId="23134"/>
    <cellStyle name="SAPBEXexcBad7 2 5 6 3" xfId="23135"/>
    <cellStyle name="SAPBEXexcBad7 2 5 7" xfId="23136"/>
    <cellStyle name="SAPBEXexcBad7 2 5 8" xfId="23137"/>
    <cellStyle name="SAPBEXexcBad7 2 5 9" xfId="23138"/>
    <cellStyle name="SAPBEXexcBad7 2 6" xfId="23139"/>
    <cellStyle name="SAPBEXexcBad7 2 6 10" xfId="23140"/>
    <cellStyle name="SAPBEXexcBad7 2 6 2" xfId="23141"/>
    <cellStyle name="SAPBEXexcBad7 2 6 2 2" xfId="23142"/>
    <cellStyle name="SAPBEXexcBad7 2 6 2 2 2" xfId="23143"/>
    <cellStyle name="SAPBEXexcBad7 2 6 2 3" xfId="23144"/>
    <cellStyle name="SAPBEXexcBad7 2 6 2 4" xfId="23145"/>
    <cellStyle name="SAPBEXexcBad7 2 6 3" xfId="23146"/>
    <cellStyle name="SAPBEXexcBad7 2 6 3 2" xfId="23147"/>
    <cellStyle name="SAPBEXexcBad7 2 6 4" xfId="23148"/>
    <cellStyle name="SAPBEXexcBad7 2 6 4 2" xfId="23149"/>
    <cellStyle name="SAPBEXexcBad7 2 6 5" xfId="23150"/>
    <cellStyle name="SAPBEXexcBad7 2 6 5 2" xfId="23151"/>
    <cellStyle name="SAPBEXexcBad7 2 6 6" xfId="23152"/>
    <cellStyle name="SAPBEXexcBad7 2 6 6 2" xfId="23153"/>
    <cellStyle name="SAPBEXexcBad7 2 6 6 3" xfId="23154"/>
    <cellStyle name="SAPBEXexcBad7 2 6 7" xfId="23155"/>
    <cellStyle name="SAPBEXexcBad7 2 6 8" xfId="23156"/>
    <cellStyle name="SAPBEXexcBad7 2 6 9" xfId="23157"/>
    <cellStyle name="SAPBEXexcBad7 2 7" xfId="23158"/>
    <cellStyle name="SAPBEXexcBad7 2 7 10" xfId="23159"/>
    <cellStyle name="SAPBEXexcBad7 2 7 2" xfId="23160"/>
    <cellStyle name="SAPBEXexcBad7 2 7 2 2" xfId="23161"/>
    <cellStyle name="SAPBEXexcBad7 2 7 2 2 2" xfId="23162"/>
    <cellStyle name="SAPBEXexcBad7 2 7 2 3" xfId="23163"/>
    <cellStyle name="SAPBEXexcBad7 2 7 2 4" xfId="23164"/>
    <cellStyle name="SAPBEXexcBad7 2 7 3" xfId="23165"/>
    <cellStyle name="SAPBEXexcBad7 2 7 3 2" xfId="23166"/>
    <cellStyle name="SAPBEXexcBad7 2 7 4" xfId="23167"/>
    <cellStyle name="SAPBEXexcBad7 2 7 4 2" xfId="23168"/>
    <cellStyle name="SAPBEXexcBad7 2 7 5" xfId="23169"/>
    <cellStyle name="SAPBEXexcBad7 2 7 5 2" xfId="23170"/>
    <cellStyle name="SAPBEXexcBad7 2 7 6" xfId="23171"/>
    <cellStyle name="SAPBEXexcBad7 2 7 6 2" xfId="23172"/>
    <cellStyle name="SAPBEXexcBad7 2 7 6 3" xfId="23173"/>
    <cellStyle name="SAPBEXexcBad7 2 7 7" xfId="23174"/>
    <cellStyle name="SAPBEXexcBad7 2 7 8" xfId="23175"/>
    <cellStyle name="SAPBEXexcBad7 2 7 9" xfId="23176"/>
    <cellStyle name="SAPBEXexcBad7 2 8" xfId="23177"/>
    <cellStyle name="SAPBEXexcBad7 2 8 10" xfId="23178"/>
    <cellStyle name="SAPBEXexcBad7 2 8 2" xfId="23179"/>
    <cellStyle name="SAPBEXexcBad7 2 8 2 2" xfId="23180"/>
    <cellStyle name="SAPBEXexcBad7 2 8 2 2 2" xfId="23181"/>
    <cellStyle name="SAPBEXexcBad7 2 8 2 3" xfId="23182"/>
    <cellStyle name="SAPBEXexcBad7 2 8 2 4" xfId="23183"/>
    <cellStyle name="SAPBEXexcBad7 2 8 3" xfId="23184"/>
    <cellStyle name="SAPBEXexcBad7 2 8 3 2" xfId="23185"/>
    <cellStyle name="SAPBEXexcBad7 2 8 4" xfId="23186"/>
    <cellStyle name="SAPBEXexcBad7 2 8 4 2" xfId="23187"/>
    <cellStyle name="SAPBEXexcBad7 2 8 5" xfId="23188"/>
    <cellStyle name="SAPBEXexcBad7 2 8 5 2" xfId="23189"/>
    <cellStyle name="SAPBEXexcBad7 2 8 6" xfId="23190"/>
    <cellStyle name="SAPBEXexcBad7 2 8 6 2" xfId="23191"/>
    <cellStyle name="SAPBEXexcBad7 2 8 6 3" xfId="23192"/>
    <cellStyle name="SAPBEXexcBad7 2 8 7" xfId="23193"/>
    <cellStyle name="SAPBEXexcBad7 2 8 8" xfId="23194"/>
    <cellStyle name="SAPBEXexcBad7 2 8 9" xfId="23195"/>
    <cellStyle name="SAPBEXexcBad7 2 9" xfId="23196"/>
    <cellStyle name="SAPBEXexcBad7 2 9 10" xfId="23197"/>
    <cellStyle name="SAPBEXexcBad7 2 9 2" xfId="23198"/>
    <cellStyle name="SAPBEXexcBad7 2 9 2 2" xfId="23199"/>
    <cellStyle name="SAPBEXexcBad7 2 9 2 2 2" xfId="23200"/>
    <cellStyle name="SAPBEXexcBad7 2 9 2 3" xfId="23201"/>
    <cellStyle name="SAPBEXexcBad7 2 9 2 4" xfId="23202"/>
    <cellStyle name="SAPBEXexcBad7 2 9 3" xfId="23203"/>
    <cellStyle name="SAPBEXexcBad7 2 9 3 2" xfId="23204"/>
    <cellStyle name="SAPBEXexcBad7 2 9 4" xfId="23205"/>
    <cellStyle name="SAPBEXexcBad7 2 9 4 2" xfId="23206"/>
    <cellStyle name="SAPBEXexcBad7 2 9 5" xfId="23207"/>
    <cellStyle name="SAPBEXexcBad7 2 9 5 2" xfId="23208"/>
    <cellStyle name="SAPBEXexcBad7 2 9 6" xfId="23209"/>
    <cellStyle name="SAPBEXexcBad7 2 9 6 2" xfId="23210"/>
    <cellStyle name="SAPBEXexcBad7 2 9 6 3" xfId="23211"/>
    <cellStyle name="SAPBEXexcBad7 2 9 7" xfId="23212"/>
    <cellStyle name="SAPBEXexcBad7 2 9 8" xfId="23213"/>
    <cellStyle name="SAPBEXexcBad7 2 9 9" xfId="23214"/>
    <cellStyle name="SAPBEXexcBad7 3" xfId="23215"/>
    <cellStyle name="SAPBEXexcBad7 3 10" xfId="23216"/>
    <cellStyle name="SAPBEXexcBad7 3 2" xfId="23217"/>
    <cellStyle name="SAPBEXexcBad7 3 2 2" xfId="23218"/>
    <cellStyle name="SAPBEXexcBad7 3 2 2 2" xfId="23219"/>
    <cellStyle name="SAPBEXexcBad7 3 2 3" xfId="23220"/>
    <cellStyle name="SAPBEXexcBad7 3 2 4" xfId="23221"/>
    <cellStyle name="SAPBEXexcBad7 3 3" xfId="23222"/>
    <cellStyle name="SAPBEXexcBad7 3 3 2" xfId="23223"/>
    <cellStyle name="SAPBEXexcBad7 3 4" xfId="23224"/>
    <cellStyle name="SAPBEXexcBad7 3 4 2" xfId="23225"/>
    <cellStyle name="SAPBEXexcBad7 3 5" xfId="23226"/>
    <cellStyle name="SAPBEXexcBad7 3 5 2" xfId="23227"/>
    <cellStyle name="SAPBEXexcBad7 3 6" xfId="23228"/>
    <cellStyle name="SAPBEXexcBad7 3 6 2" xfId="23229"/>
    <cellStyle name="SAPBEXexcBad7 3 6 3" xfId="23230"/>
    <cellStyle name="SAPBEXexcBad7 3 7" xfId="23231"/>
    <cellStyle name="SAPBEXexcBad7 3 8" xfId="23232"/>
    <cellStyle name="SAPBEXexcBad7 3 9" xfId="23233"/>
    <cellStyle name="SAPBEXexcBad7 4" xfId="23234"/>
    <cellStyle name="SAPBEXexcBad7 4 10" xfId="23235"/>
    <cellStyle name="SAPBEXexcBad7 4 2" xfId="23236"/>
    <cellStyle name="SAPBEXexcBad7 4 2 2" xfId="23237"/>
    <cellStyle name="SAPBEXexcBad7 4 2 2 2" xfId="23238"/>
    <cellStyle name="SAPBEXexcBad7 4 2 3" xfId="23239"/>
    <cellStyle name="SAPBEXexcBad7 4 2 4" xfId="23240"/>
    <cellStyle name="SAPBEXexcBad7 4 3" xfId="23241"/>
    <cellStyle name="SAPBEXexcBad7 4 3 2" xfId="23242"/>
    <cellStyle name="SAPBEXexcBad7 4 4" xfId="23243"/>
    <cellStyle name="SAPBEXexcBad7 4 4 2" xfId="23244"/>
    <cellStyle name="SAPBEXexcBad7 4 5" xfId="23245"/>
    <cellStyle name="SAPBEXexcBad7 4 5 2" xfId="23246"/>
    <cellStyle name="SAPBEXexcBad7 4 6" xfId="23247"/>
    <cellStyle name="SAPBEXexcBad7 4 6 2" xfId="23248"/>
    <cellStyle name="SAPBEXexcBad7 4 6 3" xfId="23249"/>
    <cellStyle name="SAPBEXexcBad7 4 7" xfId="23250"/>
    <cellStyle name="SAPBEXexcBad7 4 8" xfId="23251"/>
    <cellStyle name="SAPBEXexcBad7 4 9" xfId="23252"/>
    <cellStyle name="SAPBEXexcBad7 5" xfId="23253"/>
    <cellStyle name="SAPBEXexcBad7 5 10" xfId="23254"/>
    <cellStyle name="SAPBEXexcBad7 5 2" xfId="23255"/>
    <cellStyle name="SAPBEXexcBad7 5 2 2" xfId="23256"/>
    <cellStyle name="SAPBEXexcBad7 5 2 2 2" xfId="23257"/>
    <cellStyle name="SAPBEXexcBad7 5 2 3" xfId="23258"/>
    <cellStyle name="SAPBEXexcBad7 5 2 4" xfId="23259"/>
    <cellStyle name="SAPBEXexcBad7 5 3" xfId="23260"/>
    <cellStyle name="SAPBEXexcBad7 5 3 2" xfId="23261"/>
    <cellStyle name="SAPBEXexcBad7 5 4" xfId="23262"/>
    <cellStyle name="SAPBEXexcBad7 5 4 2" xfId="23263"/>
    <cellStyle name="SAPBEXexcBad7 5 5" xfId="23264"/>
    <cellStyle name="SAPBEXexcBad7 5 5 2" xfId="23265"/>
    <cellStyle name="SAPBEXexcBad7 5 6" xfId="23266"/>
    <cellStyle name="SAPBEXexcBad7 5 6 2" xfId="23267"/>
    <cellStyle name="SAPBEXexcBad7 5 6 3" xfId="23268"/>
    <cellStyle name="SAPBEXexcBad7 5 7" xfId="23269"/>
    <cellStyle name="SAPBEXexcBad7 5 8" xfId="23270"/>
    <cellStyle name="SAPBEXexcBad7 5 9" xfId="23271"/>
    <cellStyle name="SAPBEXexcBad7 6" xfId="23272"/>
    <cellStyle name="SAPBEXexcBad7 6 10" xfId="23273"/>
    <cellStyle name="SAPBEXexcBad7 6 2" xfId="23274"/>
    <cellStyle name="SAPBEXexcBad7 6 2 2" xfId="23275"/>
    <cellStyle name="SAPBEXexcBad7 6 2 2 2" xfId="23276"/>
    <cellStyle name="SAPBEXexcBad7 6 2 3" xfId="23277"/>
    <cellStyle name="SAPBEXexcBad7 6 2 4" xfId="23278"/>
    <cellStyle name="SAPBEXexcBad7 6 3" xfId="23279"/>
    <cellStyle name="SAPBEXexcBad7 6 3 2" xfId="23280"/>
    <cellStyle name="SAPBEXexcBad7 6 4" xfId="23281"/>
    <cellStyle name="SAPBEXexcBad7 6 4 2" xfId="23282"/>
    <cellStyle name="SAPBEXexcBad7 6 5" xfId="23283"/>
    <cellStyle name="SAPBEXexcBad7 6 5 2" xfId="23284"/>
    <cellStyle name="SAPBEXexcBad7 6 6" xfId="23285"/>
    <cellStyle name="SAPBEXexcBad7 6 6 2" xfId="23286"/>
    <cellStyle name="SAPBEXexcBad7 6 6 3" xfId="23287"/>
    <cellStyle name="SAPBEXexcBad7 6 7" xfId="23288"/>
    <cellStyle name="SAPBEXexcBad7 6 8" xfId="23289"/>
    <cellStyle name="SAPBEXexcBad7 6 9" xfId="23290"/>
    <cellStyle name="SAPBEXexcBad7 7" xfId="23291"/>
    <cellStyle name="SAPBEXexcBad7 7 10" xfId="23292"/>
    <cellStyle name="SAPBEXexcBad7 7 2" xfId="23293"/>
    <cellStyle name="SAPBEXexcBad7 7 2 2" xfId="23294"/>
    <cellStyle name="SAPBEXexcBad7 7 2 2 2" xfId="23295"/>
    <cellStyle name="SAPBEXexcBad7 7 2 3" xfId="23296"/>
    <cellStyle name="SAPBEXexcBad7 7 2 4" xfId="23297"/>
    <cellStyle name="SAPBEXexcBad7 7 3" xfId="23298"/>
    <cellStyle name="SAPBEXexcBad7 7 3 2" xfId="23299"/>
    <cellStyle name="SAPBEXexcBad7 7 4" xfId="23300"/>
    <cellStyle name="SAPBEXexcBad7 7 4 2" xfId="23301"/>
    <cellStyle name="SAPBEXexcBad7 7 5" xfId="23302"/>
    <cellStyle name="SAPBEXexcBad7 7 5 2" xfId="23303"/>
    <cellStyle name="SAPBEXexcBad7 7 6" xfId="23304"/>
    <cellStyle name="SAPBEXexcBad7 7 6 2" xfId="23305"/>
    <cellStyle name="SAPBEXexcBad7 7 6 3" xfId="23306"/>
    <cellStyle name="SAPBEXexcBad7 7 7" xfId="23307"/>
    <cellStyle name="SAPBEXexcBad7 7 8" xfId="23308"/>
    <cellStyle name="SAPBEXexcBad7 7 9" xfId="23309"/>
    <cellStyle name="SAPBEXexcBad7 8" xfId="23310"/>
    <cellStyle name="SAPBEXexcBad7 8 10" xfId="23311"/>
    <cellStyle name="SAPBEXexcBad7 8 2" xfId="23312"/>
    <cellStyle name="SAPBEXexcBad7 8 2 2" xfId="23313"/>
    <cellStyle name="SAPBEXexcBad7 8 2 2 2" xfId="23314"/>
    <cellStyle name="SAPBEXexcBad7 8 2 3" xfId="23315"/>
    <cellStyle name="SAPBEXexcBad7 8 2 4" xfId="23316"/>
    <cellStyle name="SAPBEXexcBad7 8 3" xfId="23317"/>
    <cellStyle name="SAPBEXexcBad7 8 3 2" xfId="23318"/>
    <cellStyle name="SAPBEXexcBad7 8 4" xfId="23319"/>
    <cellStyle name="SAPBEXexcBad7 8 4 2" xfId="23320"/>
    <cellStyle name="SAPBEXexcBad7 8 5" xfId="23321"/>
    <cellStyle name="SAPBEXexcBad7 8 5 2" xfId="23322"/>
    <cellStyle name="SAPBEXexcBad7 8 6" xfId="23323"/>
    <cellStyle name="SAPBEXexcBad7 8 6 2" xfId="23324"/>
    <cellStyle name="SAPBEXexcBad7 8 6 3" xfId="23325"/>
    <cellStyle name="SAPBEXexcBad7 8 7" xfId="23326"/>
    <cellStyle name="SAPBEXexcBad7 8 8" xfId="23327"/>
    <cellStyle name="SAPBEXexcBad7 8 9" xfId="23328"/>
    <cellStyle name="SAPBEXexcBad7 9" xfId="23329"/>
    <cellStyle name="SAPBEXexcBad7 9 2" xfId="23330"/>
    <cellStyle name="SAPBEXexcBad7 9 2 2" xfId="23331"/>
    <cellStyle name="SAPBEXexcBad7 9 3" xfId="23332"/>
    <cellStyle name="SAPBEXexcBad7 9 4" xfId="23333"/>
    <cellStyle name="SAPBEXexcBad7_20110918_Additional measures_ECB" xfId="23334"/>
    <cellStyle name="SAPBEXexcBad8" xfId="23335"/>
    <cellStyle name="SAPBEXexcBad8 10" xfId="23336"/>
    <cellStyle name="SAPBEXexcBad8 10 2" xfId="23337"/>
    <cellStyle name="SAPBEXexcBad8 11" xfId="23338"/>
    <cellStyle name="SAPBEXexcBad8 11 2" xfId="23339"/>
    <cellStyle name="SAPBEXexcBad8 12" xfId="23340"/>
    <cellStyle name="SAPBEXexcBad8 12 2" xfId="23341"/>
    <cellStyle name="SAPBEXexcBad8 13" xfId="23342"/>
    <cellStyle name="SAPBEXexcBad8 13 2" xfId="23343"/>
    <cellStyle name="SAPBEXexcBad8 13 3" xfId="23344"/>
    <cellStyle name="SAPBEXexcBad8 14" xfId="23345"/>
    <cellStyle name="SAPBEXexcBad8 15" xfId="23346"/>
    <cellStyle name="SAPBEXexcBad8 16" xfId="23347"/>
    <cellStyle name="SAPBEXexcBad8 17" xfId="23348"/>
    <cellStyle name="SAPBEXexcBad8 2" xfId="23349"/>
    <cellStyle name="SAPBEXexcBad8 2 10" xfId="23350"/>
    <cellStyle name="SAPBEXexcBad8 2 10 10" xfId="23351"/>
    <cellStyle name="SAPBEXexcBad8 2 10 2" xfId="23352"/>
    <cellStyle name="SAPBEXexcBad8 2 10 2 2" xfId="23353"/>
    <cellStyle name="SAPBEXexcBad8 2 10 2 2 2" xfId="23354"/>
    <cellStyle name="SAPBEXexcBad8 2 10 2 3" xfId="23355"/>
    <cellStyle name="SAPBEXexcBad8 2 10 2 4" xfId="23356"/>
    <cellStyle name="SAPBEXexcBad8 2 10 3" xfId="23357"/>
    <cellStyle name="SAPBEXexcBad8 2 10 3 2" xfId="23358"/>
    <cellStyle name="SAPBEXexcBad8 2 10 4" xfId="23359"/>
    <cellStyle name="SAPBEXexcBad8 2 10 4 2" xfId="23360"/>
    <cellStyle name="SAPBEXexcBad8 2 10 5" xfId="23361"/>
    <cellStyle name="SAPBEXexcBad8 2 10 5 2" xfId="23362"/>
    <cellStyle name="SAPBEXexcBad8 2 10 6" xfId="23363"/>
    <cellStyle name="SAPBEXexcBad8 2 10 6 2" xfId="23364"/>
    <cellStyle name="SAPBEXexcBad8 2 10 6 3" xfId="23365"/>
    <cellStyle name="SAPBEXexcBad8 2 10 7" xfId="23366"/>
    <cellStyle name="SAPBEXexcBad8 2 10 8" xfId="23367"/>
    <cellStyle name="SAPBEXexcBad8 2 10 9" xfId="23368"/>
    <cellStyle name="SAPBEXexcBad8 2 11" xfId="23369"/>
    <cellStyle name="SAPBEXexcBad8 2 11 10" xfId="23370"/>
    <cellStyle name="SAPBEXexcBad8 2 11 2" xfId="23371"/>
    <cellStyle name="SAPBEXexcBad8 2 11 2 2" xfId="23372"/>
    <cellStyle name="SAPBEXexcBad8 2 11 2 2 2" xfId="23373"/>
    <cellStyle name="SAPBEXexcBad8 2 11 2 3" xfId="23374"/>
    <cellStyle name="SAPBEXexcBad8 2 11 2 4" xfId="23375"/>
    <cellStyle name="SAPBEXexcBad8 2 11 3" xfId="23376"/>
    <cellStyle name="SAPBEXexcBad8 2 11 3 2" xfId="23377"/>
    <cellStyle name="SAPBEXexcBad8 2 11 4" xfId="23378"/>
    <cellStyle name="SAPBEXexcBad8 2 11 4 2" xfId="23379"/>
    <cellStyle name="SAPBEXexcBad8 2 11 5" xfId="23380"/>
    <cellStyle name="SAPBEXexcBad8 2 11 5 2" xfId="23381"/>
    <cellStyle name="SAPBEXexcBad8 2 11 6" xfId="23382"/>
    <cellStyle name="SAPBEXexcBad8 2 11 6 2" xfId="23383"/>
    <cellStyle name="SAPBEXexcBad8 2 11 6 3" xfId="23384"/>
    <cellStyle name="SAPBEXexcBad8 2 11 7" xfId="23385"/>
    <cellStyle name="SAPBEXexcBad8 2 11 8" xfId="23386"/>
    <cellStyle name="SAPBEXexcBad8 2 11 9" xfId="23387"/>
    <cellStyle name="SAPBEXexcBad8 2 12" xfId="23388"/>
    <cellStyle name="SAPBEXexcBad8 2 12 10" xfId="23389"/>
    <cellStyle name="SAPBEXexcBad8 2 12 2" xfId="23390"/>
    <cellStyle name="SAPBEXexcBad8 2 12 2 2" xfId="23391"/>
    <cellStyle name="SAPBEXexcBad8 2 12 2 2 2" xfId="23392"/>
    <cellStyle name="SAPBEXexcBad8 2 12 2 3" xfId="23393"/>
    <cellStyle name="SAPBEXexcBad8 2 12 2 4" xfId="23394"/>
    <cellStyle name="SAPBEXexcBad8 2 12 3" xfId="23395"/>
    <cellStyle name="SAPBEXexcBad8 2 12 3 2" xfId="23396"/>
    <cellStyle name="SAPBEXexcBad8 2 12 4" xfId="23397"/>
    <cellStyle name="SAPBEXexcBad8 2 12 4 2" xfId="23398"/>
    <cellStyle name="SAPBEXexcBad8 2 12 5" xfId="23399"/>
    <cellStyle name="SAPBEXexcBad8 2 12 5 2" xfId="23400"/>
    <cellStyle name="SAPBEXexcBad8 2 12 6" xfId="23401"/>
    <cellStyle name="SAPBEXexcBad8 2 12 6 2" xfId="23402"/>
    <cellStyle name="SAPBEXexcBad8 2 12 6 3" xfId="23403"/>
    <cellStyle name="SAPBEXexcBad8 2 12 7" xfId="23404"/>
    <cellStyle name="SAPBEXexcBad8 2 12 8" xfId="23405"/>
    <cellStyle name="SAPBEXexcBad8 2 12 9" xfId="23406"/>
    <cellStyle name="SAPBEXexcBad8 2 13" xfId="23407"/>
    <cellStyle name="SAPBEXexcBad8 2 13 10" xfId="23408"/>
    <cellStyle name="SAPBEXexcBad8 2 13 2" xfId="23409"/>
    <cellStyle name="SAPBEXexcBad8 2 13 2 2" xfId="23410"/>
    <cellStyle name="SAPBEXexcBad8 2 13 2 2 2" xfId="23411"/>
    <cellStyle name="SAPBEXexcBad8 2 13 2 3" xfId="23412"/>
    <cellStyle name="SAPBEXexcBad8 2 13 2 4" xfId="23413"/>
    <cellStyle name="SAPBEXexcBad8 2 13 3" xfId="23414"/>
    <cellStyle name="SAPBEXexcBad8 2 13 3 2" xfId="23415"/>
    <cellStyle name="SAPBEXexcBad8 2 13 4" xfId="23416"/>
    <cellStyle name="SAPBEXexcBad8 2 13 4 2" xfId="23417"/>
    <cellStyle name="SAPBEXexcBad8 2 13 5" xfId="23418"/>
    <cellStyle name="SAPBEXexcBad8 2 13 5 2" xfId="23419"/>
    <cellStyle name="SAPBEXexcBad8 2 13 6" xfId="23420"/>
    <cellStyle name="SAPBEXexcBad8 2 13 6 2" xfId="23421"/>
    <cellStyle name="SAPBEXexcBad8 2 13 6 3" xfId="23422"/>
    <cellStyle name="SAPBEXexcBad8 2 13 7" xfId="23423"/>
    <cellStyle name="SAPBEXexcBad8 2 13 8" xfId="23424"/>
    <cellStyle name="SAPBEXexcBad8 2 13 9" xfId="23425"/>
    <cellStyle name="SAPBEXexcBad8 2 14" xfId="23426"/>
    <cellStyle name="SAPBEXexcBad8 2 14 10" xfId="23427"/>
    <cellStyle name="SAPBEXexcBad8 2 14 2" xfId="23428"/>
    <cellStyle name="SAPBEXexcBad8 2 14 2 2" xfId="23429"/>
    <cellStyle name="SAPBEXexcBad8 2 14 2 2 2" xfId="23430"/>
    <cellStyle name="SAPBEXexcBad8 2 14 2 3" xfId="23431"/>
    <cellStyle name="SAPBEXexcBad8 2 14 2 4" xfId="23432"/>
    <cellStyle name="SAPBEXexcBad8 2 14 3" xfId="23433"/>
    <cellStyle name="SAPBEXexcBad8 2 14 3 2" xfId="23434"/>
    <cellStyle name="SAPBEXexcBad8 2 14 4" xfId="23435"/>
    <cellStyle name="SAPBEXexcBad8 2 14 4 2" xfId="23436"/>
    <cellStyle name="SAPBEXexcBad8 2 14 5" xfId="23437"/>
    <cellStyle name="SAPBEXexcBad8 2 14 5 2" xfId="23438"/>
    <cellStyle name="SAPBEXexcBad8 2 14 6" xfId="23439"/>
    <cellStyle name="SAPBEXexcBad8 2 14 6 2" xfId="23440"/>
    <cellStyle name="SAPBEXexcBad8 2 14 6 3" xfId="23441"/>
    <cellStyle name="SAPBEXexcBad8 2 14 7" xfId="23442"/>
    <cellStyle name="SAPBEXexcBad8 2 14 8" xfId="23443"/>
    <cellStyle name="SAPBEXexcBad8 2 14 9" xfId="23444"/>
    <cellStyle name="SAPBEXexcBad8 2 15" xfId="23445"/>
    <cellStyle name="SAPBEXexcBad8 2 15 10" xfId="23446"/>
    <cellStyle name="SAPBEXexcBad8 2 15 2" xfId="23447"/>
    <cellStyle name="SAPBEXexcBad8 2 15 2 2" xfId="23448"/>
    <cellStyle name="SAPBEXexcBad8 2 15 2 2 2" xfId="23449"/>
    <cellStyle name="SAPBEXexcBad8 2 15 2 3" xfId="23450"/>
    <cellStyle name="SAPBEXexcBad8 2 15 2 4" xfId="23451"/>
    <cellStyle name="SAPBEXexcBad8 2 15 3" xfId="23452"/>
    <cellStyle name="SAPBEXexcBad8 2 15 3 2" xfId="23453"/>
    <cellStyle name="SAPBEXexcBad8 2 15 4" xfId="23454"/>
    <cellStyle name="SAPBEXexcBad8 2 15 4 2" xfId="23455"/>
    <cellStyle name="SAPBEXexcBad8 2 15 5" xfId="23456"/>
    <cellStyle name="SAPBEXexcBad8 2 15 5 2" xfId="23457"/>
    <cellStyle name="SAPBEXexcBad8 2 15 6" xfId="23458"/>
    <cellStyle name="SAPBEXexcBad8 2 15 6 2" xfId="23459"/>
    <cellStyle name="SAPBEXexcBad8 2 15 6 3" xfId="23460"/>
    <cellStyle name="SAPBEXexcBad8 2 15 7" xfId="23461"/>
    <cellStyle name="SAPBEXexcBad8 2 15 8" xfId="23462"/>
    <cellStyle name="SAPBEXexcBad8 2 15 9" xfId="23463"/>
    <cellStyle name="SAPBEXexcBad8 2 16" xfId="23464"/>
    <cellStyle name="SAPBEXexcBad8 2 16 10" xfId="23465"/>
    <cellStyle name="SAPBEXexcBad8 2 16 2" xfId="23466"/>
    <cellStyle name="SAPBEXexcBad8 2 16 2 2" xfId="23467"/>
    <cellStyle name="SAPBEXexcBad8 2 16 2 2 2" xfId="23468"/>
    <cellStyle name="SAPBEXexcBad8 2 16 2 3" xfId="23469"/>
    <cellStyle name="SAPBEXexcBad8 2 16 2 4" xfId="23470"/>
    <cellStyle name="SAPBEXexcBad8 2 16 3" xfId="23471"/>
    <cellStyle name="SAPBEXexcBad8 2 16 3 2" xfId="23472"/>
    <cellStyle name="SAPBEXexcBad8 2 16 4" xfId="23473"/>
    <cellStyle name="SAPBEXexcBad8 2 16 4 2" xfId="23474"/>
    <cellStyle name="SAPBEXexcBad8 2 16 5" xfId="23475"/>
    <cellStyle name="SAPBEXexcBad8 2 16 5 2" xfId="23476"/>
    <cellStyle name="SAPBEXexcBad8 2 16 6" xfId="23477"/>
    <cellStyle name="SAPBEXexcBad8 2 16 6 2" xfId="23478"/>
    <cellStyle name="SAPBEXexcBad8 2 16 6 3" xfId="23479"/>
    <cellStyle name="SAPBEXexcBad8 2 16 7" xfId="23480"/>
    <cellStyle name="SAPBEXexcBad8 2 16 8" xfId="23481"/>
    <cellStyle name="SAPBEXexcBad8 2 16 9" xfId="23482"/>
    <cellStyle name="SAPBEXexcBad8 2 17" xfId="23483"/>
    <cellStyle name="SAPBEXexcBad8 2 17 10" xfId="23484"/>
    <cellStyle name="SAPBEXexcBad8 2 17 2" xfId="23485"/>
    <cellStyle name="SAPBEXexcBad8 2 17 2 2" xfId="23486"/>
    <cellStyle name="SAPBEXexcBad8 2 17 2 2 2" xfId="23487"/>
    <cellStyle name="SAPBEXexcBad8 2 17 2 3" xfId="23488"/>
    <cellStyle name="SAPBEXexcBad8 2 17 2 4" xfId="23489"/>
    <cellStyle name="SAPBEXexcBad8 2 17 3" xfId="23490"/>
    <cellStyle name="SAPBEXexcBad8 2 17 3 2" xfId="23491"/>
    <cellStyle name="SAPBEXexcBad8 2 17 4" xfId="23492"/>
    <cellStyle name="SAPBEXexcBad8 2 17 4 2" xfId="23493"/>
    <cellStyle name="SAPBEXexcBad8 2 17 5" xfId="23494"/>
    <cellStyle name="SAPBEXexcBad8 2 17 5 2" xfId="23495"/>
    <cellStyle name="SAPBEXexcBad8 2 17 6" xfId="23496"/>
    <cellStyle name="SAPBEXexcBad8 2 17 6 2" xfId="23497"/>
    <cellStyle name="SAPBEXexcBad8 2 17 6 3" xfId="23498"/>
    <cellStyle name="SAPBEXexcBad8 2 17 7" xfId="23499"/>
    <cellStyle name="SAPBEXexcBad8 2 17 8" xfId="23500"/>
    <cellStyle name="SAPBEXexcBad8 2 17 9" xfId="23501"/>
    <cellStyle name="SAPBEXexcBad8 2 18" xfId="23502"/>
    <cellStyle name="SAPBEXexcBad8 2 18 2" xfId="23503"/>
    <cellStyle name="SAPBEXexcBad8 2 18 2 2" xfId="23504"/>
    <cellStyle name="SAPBEXexcBad8 2 18 3" xfId="23505"/>
    <cellStyle name="SAPBEXexcBad8 2 18 4" xfId="23506"/>
    <cellStyle name="SAPBEXexcBad8 2 19" xfId="23507"/>
    <cellStyle name="SAPBEXexcBad8 2 19 2" xfId="23508"/>
    <cellStyle name="SAPBEXexcBad8 2 2" xfId="23509"/>
    <cellStyle name="SAPBEXexcBad8 2 2 10" xfId="23510"/>
    <cellStyle name="SAPBEXexcBad8 2 2 2" xfId="23511"/>
    <cellStyle name="SAPBEXexcBad8 2 2 2 2" xfId="23512"/>
    <cellStyle name="SAPBEXexcBad8 2 2 2 2 2" xfId="23513"/>
    <cellStyle name="SAPBEXexcBad8 2 2 2 3" xfId="23514"/>
    <cellStyle name="SAPBEXexcBad8 2 2 2 4" xfId="23515"/>
    <cellStyle name="SAPBEXexcBad8 2 2 3" xfId="23516"/>
    <cellStyle name="SAPBEXexcBad8 2 2 3 2" xfId="23517"/>
    <cellStyle name="SAPBEXexcBad8 2 2 4" xfId="23518"/>
    <cellStyle name="SAPBEXexcBad8 2 2 4 2" xfId="23519"/>
    <cellStyle name="SAPBEXexcBad8 2 2 5" xfId="23520"/>
    <cellStyle name="SAPBEXexcBad8 2 2 5 2" xfId="23521"/>
    <cellStyle name="SAPBEXexcBad8 2 2 6" xfId="23522"/>
    <cellStyle name="SAPBEXexcBad8 2 2 6 2" xfId="23523"/>
    <cellStyle name="SAPBEXexcBad8 2 2 6 3" xfId="23524"/>
    <cellStyle name="SAPBEXexcBad8 2 2 7" xfId="23525"/>
    <cellStyle name="SAPBEXexcBad8 2 2 8" xfId="23526"/>
    <cellStyle name="SAPBEXexcBad8 2 2 9" xfId="23527"/>
    <cellStyle name="SAPBEXexcBad8 2 20" xfId="23528"/>
    <cellStyle name="SAPBEXexcBad8 2 20 2" xfId="23529"/>
    <cellStyle name="SAPBEXexcBad8 2 21" xfId="23530"/>
    <cellStyle name="SAPBEXexcBad8 2 21 2" xfId="23531"/>
    <cellStyle name="SAPBEXexcBad8 2 22" xfId="23532"/>
    <cellStyle name="SAPBEXexcBad8 2 22 2" xfId="23533"/>
    <cellStyle name="SAPBEXexcBad8 2 22 3" xfId="23534"/>
    <cellStyle name="SAPBEXexcBad8 2 23" xfId="23535"/>
    <cellStyle name="SAPBEXexcBad8 2 24" xfId="23536"/>
    <cellStyle name="SAPBEXexcBad8 2 25" xfId="23537"/>
    <cellStyle name="SAPBEXexcBad8 2 26" xfId="23538"/>
    <cellStyle name="SAPBEXexcBad8 2 3" xfId="23539"/>
    <cellStyle name="SAPBEXexcBad8 2 3 10" xfId="23540"/>
    <cellStyle name="SAPBEXexcBad8 2 3 2" xfId="23541"/>
    <cellStyle name="SAPBEXexcBad8 2 3 2 2" xfId="23542"/>
    <cellStyle name="SAPBEXexcBad8 2 3 2 2 2" xfId="23543"/>
    <cellStyle name="SAPBEXexcBad8 2 3 2 3" xfId="23544"/>
    <cellStyle name="SAPBEXexcBad8 2 3 2 4" xfId="23545"/>
    <cellStyle name="SAPBEXexcBad8 2 3 3" xfId="23546"/>
    <cellStyle name="SAPBEXexcBad8 2 3 3 2" xfId="23547"/>
    <cellStyle name="SAPBEXexcBad8 2 3 4" xfId="23548"/>
    <cellStyle name="SAPBEXexcBad8 2 3 4 2" xfId="23549"/>
    <cellStyle name="SAPBEXexcBad8 2 3 5" xfId="23550"/>
    <cellStyle name="SAPBEXexcBad8 2 3 5 2" xfId="23551"/>
    <cellStyle name="SAPBEXexcBad8 2 3 6" xfId="23552"/>
    <cellStyle name="SAPBEXexcBad8 2 3 6 2" xfId="23553"/>
    <cellStyle name="SAPBEXexcBad8 2 3 6 3" xfId="23554"/>
    <cellStyle name="SAPBEXexcBad8 2 3 7" xfId="23555"/>
    <cellStyle name="SAPBEXexcBad8 2 3 8" xfId="23556"/>
    <cellStyle name="SAPBEXexcBad8 2 3 9" xfId="23557"/>
    <cellStyle name="SAPBEXexcBad8 2 4" xfId="23558"/>
    <cellStyle name="SAPBEXexcBad8 2 4 10" xfId="23559"/>
    <cellStyle name="SAPBEXexcBad8 2 4 2" xfId="23560"/>
    <cellStyle name="SAPBEXexcBad8 2 4 2 2" xfId="23561"/>
    <cellStyle name="SAPBEXexcBad8 2 4 2 2 2" xfId="23562"/>
    <cellStyle name="SAPBEXexcBad8 2 4 2 3" xfId="23563"/>
    <cellStyle name="SAPBEXexcBad8 2 4 2 4" xfId="23564"/>
    <cellStyle name="SAPBEXexcBad8 2 4 3" xfId="23565"/>
    <cellStyle name="SAPBEXexcBad8 2 4 3 2" xfId="23566"/>
    <cellStyle name="SAPBEXexcBad8 2 4 4" xfId="23567"/>
    <cellStyle name="SAPBEXexcBad8 2 4 4 2" xfId="23568"/>
    <cellStyle name="SAPBEXexcBad8 2 4 5" xfId="23569"/>
    <cellStyle name="SAPBEXexcBad8 2 4 5 2" xfId="23570"/>
    <cellStyle name="SAPBEXexcBad8 2 4 6" xfId="23571"/>
    <cellStyle name="SAPBEXexcBad8 2 4 6 2" xfId="23572"/>
    <cellStyle name="SAPBEXexcBad8 2 4 6 3" xfId="23573"/>
    <cellStyle name="SAPBEXexcBad8 2 4 7" xfId="23574"/>
    <cellStyle name="SAPBEXexcBad8 2 4 8" xfId="23575"/>
    <cellStyle name="SAPBEXexcBad8 2 4 9" xfId="23576"/>
    <cellStyle name="SAPBEXexcBad8 2 5" xfId="23577"/>
    <cellStyle name="SAPBEXexcBad8 2 5 10" xfId="23578"/>
    <cellStyle name="SAPBEXexcBad8 2 5 2" xfId="23579"/>
    <cellStyle name="SAPBEXexcBad8 2 5 2 2" xfId="23580"/>
    <cellStyle name="SAPBEXexcBad8 2 5 2 2 2" xfId="23581"/>
    <cellStyle name="SAPBEXexcBad8 2 5 2 3" xfId="23582"/>
    <cellStyle name="SAPBEXexcBad8 2 5 2 4" xfId="23583"/>
    <cellStyle name="SAPBEXexcBad8 2 5 3" xfId="23584"/>
    <cellStyle name="SAPBEXexcBad8 2 5 3 2" xfId="23585"/>
    <cellStyle name="SAPBEXexcBad8 2 5 4" xfId="23586"/>
    <cellStyle name="SAPBEXexcBad8 2 5 4 2" xfId="23587"/>
    <cellStyle name="SAPBEXexcBad8 2 5 5" xfId="23588"/>
    <cellStyle name="SAPBEXexcBad8 2 5 5 2" xfId="23589"/>
    <cellStyle name="SAPBEXexcBad8 2 5 6" xfId="23590"/>
    <cellStyle name="SAPBEXexcBad8 2 5 6 2" xfId="23591"/>
    <cellStyle name="SAPBEXexcBad8 2 5 6 3" xfId="23592"/>
    <cellStyle name="SAPBEXexcBad8 2 5 7" xfId="23593"/>
    <cellStyle name="SAPBEXexcBad8 2 5 8" xfId="23594"/>
    <cellStyle name="SAPBEXexcBad8 2 5 9" xfId="23595"/>
    <cellStyle name="SAPBEXexcBad8 2 6" xfId="23596"/>
    <cellStyle name="SAPBEXexcBad8 2 6 10" xfId="23597"/>
    <cellStyle name="SAPBEXexcBad8 2 6 2" xfId="23598"/>
    <cellStyle name="SAPBEXexcBad8 2 6 2 2" xfId="23599"/>
    <cellStyle name="SAPBEXexcBad8 2 6 2 2 2" xfId="23600"/>
    <cellStyle name="SAPBEXexcBad8 2 6 2 3" xfId="23601"/>
    <cellStyle name="SAPBEXexcBad8 2 6 2 4" xfId="23602"/>
    <cellStyle name="SAPBEXexcBad8 2 6 3" xfId="23603"/>
    <cellStyle name="SAPBEXexcBad8 2 6 3 2" xfId="23604"/>
    <cellStyle name="SAPBEXexcBad8 2 6 4" xfId="23605"/>
    <cellStyle name="SAPBEXexcBad8 2 6 4 2" xfId="23606"/>
    <cellStyle name="SAPBEXexcBad8 2 6 5" xfId="23607"/>
    <cellStyle name="SAPBEXexcBad8 2 6 5 2" xfId="23608"/>
    <cellStyle name="SAPBEXexcBad8 2 6 6" xfId="23609"/>
    <cellStyle name="SAPBEXexcBad8 2 6 6 2" xfId="23610"/>
    <cellStyle name="SAPBEXexcBad8 2 6 6 3" xfId="23611"/>
    <cellStyle name="SAPBEXexcBad8 2 6 7" xfId="23612"/>
    <cellStyle name="SAPBEXexcBad8 2 6 8" xfId="23613"/>
    <cellStyle name="SAPBEXexcBad8 2 6 9" xfId="23614"/>
    <cellStyle name="SAPBEXexcBad8 2 7" xfId="23615"/>
    <cellStyle name="SAPBEXexcBad8 2 7 10" xfId="23616"/>
    <cellStyle name="SAPBEXexcBad8 2 7 2" xfId="23617"/>
    <cellStyle name="SAPBEXexcBad8 2 7 2 2" xfId="23618"/>
    <cellStyle name="SAPBEXexcBad8 2 7 2 2 2" xfId="23619"/>
    <cellStyle name="SAPBEXexcBad8 2 7 2 3" xfId="23620"/>
    <cellStyle name="SAPBEXexcBad8 2 7 2 4" xfId="23621"/>
    <cellStyle name="SAPBEXexcBad8 2 7 3" xfId="23622"/>
    <cellStyle name="SAPBEXexcBad8 2 7 3 2" xfId="23623"/>
    <cellStyle name="SAPBEXexcBad8 2 7 4" xfId="23624"/>
    <cellStyle name="SAPBEXexcBad8 2 7 4 2" xfId="23625"/>
    <cellStyle name="SAPBEXexcBad8 2 7 5" xfId="23626"/>
    <cellStyle name="SAPBEXexcBad8 2 7 5 2" xfId="23627"/>
    <cellStyle name="SAPBEXexcBad8 2 7 6" xfId="23628"/>
    <cellStyle name="SAPBEXexcBad8 2 7 6 2" xfId="23629"/>
    <cellStyle name="SAPBEXexcBad8 2 7 6 3" xfId="23630"/>
    <cellStyle name="SAPBEXexcBad8 2 7 7" xfId="23631"/>
    <cellStyle name="SAPBEXexcBad8 2 7 8" xfId="23632"/>
    <cellStyle name="SAPBEXexcBad8 2 7 9" xfId="23633"/>
    <cellStyle name="SAPBEXexcBad8 2 8" xfId="23634"/>
    <cellStyle name="SAPBEXexcBad8 2 8 10" xfId="23635"/>
    <cellStyle name="SAPBEXexcBad8 2 8 2" xfId="23636"/>
    <cellStyle name="SAPBEXexcBad8 2 8 2 2" xfId="23637"/>
    <cellStyle name="SAPBEXexcBad8 2 8 2 2 2" xfId="23638"/>
    <cellStyle name="SAPBEXexcBad8 2 8 2 3" xfId="23639"/>
    <cellStyle name="SAPBEXexcBad8 2 8 2 4" xfId="23640"/>
    <cellStyle name="SAPBEXexcBad8 2 8 3" xfId="23641"/>
    <cellStyle name="SAPBEXexcBad8 2 8 3 2" xfId="23642"/>
    <cellStyle name="SAPBEXexcBad8 2 8 4" xfId="23643"/>
    <cellStyle name="SAPBEXexcBad8 2 8 4 2" xfId="23644"/>
    <cellStyle name="SAPBEXexcBad8 2 8 5" xfId="23645"/>
    <cellStyle name="SAPBEXexcBad8 2 8 5 2" xfId="23646"/>
    <cellStyle name="SAPBEXexcBad8 2 8 6" xfId="23647"/>
    <cellStyle name="SAPBEXexcBad8 2 8 6 2" xfId="23648"/>
    <cellStyle name="SAPBEXexcBad8 2 8 6 3" xfId="23649"/>
    <cellStyle name="SAPBEXexcBad8 2 8 7" xfId="23650"/>
    <cellStyle name="SAPBEXexcBad8 2 8 8" xfId="23651"/>
    <cellStyle name="SAPBEXexcBad8 2 8 9" xfId="23652"/>
    <cellStyle name="SAPBEXexcBad8 2 9" xfId="23653"/>
    <cellStyle name="SAPBEXexcBad8 2 9 10" xfId="23654"/>
    <cellStyle name="SAPBEXexcBad8 2 9 2" xfId="23655"/>
    <cellStyle name="SAPBEXexcBad8 2 9 2 2" xfId="23656"/>
    <cellStyle name="SAPBEXexcBad8 2 9 2 2 2" xfId="23657"/>
    <cellStyle name="SAPBEXexcBad8 2 9 2 3" xfId="23658"/>
    <cellStyle name="SAPBEXexcBad8 2 9 2 4" xfId="23659"/>
    <cellStyle name="SAPBEXexcBad8 2 9 3" xfId="23660"/>
    <cellStyle name="SAPBEXexcBad8 2 9 3 2" xfId="23661"/>
    <cellStyle name="SAPBEXexcBad8 2 9 4" xfId="23662"/>
    <cellStyle name="SAPBEXexcBad8 2 9 4 2" xfId="23663"/>
    <cellStyle name="SAPBEXexcBad8 2 9 5" xfId="23664"/>
    <cellStyle name="SAPBEXexcBad8 2 9 5 2" xfId="23665"/>
    <cellStyle name="SAPBEXexcBad8 2 9 6" xfId="23666"/>
    <cellStyle name="SAPBEXexcBad8 2 9 6 2" xfId="23667"/>
    <cellStyle name="SAPBEXexcBad8 2 9 6 3" xfId="23668"/>
    <cellStyle name="SAPBEXexcBad8 2 9 7" xfId="23669"/>
    <cellStyle name="SAPBEXexcBad8 2 9 8" xfId="23670"/>
    <cellStyle name="SAPBEXexcBad8 2 9 9" xfId="23671"/>
    <cellStyle name="SAPBEXexcBad8 3" xfId="23672"/>
    <cellStyle name="SAPBEXexcBad8 3 10" xfId="23673"/>
    <cellStyle name="SAPBEXexcBad8 3 2" xfId="23674"/>
    <cellStyle name="SAPBEXexcBad8 3 2 2" xfId="23675"/>
    <cellStyle name="SAPBEXexcBad8 3 2 2 2" xfId="23676"/>
    <cellStyle name="SAPBEXexcBad8 3 2 3" xfId="23677"/>
    <cellStyle name="SAPBEXexcBad8 3 2 4" xfId="23678"/>
    <cellStyle name="SAPBEXexcBad8 3 3" xfId="23679"/>
    <cellStyle name="SAPBEXexcBad8 3 3 2" xfId="23680"/>
    <cellStyle name="SAPBEXexcBad8 3 4" xfId="23681"/>
    <cellStyle name="SAPBEXexcBad8 3 4 2" xfId="23682"/>
    <cellStyle name="SAPBEXexcBad8 3 5" xfId="23683"/>
    <cellStyle name="SAPBEXexcBad8 3 5 2" xfId="23684"/>
    <cellStyle name="SAPBEXexcBad8 3 6" xfId="23685"/>
    <cellStyle name="SAPBEXexcBad8 3 6 2" xfId="23686"/>
    <cellStyle name="SAPBEXexcBad8 3 6 3" xfId="23687"/>
    <cellStyle name="SAPBEXexcBad8 3 7" xfId="23688"/>
    <cellStyle name="SAPBEXexcBad8 3 8" xfId="23689"/>
    <cellStyle name="SAPBEXexcBad8 3 9" xfId="23690"/>
    <cellStyle name="SAPBEXexcBad8 4" xfId="23691"/>
    <cellStyle name="SAPBEXexcBad8 4 10" xfId="23692"/>
    <cellStyle name="SAPBEXexcBad8 4 2" xfId="23693"/>
    <cellStyle name="SAPBEXexcBad8 4 2 2" xfId="23694"/>
    <cellStyle name="SAPBEXexcBad8 4 2 2 2" xfId="23695"/>
    <cellStyle name="SAPBEXexcBad8 4 2 3" xfId="23696"/>
    <cellStyle name="SAPBEXexcBad8 4 2 4" xfId="23697"/>
    <cellStyle name="SAPBEXexcBad8 4 3" xfId="23698"/>
    <cellStyle name="SAPBEXexcBad8 4 3 2" xfId="23699"/>
    <cellStyle name="SAPBEXexcBad8 4 4" xfId="23700"/>
    <cellStyle name="SAPBEXexcBad8 4 4 2" xfId="23701"/>
    <cellStyle name="SAPBEXexcBad8 4 5" xfId="23702"/>
    <cellStyle name="SAPBEXexcBad8 4 5 2" xfId="23703"/>
    <cellStyle name="SAPBEXexcBad8 4 6" xfId="23704"/>
    <cellStyle name="SAPBEXexcBad8 4 6 2" xfId="23705"/>
    <cellStyle name="SAPBEXexcBad8 4 6 3" xfId="23706"/>
    <cellStyle name="SAPBEXexcBad8 4 7" xfId="23707"/>
    <cellStyle name="SAPBEXexcBad8 4 8" xfId="23708"/>
    <cellStyle name="SAPBEXexcBad8 4 9" xfId="23709"/>
    <cellStyle name="SAPBEXexcBad8 5" xfId="23710"/>
    <cellStyle name="SAPBEXexcBad8 5 10" xfId="23711"/>
    <cellStyle name="SAPBEXexcBad8 5 2" xfId="23712"/>
    <cellStyle name="SAPBEXexcBad8 5 2 2" xfId="23713"/>
    <cellStyle name="SAPBEXexcBad8 5 2 2 2" xfId="23714"/>
    <cellStyle name="SAPBEXexcBad8 5 2 3" xfId="23715"/>
    <cellStyle name="SAPBEXexcBad8 5 2 4" xfId="23716"/>
    <cellStyle name="SAPBEXexcBad8 5 3" xfId="23717"/>
    <cellStyle name="SAPBEXexcBad8 5 3 2" xfId="23718"/>
    <cellStyle name="SAPBEXexcBad8 5 4" xfId="23719"/>
    <cellStyle name="SAPBEXexcBad8 5 4 2" xfId="23720"/>
    <cellStyle name="SAPBEXexcBad8 5 5" xfId="23721"/>
    <cellStyle name="SAPBEXexcBad8 5 5 2" xfId="23722"/>
    <cellStyle name="SAPBEXexcBad8 5 6" xfId="23723"/>
    <cellStyle name="SAPBEXexcBad8 5 6 2" xfId="23724"/>
    <cellStyle name="SAPBEXexcBad8 5 6 3" xfId="23725"/>
    <cellStyle name="SAPBEXexcBad8 5 7" xfId="23726"/>
    <cellStyle name="SAPBEXexcBad8 5 8" xfId="23727"/>
    <cellStyle name="SAPBEXexcBad8 5 9" xfId="23728"/>
    <cellStyle name="SAPBEXexcBad8 6" xfId="23729"/>
    <cellStyle name="SAPBEXexcBad8 6 10" xfId="23730"/>
    <cellStyle name="SAPBEXexcBad8 6 2" xfId="23731"/>
    <cellStyle name="SAPBEXexcBad8 6 2 2" xfId="23732"/>
    <cellStyle name="SAPBEXexcBad8 6 2 2 2" xfId="23733"/>
    <cellStyle name="SAPBEXexcBad8 6 2 3" xfId="23734"/>
    <cellStyle name="SAPBEXexcBad8 6 2 4" xfId="23735"/>
    <cellStyle name="SAPBEXexcBad8 6 3" xfId="23736"/>
    <cellStyle name="SAPBEXexcBad8 6 3 2" xfId="23737"/>
    <cellStyle name="SAPBEXexcBad8 6 4" xfId="23738"/>
    <cellStyle name="SAPBEXexcBad8 6 4 2" xfId="23739"/>
    <cellStyle name="SAPBEXexcBad8 6 5" xfId="23740"/>
    <cellStyle name="SAPBEXexcBad8 6 5 2" xfId="23741"/>
    <cellStyle name="SAPBEXexcBad8 6 6" xfId="23742"/>
    <cellStyle name="SAPBEXexcBad8 6 6 2" xfId="23743"/>
    <cellStyle name="SAPBEXexcBad8 6 6 3" xfId="23744"/>
    <cellStyle name="SAPBEXexcBad8 6 7" xfId="23745"/>
    <cellStyle name="SAPBEXexcBad8 6 8" xfId="23746"/>
    <cellStyle name="SAPBEXexcBad8 6 9" xfId="23747"/>
    <cellStyle name="SAPBEXexcBad8 7" xfId="23748"/>
    <cellStyle name="SAPBEXexcBad8 7 10" xfId="23749"/>
    <cellStyle name="SAPBEXexcBad8 7 2" xfId="23750"/>
    <cellStyle name="SAPBEXexcBad8 7 2 2" xfId="23751"/>
    <cellStyle name="SAPBEXexcBad8 7 2 2 2" xfId="23752"/>
    <cellStyle name="SAPBEXexcBad8 7 2 3" xfId="23753"/>
    <cellStyle name="SAPBEXexcBad8 7 2 4" xfId="23754"/>
    <cellStyle name="SAPBEXexcBad8 7 3" xfId="23755"/>
    <cellStyle name="SAPBEXexcBad8 7 3 2" xfId="23756"/>
    <cellStyle name="SAPBEXexcBad8 7 4" xfId="23757"/>
    <cellStyle name="SAPBEXexcBad8 7 4 2" xfId="23758"/>
    <cellStyle name="SAPBEXexcBad8 7 5" xfId="23759"/>
    <cellStyle name="SAPBEXexcBad8 7 5 2" xfId="23760"/>
    <cellStyle name="SAPBEXexcBad8 7 6" xfId="23761"/>
    <cellStyle name="SAPBEXexcBad8 7 6 2" xfId="23762"/>
    <cellStyle name="SAPBEXexcBad8 7 6 3" xfId="23763"/>
    <cellStyle name="SAPBEXexcBad8 7 7" xfId="23764"/>
    <cellStyle name="SAPBEXexcBad8 7 8" xfId="23765"/>
    <cellStyle name="SAPBEXexcBad8 7 9" xfId="23766"/>
    <cellStyle name="SAPBEXexcBad8 8" xfId="23767"/>
    <cellStyle name="SAPBEXexcBad8 8 10" xfId="23768"/>
    <cellStyle name="SAPBEXexcBad8 8 2" xfId="23769"/>
    <cellStyle name="SAPBEXexcBad8 8 2 2" xfId="23770"/>
    <cellStyle name="SAPBEXexcBad8 8 2 2 2" xfId="23771"/>
    <cellStyle name="SAPBEXexcBad8 8 2 3" xfId="23772"/>
    <cellStyle name="SAPBEXexcBad8 8 2 4" xfId="23773"/>
    <cellStyle name="SAPBEXexcBad8 8 3" xfId="23774"/>
    <cellStyle name="SAPBEXexcBad8 8 3 2" xfId="23775"/>
    <cellStyle name="SAPBEXexcBad8 8 4" xfId="23776"/>
    <cellStyle name="SAPBEXexcBad8 8 4 2" xfId="23777"/>
    <cellStyle name="SAPBEXexcBad8 8 5" xfId="23778"/>
    <cellStyle name="SAPBEXexcBad8 8 5 2" xfId="23779"/>
    <cellStyle name="SAPBEXexcBad8 8 6" xfId="23780"/>
    <cellStyle name="SAPBEXexcBad8 8 6 2" xfId="23781"/>
    <cellStyle name="SAPBEXexcBad8 8 6 3" xfId="23782"/>
    <cellStyle name="SAPBEXexcBad8 8 7" xfId="23783"/>
    <cellStyle name="SAPBEXexcBad8 8 8" xfId="23784"/>
    <cellStyle name="SAPBEXexcBad8 8 9" xfId="23785"/>
    <cellStyle name="SAPBEXexcBad8 9" xfId="23786"/>
    <cellStyle name="SAPBEXexcBad8 9 2" xfId="23787"/>
    <cellStyle name="SAPBEXexcBad8 9 2 2" xfId="23788"/>
    <cellStyle name="SAPBEXexcBad8 9 3" xfId="23789"/>
    <cellStyle name="SAPBEXexcBad8 9 4" xfId="23790"/>
    <cellStyle name="SAPBEXexcBad8_20110918_Additional measures_ECB" xfId="23791"/>
    <cellStyle name="SAPBEXexcBad9" xfId="23792"/>
    <cellStyle name="SAPBEXexcBad9 10" xfId="23793"/>
    <cellStyle name="SAPBEXexcBad9 10 2" xfId="23794"/>
    <cellStyle name="SAPBEXexcBad9 11" xfId="23795"/>
    <cellStyle name="SAPBEXexcBad9 11 2" xfId="23796"/>
    <cellStyle name="SAPBEXexcBad9 12" xfId="23797"/>
    <cellStyle name="SAPBEXexcBad9 12 2" xfId="23798"/>
    <cellStyle name="SAPBEXexcBad9 13" xfId="23799"/>
    <cellStyle name="SAPBEXexcBad9 13 2" xfId="23800"/>
    <cellStyle name="SAPBEXexcBad9 13 3" xfId="23801"/>
    <cellStyle name="SAPBEXexcBad9 14" xfId="23802"/>
    <cellStyle name="SAPBEXexcBad9 15" xfId="23803"/>
    <cellStyle name="SAPBEXexcBad9 16" xfId="23804"/>
    <cellStyle name="SAPBEXexcBad9 17" xfId="23805"/>
    <cellStyle name="SAPBEXexcBad9 2" xfId="23806"/>
    <cellStyle name="SAPBEXexcBad9 2 10" xfId="23807"/>
    <cellStyle name="SAPBEXexcBad9 2 10 10" xfId="23808"/>
    <cellStyle name="SAPBEXexcBad9 2 10 2" xfId="23809"/>
    <cellStyle name="SAPBEXexcBad9 2 10 2 2" xfId="23810"/>
    <cellStyle name="SAPBEXexcBad9 2 10 2 2 2" xfId="23811"/>
    <cellStyle name="SAPBEXexcBad9 2 10 2 3" xfId="23812"/>
    <cellStyle name="SAPBEXexcBad9 2 10 2 4" xfId="23813"/>
    <cellStyle name="SAPBEXexcBad9 2 10 3" xfId="23814"/>
    <cellStyle name="SAPBEXexcBad9 2 10 3 2" xfId="23815"/>
    <cellStyle name="SAPBEXexcBad9 2 10 4" xfId="23816"/>
    <cellStyle name="SAPBEXexcBad9 2 10 4 2" xfId="23817"/>
    <cellStyle name="SAPBEXexcBad9 2 10 5" xfId="23818"/>
    <cellStyle name="SAPBEXexcBad9 2 10 5 2" xfId="23819"/>
    <cellStyle name="SAPBEXexcBad9 2 10 6" xfId="23820"/>
    <cellStyle name="SAPBEXexcBad9 2 10 6 2" xfId="23821"/>
    <cellStyle name="SAPBEXexcBad9 2 10 6 3" xfId="23822"/>
    <cellStyle name="SAPBEXexcBad9 2 10 7" xfId="23823"/>
    <cellStyle name="SAPBEXexcBad9 2 10 8" xfId="23824"/>
    <cellStyle name="SAPBEXexcBad9 2 10 9" xfId="23825"/>
    <cellStyle name="SAPBEXexcBad9 2 11" xfId="23826"/>
    <cellStyle name="SAPBEXexcBad9 2 11 10" xfId="23827"/>
    <cellStyle name="SAPBEXexcBad9 2 11 2" xfId="23828"/>
    <cellStyle name="SAPBEXexcBad9 2 11 2 2" xfId="23829"/>
    <cellStyle name="SAPBEXexcBad9 2 11 2 2 2" xfId="23830"/>
    <cellStyle name="SAPBEXexcBad9 2 11 2 3" xfId="23831"/>
    <cellStyle name="SAPBEXexcBad9 2 11 2 4" xfId="23832"/>
    <cellStyle name="SAPBEXexcBad9 2 11 3" xfId="23833"/>
    <cellStyle name="SAPBEXexcBad9 2 11 3 2" xfId="23834"/>
    <cellStyle name="SAPBEXexcBad9 2 11 4" xfId="23835"/>
    <cellStyle name="SAPBEXexcBad9 2 11 4 2" xfId="23836"/>
    <cellStyle name="SAPBEXexcBad9 2 11 5" xfId="23837"/>
    <cellStyle name="SAPBEXexcBad9 2 11 5 2" xfId="23838"/>
    <cellStyle name="SAPBEXexcBad9 2 11 6" xfId="23839"/>
    <cellStyle name="SAPBEXexcBad9 2 11 6 2" xfId="23840"/>
    <cellStyle name="SAPBEXexcBad9 2 11 6 3" xfId="23841"/>
    <cellStyle name="SAPBEXexcBad9 2 11 7" xfId="23842"/>
    <cellStyle name="SAPBEXexcBad9 2 11 8" xfId="23843"/>
    <cellStyle name="SAPBEXexcBad9 2 11 9" xfId="23844"/>
    <cellStyle name="SAPBEXexcBad9 2 12" xfId="23845"/>
    <cellStyle name="SAPBEXexcBad9 2 12 10" xfId="23846"/>
    <cellStyle name="SAPBEXexcBad9 2 12 2" xfId="23847"/>
    <cellStyle name="SAPBEXexcBad9 2 12 2 2" xfId="23848"/>
    <cellStyle name="SAPBEXexcBad9 2 12 2 2 2" xfId="23849"/>
    <cellStyle name="SAPBEXexcBad9 2 12 2 3" xfId="23850"/>
    <cellStyle name="SAPBEXexcBad9 2 12 2 4" xfId="23851"/>
    <cellStyle name="SAPBEXexcBad9 2 12 3" xfId="23852"/>
    <cellStyle name="SAPBEXexcBad9 2 12 3 2" xfId="23853"/>
    <cellStyle name="SAPBEXexcBad9 2 12 4" xfId="23854"/>
    <cellStyle name="SAPBEXexcBad9 2 12 4 2" xfId="23855"/>
    <cellStyle name="SAPBEXexcBad9 2 12 5" xfId="23856"/>
    <cellStyle name="SAPBEXexcBad9 2 12 5 2" xfId="23857"/>
    <cellStyle name="SAPBEXexcBad9 2 12 6" xfId="23858"/>
    <cellStyle name="SAPBEXexcBad9 2 12 6 2" xfId="23859"/>
    <cellStyle name="SAPBEXexcBad9 2 12 6 3" xfId="23860"/>
    <cellStyle name="SAPBEXexcBad9 2 12 7" xfId="23861"/>
    <cellStyle name="SAPBEXexcBad9 2 12 8" xfId="23862"/>
    <cellStyle name="SAPBEXexcBad9 2 12 9" xfId="23863"/>
    <cellStyle name="SAPBEXexcBad9 2 13" xfId="23864"/>
    <cellStyle name="SAPBEXexcBad9 2 13 10" xfId="23865"/>
    <cellStyle name="SAPBEXexcBad9 2 13 2" xfId="23866"/>
    <cellStyle name="SAPBEXexcBad9 2 13 2 2" xfId="23867"/>
    <cellStyle name="SAPBEXexcBad9 2 13 2 2 2" xfId="23868"/>
    <cellStyle name="SAPBEXexcBad9 2 13 2 3" xfId="23869"/>
    <cellStyle name="SAPBEXexcBad9 2 13 2 4" xfId="23870"/>
    <cellStyle name="SAPBEXexcBad9 2 13 3" xfId="23871"/>
    <cellStyle name="SAPBEXexcBad9 2 13 3 2" xfId="23872"/>
    <cellStyle name="SAPBEXexcBad9 2 13 4" xfId="23873"/>
    <cellStyle name="SAPBEXexcBad9 2 13 4 2" xfId="23874"/>
    <cellStyle name="SAPBEXexcBad9 2 13 5" xfId="23875"/>
    <cellStyle name="SAPBEXexcBad9 2 13 5 2" xfId="23876"/>
    <cellStyle name="SAPBEXexcBad9 2 13 6" xfId="23877"/>
    <cellStyle name="SAPBEXexcBad9 2 13 6 2" xfId="23878"/>
    <cellStyle name="SAPBEXexcBad9 2 13 6 3" xfId="23879"/>
    <cellStyle name="SAPBEXexcBad9 2 13 7" xfId="23880"/>
    <cellStyle name="SAPBEXexcBad9 2 13 8" xfId="23881"/>
    <cellStyle name="SAPBEXexcBad9 2 13 9" xfId="23882"/>
    <cellStyle name="SAPBEXexcBad9 2 14" xfId="23883"/>
    <cellStyle name="SAPBEXexcBad9 2 14 10" xfId="23884"/>
    <cellStyle name="SAPBEXexcBad9 2 14 2" xfId="23885"/>
    <cellStyle name="SAPBEXexcBad9 2 14 2 2" xfId="23886"/>
    <cellStyle name="SAPBEXexcBad9 2 14 2 2 2" xfId="23887"/>
    <cellStyle name="SAPBEXexcBad9 2 14 2 3" xfId="23888"/>
    <cellStyle name="SAPBEXexcBad9 2 14 2 4" xfId="23889"/>
    <cellStyle name="SAPBEXexcBad9 2 14 3" xfId="23890"/>
    <cellStyle name="SAPBEXexcBad9 2 14 3 2" xfId="23891"/>
    <cellStyle name="SAPBEXexcBad9 2 14 4" xfId="23892"/>
    <cellStyle name="SAPBEXexcBad9 2 14 4 2" xfId="23893"/>
    <cellStyle name="SAPBEXexcBad9 2 14 5" xfId="23894"/>
    <cellStyle name="SAPBEXexcBad9 2 14 5 2" xfId="23895"/>
    <cellStyle name="SAPBEXexcBad9 2 14 6" xfId="23896"/>
    <cellStyle name="SAPBEXexcBad9 2 14 6 2" xfId="23897"/>
    <cellStyle name="SAPBEXexcBad9 2 14 6 3" xfId="23898"/>
    <cellStyle name="SAPBEXexcBad9 2 14 7" xfId="23899"/>
    <cellStyle name="SAPBEXexcBad9 2 14 8" xfId="23900"/>
    <cellStyle name="SAPBEXexcBad9 2 14 9" xfId="23901"/>
    <cellStyle name="SAPBEXexcBad9 2 15" xfId="23902"/>
    <cellStyle name="SAPBEXexcBad9 2 15 10" xfId="23903"/>
    <cellStyle name="SAPBEXexcBad9 2 15 2" xfId="23904"/>
    <cellStyle name="SAPBEXexcBad9 2 15 2 2" xfId="23905"/>
    <cellStyle name="SAPBEXexcBad9 2 15 2 2 2" xfId="23906"/>
    <cellStyle name="SAPBEXexcBad9 2 15 2 3" xfId="23907"/>
    <cellStyle name="SAPBEXexcBad9 2 15 2 4" xfId="23908"/>
    <cellStyle name="SAPBEXexcBad9 2 15 3" xfId="23909"/>
    <cellStyle name="SAPBEXexcBad9 2 15 3 2" xfId="23910"/>
    <cellStyle name="SAPBEXexcBad9 2 15 4" xfId="23911"/>
    <cellStyle name="SAPBEXexcBad9 2 15 4 2" xfId="23912"/>
    <cellStyle name="SAPBEXexcBad9 2 15 5" xfId="23913"/>
    <cellStyle name="SAPBEXexcBad9 2 15 5 2" xfId="23914"/>
    <cellStyle name="SAPBEXexcBad9 2 15 6" xfId="23915"/>
    <cellStyle name="SAPBEXexcBad9 2 15 6 2" xfId="23916"/>
    <cellStyle name="SAPBEXexcBad9 2 15 6 3" xfId="23917"/>
    <cellStyle name="SAPBEXexcBad9 2 15 7" xfId="23918"/>
    <cellStyle name="SAPBEXexcBad9 2 15 8" xfId="23919"/>
    <cellStyle name="SAPBEXexcBad9 2 15 9" xfId="23920"/>
    <cellStyle name="SAPBEXexcBad9 2 16" xfId="23921"/>
    <cellStyle name="SAPBEXexcBad9 2 16 10" xfId="23922"/>
    <cellStyle name="SAPBEXexcBad9 2 16 2" xfId="23923"/>
    <cellStyle name="SAPBEXexcBad9 2 16 2 2" xfId="23924"/>
    <cellStyle name="SAPBEXexcBad9 2 16 2 2 2" xfId="23925"/>
    <cellStyle name="SAPBEXexcBad9 2 16 2 3" xfId="23926"/>
    <cellStyle name="SAPBEXexcBad9 2 16 2 4" xfId="23927"/>
    <cellStyle name="SAPBEXexcBad9 2 16 3" xfId="23928"/>
    <cellStyle name="SAPBEXexcBad9 2 16 3 2" xfId="23929"/>
    <cellStyle name="SAPBEXexcBad9 2 16 4" xfId="23930"/>
    <cellStyle name="SAPBEXexcBad9 2 16 4 2" xfId="23931"/>
    <cellStyle name="SAPBEXexcBad9 2 16 5" xfId="23932"/>
    <cellStyle name="SAPBEXexcBad9 2 16 5 2" xfId="23933"/>
    <cellStyle name="SAPBEXexcBad9 2 16 6" xfId="23934"/>
    <cellStyle name="SAPBEXexcBad9 2 16 6 2" xfId="23935"/>
    <cellStyle name="SAPBEXexcBad9 2 16 6 3" xfId="23936"/>
    <cellStyle name="SAPBEXexcBad9 2 16 7" xfId="23937"/>
    <cellStyle name="SAPBEXexcBad9 2 16 8" xfId="23938"/>
    <cellStyle name="SAPBEXexcBad9 2 16 9" xfId="23939"/>
    <cellStyle name="SAPBEXexcBad9 2 17" xfId="23940"/>
    <cellStyle name="SAPBEXexcBad9 2 17 10" xfId="23941"/>
    <cellStyle name="SAPBEXexcBad9 2 17 2" xfId="23942"/>
    <cellStyle name="SAPBEXexcBad9 2 17 2 2" xfId="23943"/>
    <cellStyle name="SAPBEXexcBad9 2 17 2 2 2" xfId="23944"/>
    <cellStyle name="SAPBEXexcBad9 2 17 2 3" xfId="23945"/>
    <cellStyle name="SAPBEXexcBad9 2 17 2 4" xfId="23946"/>
    <cellStyle name="SAPBEXexcBad9 2 17 3" xfId="23947"/>
    <cellStyle name="SAPBEXexcBad9 2 17 3 2" xfId="23948"/>
    <cellStyle name="SAPBEXexcBad9 2 17 4" xfId="23949"/>
    <cellStyle name="SAPBEXexcBad9 2 17 4 2" xfId="23950"/>
    <cellStyle name="SAPBEXexcBad9 2 17 5" xfId="23951"/>
    <cellStyle name="SAPBEXexcBad9 2 17 5 2" xfId="23952"/>
    <cellStyle name="SAPBEXexcBad9 2 17 6" xfId="23953"/>
    <cellStyle name="SAPBEXexcBad9 2 17 6 2" xfId="23954"/>
    <cellStyle name="SAPBEXexcBad9 2 17 6 3" xfId="23955"/>
    <cellStyle name="SAPBEXexcBad9 2 17 7" xfId="23956"/>
    <cellStyle name="SAPBEXexcBad9 2 17 8" xfId="23957"/>
    <cellStyle name="SAPBEXexcBad9 2 17 9" xfId="23958"/>
    <cellStyle name="SAPBEXexcBad9 2 18" xfId="23959"/>
    <cellStyle name="SAPBEXexcBad9 2 18 2" xfId="23960"/>
    <cellStyle name="SAPBEXexcBad9 2 18 2 2" xfId="23961"/>
    <cellStyle name="SAPBEXexcBad9 2 18 3" xfId="23962"/>
    <cellStyle name="SAPBEXexcBad9 2 18 4" xfId="23963"/>
    <cellStyle name="SAPBEXexcBad9 2 19" xfId="23964"/>
    <cellStyle name="SAPBEXexcBad9 2 19 2" xfId="23965"/>
    <cellStyle name="SAPBEXexcBad9 2 2" xfId="23966"/>
    <cellStyle name="SAPBEXexcBad9 2 2 10" xfId="23967"/>
    <cellStyle name="SAPBEXexcBad9 2 2 2" xfId="23968"/>
    <cellStyle name="SAPBEXexcBad9 2 2 2 2" xfId="23969"/>
    <cellStyle name="SAPBEXexcBad9 2 2 2 2 2" xfId="23970"/>
    <cellStyle name="SAPBEXexcBad9 2 2 2 3" xfId="23971"/>
    <cellStyle name="SAPBEXexcBad9 2 2 2 4" xfId="23972"/>
    <cellStyle name="SAPBEXexcBad9 2 2 3" xfId="23973"/>
    <cellStyle name="SAPBEXexcBad9 2 2 3 2" xfId="23974"/>
    <cellStyle name="SAPBEXexcBad9 2 2 4" xfId="23975"/>
    <cellStyle name="SAPBEXexcBad9 2 2 4 2" xfId="23976"/>
    <cellStyle name="SAPBEXexcBad9 2 2 5" xfId="23977"/>
    <cellStyle name="SAPBEXexcBad9 2 2 5 2" xfId="23978"/>
    <cellStyle name="SAPBEXexcBad9 2 2 6" xfId="23979"/>
    <cellStyle name="SAPBEXexcBad9 2 2 6 2" xfId="23980"/>
    <cellStyle name="SAPBEXexcBad9 2 2 6 3" xfId="23981"/>
    <cellStyle name="SAPBEXexcBad9 2 2 7" xfId="23982"/>
    <cellStyle name="SAPBEXexcBad9 2 2 8" xfId="23983"/>
    <cellStyle name="SAPBEXexcBad9 2 2 9" xfId="23984"/>
    <cellStyle name="SAPBEXexcBad9 2 20" xfId="23985"/>
    <cellStyle name="SAPBEXexcBad9 2 20 2" xfId="23986"/>
    <cellStyle name="SAPBEXexcBad9 2 21" xfId="23987"/>
    <cellStyle name="SAPBEXexcBad9 2 21 2" xfId="23988"/>
    <cellStyle name="SAPBEXexcBad9 2 22" xfId="23989"/>
    <cellStyle name="SAPBEXexcBad9 2 22 2" xfId="23990"/>
    <cellStyle name="SAPBEXexcBad9 2 22 3" xfId="23991"/>
    <cellStyle name="SAPBEXexcBad9 2 23" xfId="23992"/>
    <cellStyle name="SAPBEXexcBad9 2 24" xfId="23993"/>
    <cellStyle name="SAPBEXexcBad9 2 25" xfId="23994"/>
    <cellStyle name="SAPBEXexcBad9 2 26" xfId="23995"/>
    <cellStyle name="SAPBEXexcBad9 2 3" xfId="23996"/>
    <cellStyle name="SAPBEXexcBad9 2 3 10" xfId="23997"/>
    <cellStyle name="SAPBEXexcBad9 2 3 2" xfId="23998"/>
    <cellStyle name="SAPBEXexcBad9 2 3 2 2" xfId="23999"/>
    <cellStyle name="SAPBEXexcBad9 2 3 2 2 2" xfId="24000"/>
    <cellStyle name="SAPBEXexcBad9 2 3 2 3" xfId="24001"/>
    <cellStyle name="SAPBEXexcBad9 2 3 2 4" xfId="24002"/>
    <cellStyle name="SAPBEXexcBad9 2 3 3" xfId="24003"/>
    <cellStyle name="SAPBEXexcBad9 2 3 3 2" xfId="24004"/>
    <cellStyle name="SAPBEXexcBad9 2 3 4" xfId="24005"/>
    <cellStyle name="SAPBEXexcBad9 2 3 4 2" xfId="24006"/>
    <cellStyle name="SAPBEXexcBad9 2 3 5" xfId="24007"/>
    <cellStyle name="SAPBEXexcBad9 2 3 5 2" xfId="24008"/>
    <cellStyle name="SAPBEXexcBad9 2 3 6" xfId="24009"/>
    <cellStyle name="SAPBEXexcBad9 2 3 6 2" xfId="24010"/>
    <cellStyle name="SAPBEXexcBad9 2 3 6 3" xfId="24011"/>
    <cellStyle name="SAPBEXexcBad9 2 3 7" xfId="24012"/>
    <cellStyle name="SAPBEXexcBad9 2 3 8" xfId="24013"/>
    <cellStyle name="SAPBEXexcBad9 2 3 9" xfId="24014"/>
    <cellStyle name="SAPBEXexcBad9 2 4" xfId="24015"/>
    <cellStyle name="SAPBEXexcBad9 2 4 10" xfId="24016"/>
    <cellStyle name="SAPBEXexcBad9 2 4 2" xfId="24017"/>
    <cellStyle name="SAPBEXexcBad9 2 4 2 2" xfId="24018"/>
    <cellStyle name="SAPBEXexcBad9 2 4 2 2 2" xfId="24019"/>
    <cellStyle name="SAPBEXexcBad9 2 4 2 3" xfId="24020"/>
    <cellStyle name="SAPBEXexcBad9 2 4 2 4" xfId="24021"/>
    <cellStyle name="SAPBEXexcBad9 2 4 3" xfId="24022"/>
    <cellStyle name="SAPBEXexcBad9 2 4 3 2" xfId="24023"/>
    <cellStyle name="SAPBEXexcBad9 2 4 4" xfId="24024"/>
    <cellStyle name="SAPBEXexcBad9 2 4 4 2" xfId="24025"/>
    <cellStyle name="SAPBEXexcBad9 2 4 5" xfId="24026"/>
    <cellStyle name="SAPBEXexcBad9 2 4 5 2" xfId="24027"/>
    <cellStyle name="SAPBEXexcBad9 2 4 6" xfId="24028"/>
    <cellStyle name="SAPBEXexcBad9 2 4 6 2" xfId="24029"/>
    <cellStyle name="SAPBEXexcBad9 2 4 6 3" xfId="24030"/>
    <cellStyle name="SAPBEXexcBad9 2 4 7" xfId="24031"/>
    <cellStyle name="SAPBEXexcBad9 2 4 8" xfId="24032"/>
    <cellStyle name="SAPBEXexcBad9 2 4 9" xfId="24033"/>
    <cellStyle name="SAPBEXexcBad9 2 5" xfId="24034"/>
    <cellStyle name="SAPBEXexcBad9 2 5 10" xfId="24035"/>
    <cellStyle name="SAPBEXexcBad9 2 5 2" xfId="24036"/>
    <cellStyle name="SAPBEXexcBad9 2 5 2 2" xfId="24037"/>
    <cellStyle name="SAPBEXexcBad9 2 5 2 2 2" xfId="24038"/>
    <cellStyle name="SAPBEXexcBad9 2 5 2 3" xfId="24039"/>
    <cellStyle name="SAPBEXexcBad9 2 5 2 4" xfId="24040"/>
    <cellStyle name="SAPBEXexcBad9 2 5 3" xfId="24041"/>
    <cellStyle name="SAPBEXexcBad9 2 5 3 2" xfId="24042"/>
    <cellStyle name="SAPBEXexcBad9 2 5 4" xfId="24043"/>
    <cellStyle name="SAPBEXexcBad9 2 5 4 2" xfId="24044"/>
    <cellStyle name="SAPBEXexcBad9 2 5 5" xfId="24045"/>
    <cellStyle name="SAPBEXexcBad9 2 5 5 2" xfId="24046"/>
    <cellStyle name="SAPBEXexcBad9 2 5 6" xfId="24047"/>
    <cellStyle name="SAPBEXexcBad9 2 5 6 2" xfId="24048"/>
    <cellStyle name="SAPBEXexcBad9 2 5 6 3" xfId="24049"/>
    <cellStyle name="SAPBEXexcBad9 2 5 7" xfId="24050"/>
    <cellStyle name="SAPBEXexcBad9 2 5 8" xfId="24051"/>
    <cellStyle name="SAPBEXexcBad9 2 5 9" xfId="24052"/>
    <cellStyle name="SAPBEXexcBad9 2 6" xfId="24053"/>
    <cellStyle name="SAPBEXexcBad9 2 6 10" xfId="24054"/>
    <cellStyle name="SAPBEXexcBad9 2 6 2" xfId="24055"/>
    <cellStyle name="SAPBEXexcBad9 2 6 2 2" xfId="24056"/>
    <cellStyle name="SAPBEXexcBad9 2 6 2 2 2" xfId="24057"/>
    <cellStyle name="SAPBEXexcBad9 2 6 2 3" xfId="24058"/>
    <cellStyle name="SAPBEXexcBad9 2 6 2 4" xfId="24059"/>
    <cellStyle name="SAPBEXexcBad9 2 6 3" xfId="24060"/>
    <cellStyle name="SAPBEXexcBad9 2 6 3 2" xfId="24061"/>
    <cellStyle name="SAPBEXexcBad9 2 6 4" xfId="24062"/>
    <cellStyle name="SAPBEXexcBad9 2 6 4 2" xfId="24063"/>
    <cellStyle name="SAPBEXexcBad9 2 6 5" xfId="24064"/>
    <cellStyle name="SAPBEXexcBad9 2 6 5 2" xfId="24065"/>
    <cellStyle name="SAPBEXexcBad9 2 6 6" xfId="24066"/>
    <cellStyle name="SAPBEXexcBad9 2 6 6 2" xfId="24067"/>
    <cellStyle name="SAPBEXexcBad9 2 6 6 3" xfId="24068"/>
    <cellStyle name="SAPBEXexcBad9 2 6 7" xfId="24069"/>
    <cellStyle name="SAPBEXexcBad9 2 6 8" xfId="24070"/>
    <cellStyle name="SAPBEXexcBad9 2 6 9" xfId="24071"/>
    <cellStyle name="SAPBEXexcBad9 2 7" xfId="24072"/>
    <cellStyle name="SAPBEXexcBad9 2 7 10" xfId="24073"/>
    <cellStyle name="SAPBEXexcBad9 2 7 2" xfId="24074"/>
    <cellStyle name="SAPBEXexcBad9 2 7 2 2" xfId="24075"/>
    <cellStyle name="SAPBEXexcBad9 2 7 2 2 2" xfId="24076"/>
    <cellStyle name="SAPBEXexcBad9 2 7 2 3" xfId="24077"/>
    <cellStyle name="SAPBEXexcBad9 2 7 2 4" xfId="24078"/>
    <cellStyle name="SAPBEXexcBad9 2 7 3" xfId="24079"/>
    <cellStyle name="SAPBEXexcBad9 2 7 3 2" xfId="24080"/>
    <cellStyle name="SAPBEXexcBad9 2 7 4" xfId="24081"/>
    <cellStyle name="SAPBEXexcBad9 2 7 4 2" xfId="24082"/>
    <cellStyle name="SAPBEXexcBad9 2 7 5" xfId="24083"/>
    <cellStyle name="SAPBEXexcBad9 2 7 5 2" xfId="24084"/>
    <cellStyle name="SAPBEXexcBad9 2 7 6" xfId="24085"/>
    <cellStyle name="SAPBEXexcBad9 2 7 6 2" xfId="24086"/>
    <cellStyle name="SAPBEXexcBad9 2 7 6 3" xfId="24087"/>
    <cellStyle name="SAPBEXexcBad9 2 7 7" xfId="24088"/>
    <cellStyle name="SAPBEXexcBad9 2 7 8" xfId="24089"/>
    <cellStyle name="SAPBEXexcBad9 2 7 9" xfId="24090"/>
    <cellStyle name="SAPBEXexcBad9 2 8" xfId="24091"/>
    <cellStyle name="SAPBEXexcBad9 2 8 10" xfId="24092"/>
    <cellStyle name="SAPBEXexcBad9 2 8 2" xfId="24093"/>
    <cellStyle name="SAPBEXexcBad9 2 8 2 2" xfId="24094"/>
    <cellStyle name="SAPBEXexcBad9 2 8 2 2 2" xfId="24095"/>
    <cellStyle name="SAPBEXexcBad9 2 8 2 3" xfId="24096"/>
    <cellStyle name="SAPBEXexcBad9 2 8 2 4" xfId="24097"/>
    <cellStyle name="SAPBEXexcBad9 2 8 3" xfId="24098"/>
    <cellStyle name="SAPBEXexcBad9 2 8 3 2" xfId="24099"/>
    <cellStyle name="SAPBEXexcBad9 2 8 4" xfId="24100"/>
    <cellStyle name="SAPBEXexcBad9 2 8 4 2" xfId="24101"/>
    <cellStyle name="SAPBEXexcBad9 2 8 5" xfId="24102"/>
    <cellStyle name="SAPBEXexcBad9 2 8 5 2" xfId="24103"/>
    <cellStyle name="SAPBEXexcBad9 2 8 6" xfId="24104"/>
    <cellStyle name="SAPBEXexcBad9 2 8 6 2" xfId="24105"/>
    <cellStyle name="SAPBEXexcBad9 2 8 6 3" xfId="24106"/>
    <cellStyle name="SAPBEXexcBad9 2 8 7" xfId="24107"/>
    <cellStyle name="SAPBEXexcBad9 2 8 8" xfId="24108"/>
    <cellStyle name="SAPBEXexcBad9 2 8 9" xfId="24109"/>
    <cellStyle name="SAPBEXexcBad9 2 9" xfId="24110"/>
    <cellStyle name="SAPBEXexcBad9 2 9 10" xfId="24111"/>
    <cellStyle name="SAPBEXexcBad9 2 9 2" xfId="24112"/>
    <cellStyle name="SAPBEXexcBad9 2 9 2 2" xfId="24113"/>
    <cellStyle name="SAPBEXexcBad9 2 9 2 2 2" xfId="24114"/>
    <cellStyle name="SAPBEXexcBad9 2 9 2 3" xfId="24115"/>
    <cellStyle name="SAPBEXexcBad9 2 9 2 4" xfId="24116"/>
    <cellStyle name="SAPBEXexcBad9 2 9 3" xfId="24117"/>
    <cellStyle name="SAPBEXexcBad9 2 9 3 2" xfId="24118"/>
    <cellStyle name="SAPBEXexcBad9 2 9 4" xfId="24119"/>
    <cellStyle name="SAPBEXexcBad9 2 9 4 2" xfId="24120"/>
    <cellStyle name="SAPBEXexcBad9 2 9 5" xfId="24121"/>
    <cellStyle name="SAPBEXexcBad9 2 9 5 2" xfId="24122"/>
    <cellStyle name="SAPBEXexcBad9 2 9 6" xfId="24123"/>
    <cellStyle name="SAPBEXexcBad9 2 9 6 2" xfId="24124"/>
    <cellStyle name="SAPBEXexcBad9 2 9 6 3" xfId="24125"/>
    <cellStyle name="SAPBEXexcBad9 2 9 7" xfId="24126"/>
    <cellStyle name="SAPBEXexcBad9 2 9 8" xfId="24127"/>
    <cellStyle name="SAPBEXexcBad9 2 9 9" xfId="24128"/>
    <cellStyle name="SAPBEXexcBad9 3" xfId="24129"/>
    <cellStyle name="SAPBEXexcBad9 3 10" xfId="24130"/>
    <cellStyle name="SAPBEXexcBad9 3 2" xfId="24131"/>
    <cellStyle name="SAPBEXexcBad9 3 2 2" xfId="24132"/>
    <cellStyle name="SAPBEXexcBad9 3 2 2 2" xfId="24133"/>
    <cellStyle name="SAPBEXexcBad9 3 2 3" xfId="24134"/>
    <cellStyle name="SAPBEXexcBad9 3 2 4" xfId="24135"/>
    <cellStyle name="SAPBEXexcBad9 3 3" xfId="24136"/>
    <cellStyle name="SAPBEXexcBad9 3 3 2" xfId="24137"/>
    <cellStyle name="SAPBEXexcBad9 3 4" xfId="24138"/>
    <cellStyle name="SAPBEXexcBad9 3 4 2" xfId="24139"/>
    <cellStyle name="SAPBEXexcBad9 3 5" xfId="24140"/>
    <cellStyle name="SAPBEXexcBad9 3 5 2" xfId="24141"/>
    <cellStyle name="SAPBEXexcBad9 3 6" xfId="24142"/>
    <cellStyle name="SAPBEXexcBad9 3 6 2" xfId="24143"/>
    <cellStyle name="SAPBEXexcBad9 3 6 3" xfId="24144"/>
    <cellStyle name="SAPBEXexcBad9 3 7" xfId="24145"/>
    <cellStyle name="SAPBEXexcBad9 3 8" xfId="24146"/>
    <cellStyle name="SAPBEXexcBad9 3 9" xfId="24147"/>
    <cellStyle name="SAPBEXexcBad9 4" xfId="24148"/>
    <cellStyle name="SAPBEXexcBad9 4 10" xfId="24149"/>
    <cellStyle name="SAPBEXexcBad9 4 2" xfId="24150"/>
    <cellStyle name="SAPBEXexcBad9 4 2 2" xfId="24151"/>
    <cellStyle name="SAPBEXexcBad9 4 2 2 2" xfId="24152"/>
    <cellStyle name="SAPBEXexcBad9 4 2 3" xfId="24153"/>
    <cellStyle name="SAPBEXexcBad9 4 2 4" xfId="24154"/>
    <cellStyle name="SAPBEXexcBad9 4 3" xfId="24155"/>
    <cellStyle name="SAPBEXexcBad9 4 3 2" xfId="24156"/>
    <cellStyle name="SAPBEXexcBad9 4 4" xfId="24157"/>
    <cellStyle name="SAPBEXexcBad9 4 4 2" xfId="24158"/>
    <cellStyle name="SAPBEXexcBad9 4 5" xfId="24159"/>
    <cellStyle name="SAPBEXexcBad9 4 5 2" xfId="24160"/>
    <cellStyle name="SAPBEXexcBad9 4 6" xfId="24161"/>
    <cellStyle name="SAPBEXexcBad9 4 6 2" xfId="24162"/>
    <cellStyle name="SAPBEXexcBad9 4 6 3" xfId="24163"/>
    <cellStyle name="SAPBEXexcBad9 4 7" xfId="24164"/>
    <cellStyle name="SAPBEXexcBad9 4 8" xfId="24165"/>
    <cellStyle name="SAPBEXexcBad9 4 9" xfId="24166"/>
    <cellStyle name="SAPBEXexcBad9 5" xfId="24167"/>
    <cellStyle name="SAPBEXexcBad9 5 10" xfId="24168"/>
    <cellStyle name="SAPBEXexcBad9 5 2" xfId="24169"/>
    <cellStyle name="SAPBEXexcBad9 5 2 2" xfId="24170"/>
    <cellStyle name="SAPBEXexcBad9 5 2 2 2" xfId="24171"/>
    <cellStyle name="SAPBEXexcBad9 5 2 3" xfId="24172"/>
    <cellStyle name="SAPBEXexcBad9 5 2 4" xfId="24173"/>
    <cellStyle name="SAPBEXexcBad9 5 3" xfId="24174"/>
    <cellStyle name="SAPBEXexcBad9 5 3 2" xfId="24175"/>
    <cellStyle name="SAPBEXexcBad9 5 4" xfId="24176"/>
    <cellStyle name="SAPBEXexcBad9 5 4 2" xfId="24177"/>
    <cellStyle name="SAPBEXexcBad9 5 5" xfId="24178"/>
    <cellStyle name="SAPBEXexcBad9 5 5 2" xfId="24179"/>
    <cellStyle name="SAPBEXexcBad9 5 6" xfId="24180"/>
    <cellStyle name="SAPBEXexcBad9 5 6 2" xfId="24181"/>
    <cellStyle name="SAPBEXexcBad9 5 6 3" xfId="24182"/>
    <cellStyle name="SAPBEXexcBad9 5 7" xfId="24183"/>
    <cellStyle name="SAPBEXexcBad9 5 8" xfId="24184"/>
    <cellStyle name="SAPBEXexcBad9 5 9" xfId="24185"/>
    <cellStyle name="SAPBEXexcBad9 6" xfId="24186"/>
    <cellStyle name="SAPBEXexcBad9 6 10" xfId="24187"/>
    <cellStyle name="SAPBEXexcBad9 6 2" xfId="24188"/>
    <cellStyle name="SAPBEXexcBad9 6 2 2" xfId="24189"/>
    <cellStyle name="SAPBEXexcBad9 6 2 2 2" xfId="24190"/>
    <cellStyle name="SAPBEXexcBad9 6 2 3" xfId="24191"/>
    <cellStyle name="SAPBEXexcBad9 6 2 4" xfId="24192"/>
    <cellStyle name="SAPBEXexcBad9 6 3" xfId="24193"/>
    <cellStyle name="SAPBEXexcBad9 6 3 2" xfId="24194"/>
    <cellStyle name="SAPBEXexcBad9 6 4" xfId="24195"/>
    <cellStyle name="SAPBEXexcBad9 6 4 2" xfId="24196"/>
    <cellStyle name="SAPBEXexcBad9 6 5" xfId="24197"/>
    <cellStyle name="SAPBEXexcBad9 6 5 2" xfId="24198"/>
    <cellStyle name="SAPBEXexcBad9 6 6" xfId="24199"/>
    <cellStyle name="SAPBEXexcBad9 6 6 2" xfId="24200"/>
    <cellStyle name="SAPBEXexcBad9 6 6 3" xfId="24201"/>
    <cellStyle name="SAPBEXexcBad9 6 7" xfId="24202"/>
    <cellStyle name="SAPBEXexcBad9 6 8" xfId="24203"/>
    <cellStyle name="SAPBEXexcBad9 6 9" xfId="24204"/>
    <cellStyle name="SAPBEXexcBad9 7" xfId="24205"/>
    <cellStyle name="SAPBEXexcBad9 7 10" xfId="24206"/>
    <cellStyle name="SAPBEXexcBad9 7 2" xfId="24207"/>
    <cellStyle name="SAPBEXexcBad9 7 2 2" xfId="24208"/>
    <cellStyle name="SAPBEXexcBad9 7 2 2 2" xfId="24209"/>
    <cellStyle name="SAPBEXexcBad9 7 2 3" xfId="24210"/>
    <cellStyle name="SAPBEXexcBad9 7 2 4" xfId="24211"/>
    <cellStyle name="SAPBEXexcBad9 7 3" xfId="24212"/>
    <cellStyle name="SAPBEXexcBad9 7 3 2" xfId="24213"/>
    <cellStyle name="SAPBEXexcBad9 7 4" xfId="24214"/>
    <cellStyle name="SAPBEXexcBad9 7 4 2" xfId="24215"/>
    <cellStyle name="SAPBEXexcBad9 7 5" xfId="24216"/>
    <cellStyle name="SAPBEXexcBad9 7 5 2" xfId="24217"/>
    <cellStyle name="SAPBEXexcBad9 7 6" xfId="24218"/>
    <cellStyle name="SAPBEXexcBad9 7 6 2" xfId="24219"/>
    <cellStyle name="SAPBEXexcBad9 7 6 3" xfId="24220"/>
    <cellStyle name="SAPBEXexcBad9 7 7" xfId="24221"/>
    <cellStyle name="SAPBEXexcBad9 7 8" xfId="24222"/>
    <cellStyle name="SAPBEXexcBad9 7 9" xfId="24223"/>
    <cellStyle name="SAPBEXexcBad9 8" xfId="24224"/>
    <cellStyle name="SAPBEXexcBad9 8 10" xfId="24225"/>
    <cellStyle name="SAPBEXexcBad9 8 2" xfId="24226"/>
    <cellStyle name="SAPBEXexcBad9 8 2 2" xfId="24227"/>
    <cellStyle name="SAPBEXexcBad9 8 2 2 2" xfId="24228"/>
    <cellStyle name="SAPBEXexcBad9 8 2 3" xfId="24229"/>
    <cellStyle name="SAPBEXexcBad9 8 2 4" xfId="24230"/>
    <cellStyle name="SAPBEXexcBad9 8 3" xfId="24231"/>
    <cellStyle name="SAPBEXexcBad9 8 3 2" xfId="24232"/>
    <cellStyle name="SAPBEXexcBad9 8 4" xfId="24233"/>
    <cellStyle name="SAPBEXexcBad9 8 4 2" xfId="24234"/>
    <cellStyle name="SAPBEXexcBad9 8 5" xfId="24235"/>
    <cellStyle name="SAPBEXexcBad9 8 5 2" xfId="24236"/>
    <cellStyle name="SAPBEXexcBad9 8 6" xfId="24237"/>
    <cellStyle name="SAPBEXexcBad9 8 6 2" xfId="24238"/>
    <cellStyle name="SAPBEXexcBad9 8 6 3" xfId="24239"/>
    <cellStyle name="SAPBEXexcBad9 8 7" xfId="24240"/>
    <cellStyle name="SAPBEXexcBad9 8 8" xfId="24241"/>
    <cellStyle name="SAPBEXexcBad9 8 9" xfId="24242"/>
    <cellStyle name="SAPBEXexcBad9 9" xfId="24243"/>
    <cellStyle name="SAPBEXexcBad9 9 2" xfId="24244"/>
    <cellStyle name="SAPBEXexcBad9 9 2 2" xfId="24245"/>
    <cellStyle name="SAPBEXexcBad9 9 3" xfId="24246"/>
    <cellStyle name="SAPBEXexcBad9 9 4" xfId="24247"/>
    <cellStyle name="SAPBEXexcBad9_20110918_Additional measures_ECB" xfId="24248"/>
    <cellStyle name="SAPBEXexcCritical" xfId="24249"/>
    <cellStyle name="SAPBEXexcCritical 2" xfId="24250"/>
    <cellStyle name="SAPBEXexcCritical 3" xfId="24251"/>
    <cellStyle name="SAPBEXexcCritical4" xfId="24252"/>
    <cellStyle name="SAPBEXexcCritical4 10" xfId="24253"/>
    <cellStyle name="SAPBEXexcCritical4 10 2" xfId="24254"/>
    <cellStyle name="SAPBEXexcCritical4 11" xfId="24255"/>
    <cellStyle name="SAPBEXexcCritical4 11 2" xfId="24256"/>
    <cellStyle name="SAPBEXexcCritical4 12" xfId="24257"/>
    <cellStyle name="SAPBEXexcCritical4 12 2" xfId="24258"/>
    <cellStyle name="SAPBEXexcCritical4 13" xfId="24259"/>
    <cellStyle name="SAPBEXexcCritical4 13 2" xfId="24260"/>
    <cellStyle name="SAPBEXexcCritical4 13 3" xfId="24261"/>
    <cellStyle name="SAPBEXexcCritical4 14" xfId="24262"/>
    <cellStyle name="SAPBEXexcCritical4 15" xfId="24263"/>
    <cellStyle name="SAPBEXexcCritical4 16" xfId="24264"/>
    <cellStyle name="SAPBEXexcCritical4 17" xfId="24265"/>
    <cellStyle name="SAPBEXexcCritical4 2" xfId="24266"/>
    <cellStyle name="SAPBEXexcCritical4 2 10" xfId="24267"/>
    <cellStyle name="SAPBEXexcCritical4 2 10 10" xfId="24268"/>
    <cellStyle name="SAPBEXexcCritical4 2 10 2" xfId="24269"/>
    <cellStyle name="SAPBEXexcCritical4 2 10 2 2" xfId="24270"/>
    <cellStyle name="SAPBEXexcCritical4 2 10 2 2 2" xfId="24271"/>
    <cellStyle name="SAPBEXexcCritical4 2 10 2 3" xfId="24272"/>
    <cellStyle name="SAPBEXexcCritical4 2 10 2 4" xfId="24273"/>
    <cellStyle name="SAPBEXexcCritical4 2 10 3" xfId="24274"/>
    <cellStyle name="SAPBEXexcCritical4 2 10 3 2" xfId="24275"/>
    <cellStyle name="SAPBEXexcCritical4 2 10 4" xfId="24276"/>
    <cellStyle name="SAPBEXexcCritical4 2 10 4 2" xfId="24277"/>
    <cellStyle name="SAPBEXexcCritical4 2 10 5" xfId="24278"/>
    <cellStyle name="SAPBEXexcCritical4 2 10 5 2" xfId="24279"/>
    <cellStyle name="SAPBEXexcCritical4 2 10 6" xfId="24280"/>
    <cellStyle name="SAPBEXexcCritical4 2 10 6 2" xfId="24281"/>
    <cellStyle name="SAPBEXexcCritical4 2 10 6 3" xfId="24282"/>
    <cellStyle name="SAPBEXexcCritical4 2 10 7" xfId="24283"/>
    <cellStyle name="SAPBEXexcCritical4 2 10 8" xfId="24284"/>
    <cellStyle name="SAPBEXexcCritical4 2 10 9" xfId="24285"/>
    <cellStyle name="SAPBEXexcCritical4 2 11" xfId="24286"/>
    <cellStyle name="SAPBEXexcCritical4 2 11 10" xfId="24287"/>
    <cellStyle name="SAPBEXexcCritical4 2 11 2" xfId="24288"/>
    <cellStyle name="SAPBEXexcCritical4 2 11 2 2" xfId="24289"/>
    <cellStyle name="SAPBEXexcCritical4 2 11 2 2 2" xfId="24290"/>
    <cellStyle name="SAPBEXexcCritical4 2 11 2 3" xfId="24291"/>
    <cellStyle name="SAPBEXexcCritical4 2 11 2 4" xfId="24292"/>
    <cellStyle name="SAPBEXexcCritical4 2 11 3" xfId="24293"/>
    <cellStyle name="SAPBEXexcCritical4 2 11 3 2" xfId="24294"/>
    <cellStyle name="SAPBEXexcCritical4 2 11 4" xfId="24295"/>
    <cellStyle name="SAPBEXexcCritical4 2 11 4 2" xfId="24296"/>
    <cellStyle name="SAPBEXexcCritical4 2 11 5" xfId="24297"/>
    <cellStyle name="SAPBEXexcCritical4 2 11 5 2" xfId="24298"/>
    <cellStyle name="SAPBEXexcCritical4 2 11 6" xfId="24299"/>
    <cellStyle name="SAPBEXexcCritical4 2 11 6 2" xfId="24300"/>
    <cellStyle name="SAPBEXexcCritical4 2 11 6 3" xfId="24301"/>
    <cellStyle name="SAPBEXexcCritical4 2 11 7" xfId="24302"/>
    <cellStyle name="SAPBEXexcCritical4 2 11 8" xfId="24303"/>
    <cellStyle name="SAPBEXexcCritical4 2 11 9" xfId="24304"/>
    <cellStyle name="SAPBEXexcCritical4 2 12" xfId="24305"/>
    <cellStyle name="SAPBEXexcCritical4 2 12 10" xfId="24306"/>
    <cellStyle name="SAPBEXexcCritical4 2 12 2" xfId="24307"/>
    <cellStyle name="SAPBEXexcCritical4 2 12 2 2" xfId="24308"/>
    <cellStyle name="SAPBEXexcCritical4 2 12 2 2 2" xfId="24309"/>
    <cellStyle name="SAPBEXexcCritical4 2 12 2 3" xfId="24310"/>
    <cellStyle name="SAPBEXexcCritical4 2 12 2 4" xfId="24311"/>
    <cellStyle name="SAPBEXexcCritical4 2 12 3" xfId="24312"/>
    <cellStyle name="SAPBEXexcCritical4 2 12 3 2" xfId="24313"/>
    <cellStyle name="SAPBEXexcCritical4 2 12 4" xfId="24314"/>
    <cellStyle name="SAPBEXexcCritical4 2 12 4 2" xfId="24315"/>
    <cellStyle name="SAPBEXexcCritical4 2 12 5" xfId="24316"/>
    <cellStyle name="SAPBEXexcCritical4 2 12 5 2" xfId="24317"/>
    <cellStyle name="SAPBEXexcCritical4 2 12 6" xfId="24318"/>
    <cellStyle name="SAPBEXexcCritical4 2 12 6 2" xfId="24319"/>
    <cellStyle name="SAPBEXexcCritical4 2 12 6 3" xfId="24320"/>
    <cellStyle name="SAPBEXexcCritical4 2 12 7" xfId="24321"/>
    <cellStyle name="SAPBEXexcCritical4 2 12 8" xfId="24322"/>
    <cellStyle name="SAPBEXexcCritical4 2 12 9" xfId="24323"/>
    <cellStyle name="SAPBEXexcCritical4 2 13" xfId="24324"/>
    <cellStyle name="SAPBEXexcCritical4 2 13 10" xfId="24325"/>
    <cellStyle name="SAPBEXexcCritical4 2 13 2" xfId="24326"/>
    <cellStyle name="SAPBEXexcCritical4 2 13 2 2" xfId="24327"/>
    <cellStyle name="SAPBEXexcCritical4 2 13 2 2 2" xfId="24328"/>
    <cellStyle name="SAPBEXexcCritical4 2 13 2 3" xfId="24329"/>
    <cellStyle name="SAPBEXexcCritical4 2 13 2 4" xfId="24330"/>
    <cellStyle name="SAPBEXexcCritical4 2 13 3" xfId="24331"/>
    <cellStyle name="SAPBEXexcCritical4 2 13 3 2" xfId="24332"/>
    <cellStyle name="SAPBEXexcCritical4 2 13 4" xfId="24333"/>
    <cellStyle name="SAPBEXexcCritical4 2 13 4 2" xfId="24334"/>
    <cellStyle name="SAPBEXexcCritical4 2 13 5" xfId="24335"/>
    <cellStyle name="SAPBEXexcCritical4 2 13 5 2" xfId="24336"/>
    <cellStyle name="SAPBEXexcCritical4 2 13 6" xfId="24337"/>
    <cellStyle name="SAPBEXexcCritical4 2 13 6 2" xfId="24338"/>
    <cellStyle name="SAPBEXexcCritical4 2 13 6 3" xfId="24339"/>
    <cellStyle name="SAPBEXexcCritical4 2 13 7" xfId="24340"/>
    <cellStyle name="SAPBEXexcCritical4 2 13 8" xfId="24341"/>
    <cellStyle name="SAPBEXexcCritical4 2 13 9" xfId="24342"/>
    <cellStyle name="SAPBEXexcCritical4 2 14" xfId="24343"/>
    <cellStyle name="SAPBEXexcCritical4 2 14 10" xfId="24344"/>
    <cellStyle name="SAPBEXexcCritical4 2 14 2" xfId="24345"/>
    <cellStyle name="SAPBEXexcCritical4 2 14 2 2" xfId="24346"/>
    <cellStyle name="SAPBEXexcCritical4 2 14 2 2 2" xfId="24347"/>
    <cellStyle name="SAPBEXexcCritical4 2 14 2 3" xfId="24348"/>
    <cellStyle name="SAPBEXexcCritical4 2 14 2 4" xfId="24349"/>
    <cellStyle name="SAPBEXexcCritical4 2 14 3" xfId="24350"/>
    <cellStyle name="SAPBEXexcCritical4 2 14 3 2" xfId="24351"/>
    <cellStyle name="SAPBEXexcCritical4 2 14 4" xfId="24352"/>
    <cellStyle name="SAPBEXexcCritical4 2 14 4 2" xfId="24353"/>
    <cellStyle name="SAPBEXexcCritical4 2 14 5" xfId="24354"/>
    <cellStyle name="SAPBEXexcCritical4 2 14 5 2" xfId="24355"/>
    <cellStyle name="SAPBEXexcCritical4 2 14 6" xfId="24356"/>
    <cellStyle name="SAPBEXexcCritical4 2 14 6 2" xfId="24357"/>
    <cellStyle name="SAPBEXexcCritical4 2 14 6 3" xfId="24358"/>
    <cellStyle name="SAPBEXexcCritical4 2 14 7" xfId="24359"/>
    <cellStyle name="SAPBEXexcCritical4 2 14 8" xfId="24360"/>
    <cellStyle name="SAPBEXexcCritical4 2 14 9" xfId="24361"/>
    <cellStyle name="SAPBEXexcCritical4 2 15" xfId="24362"/>
    <cellStyle name="SAPBEXexcCritical4 2 15 10" xfId="24363"/>
    <cellStyle name="SAPBEXexcCritical4 2 15 2" xfId="24364"/>
    <cellStyle name="SAPBEXexcCritical4 2 15 2 2" xfId="24365"/>
    <cellStyle name="SAPBEXexcCritical4 2 15 2 2 2" xfId="24366"/>
    <cellStyle name="SAPBEXexcCritical4 2 15 2 3" xfId="24367"/>
    <cellStyle name="SAPBEXexcCritical4 2 15 2 4" xfId="24368"/>
    <cellStyle name="SAPBEXexcCritical4 2 15 3" xfId="24369"/>
    <cellStyle name="SAPBEXexcCritical4 2 15 3 2" xfId="24370"/>
    <cellStyle name="SAPBEXexcCritical4 2 15 4" xfId="24371"/>
    <cellStyle name="SAPBEXexcCritical4 2 15 4 2" xfId="24372"/>
    <cellStyle name="SAPBEXexcCritical4 2 15 5" xfId="24373"/>
    <cellStyle name="SAPBEXexcCritical4 2 15 5 2" xfId="24374"/>
    <cellStyle name="SAPBEXexcCritical4 2 15 6" xfId="24375"/>
    <cellStyle name="SAPBEXexcCritical4 2 15 6 2" xfId="24376"/>
    <cellStyle name="SAPBEXexcCritical4 2 15 6 3" xfId="24377"/>
    <cellStyle name="SAPBEXexcCritical4 2 15 7" xfId="24378"/>
    <cellStyle name="SAPBEXexcCritical4 2 15 8" xfId="24379"/>
    <cellStyle name="SAPBEXexcCritical4 2 15 9" xfId="24380"/>
    <cellStyle name="SAPBEXexcCritical4 2 16" xfId="24381"/>
    <cellStyle name="SAPBEXexcCritical4 2 16 10" xfId="24382"/>
    <cellStyle name="SAPBEXexcCritical4 2 16 2" xfId="24383"/>
    <cellStyle name="SAPBEXexcCritical4 2 16 2 2" xfId="24384"/>
    <cellStyle name="SAPBEXexcCritical4 2 16 2 2 2" xfId="24385"/>
    <cellStyle name="SAPBEXexcCritical4 2 16 2 3" xfId="24386"/>
    <cellStyle name="SAPBEXexcCritical4 2 16 2 4" xfId="24387"/>
    <cellStyle name="SAPBEXexcCritical4 2 16 3" xfId="24388"/>
    <cellStyle name="SAPBEXexcCritical4 2 16 3 2" xfId="24389"/>
    <cellStyle name="SAPBEXexcCritical4 2 16 4" xfId="24390"/>
    <cellStyle name="SAPBEXexcCritical4 2 16 4 2" xfId="24391"/>
    <cellStyle name="SAPBEXexcCritical4 2 16 5" xfId="24392"/>
    <cellStyle name="SAPBEXexcCritical4 2 16 5 2" xfId="24393"/>
    <cellStyle name="SAPBEXexcCritical4 2 16 6" xfId="24394"/>
    <cellStyle name="SAPBEXexcCritical4 2 16 6 2" xfId="24395"/>
    <cellStyle name="SAPBEXexcCritical4 2 16 6 3" xfId="24396"/>
    <cellStyle name="SAPBEXexcCritical4 2 16 7" xfId="24397"/>
    <cellStyle name="SAPBEXexcCritical4 2 16 8" xfId="24398"/>
    <cellStyle name="SAPBEXexcCritical4 2 16 9" xfId="24399"/>
    <cellStyle name="SAPBEXexcCritical4 2 17" xfId="24400"/>
    <cellStyle name="SAPBEXexcCritical4 2 17 10" xfId="24401"/>
    <cellStyle name="SAPBEXexcCritical4 2 17 2" xfId="24402"/>
    <cellStyle name="SAPBEXexcCritical4 2 17 2 2" xfId="24403"/>
    <cellStyle name="SAPBEXexcCritical4 2 17 2 2 2" xfId="24404"/>
    <cellStyle name="SAPBEXexcCritical4 2 17 2 3" xfId="24405"/>
    <cellStyle name="SAPBEXexcCritical4 2 17 2 4" xfId="24406"/>
    <cellStyle name="SAPBEXexcCritical4 2 17 3" xfId="24407"/>
    <cellStyle name="SAPBEXexcCritical4 2 17 3 2" xfId="24408"/>
    <cellStyle name="SAPBEXexcCritical4 2 17 4" xfId="24409"/>
    <cellStyle name="SAPBEXexcCritical4 2 17 4 2" xfId="24410"/>
    <cellStyle name="SAPBEXexcCritical4 2 17 5" xfId="24411"/>
    <cellStyle name="SAPBEXexcCritical4 2 17 5 2" xfId="24412"/>
    <cellStyle name="SAPBEXexcCritical4 2 17 6" xfId="24413"/>
    <cellStyle name="SAPBEXexcCritical4 2 17 6 2" xfId="24414"/>
    <cellStyle name="SAPBEXexcCritical4 2 17 6 3" xfId="24415"/>
    <cellStyle name="SAPBEXexcCritical4 2 17 7" xfId="24416"/>
    <cellStyle name="SAPBEXexcCritical4 2 17 8" xfId="24417"/>
    <cellStyle name="SAPBEXexcCritical4 2 17 9" xfId="24418"/>
    <cellStyle name="SAPBEXexcCritical4 2 18" xfId="24419"/>
    <cellStyle name="SAPBEXexcCritical4 2 18 2" xfId="24420"/>
    <cellStyle name="SAPBEXexcCritical4 2 18 2 2" xfId="24421"/>
    <cellStyle name="SAPBEXexcCritical4 2 18 3" xfId="24422"/>
    <cellStyle name="SAPBEXexcCritical4 2 18 4" xfId="24423"/>
    <cellStyle name="SAPBEXexcCritical4 2 19" xfId="24424"/>
    <cellStyle name="SAPBEXexcCritical4 2 19 2" xfId="24425"/>
    <cellStyle name="SAPBEXexcCritical4 2 2" xfId="24426"/>
    <cellStyle name="SAPBEXexcCritical4 2 2 10" xfId="24427"/>
    <cellStyle name="SAPBEXexcCritical4 2 2 2" xfId="24428"/>
    <cellStyle name="SAPBEXexcCritical4 2 2 2 2" xfId="24429"/>
    <cellStyle name="SAPBEXexcCritical4 2 2 2 2 2" xfId="24430"/>
    <cellStyle name="SAPBEXexcCritical4 2 2 2 3" xfId="24431"/>
    <cellStyle name="SAPBEXexcCritical4 2 2 2 4" xfId="24432"/>
    <cellStyle name="SAPBEXexcCritical4 2 2 3" xfId="24433"/>
    <cellStyle name="SAPBEXexcCritical4 2 2 3 2" xfId="24434"/>
    <cellStyle name="SAPBEXexcCritical4 2 2 4" xfId="24435"/>
    <cellStyle name="SAPBEXexcCritical4 2 2 4 2" xfId="24436"/>
    <cellStyle name="SAPBEXexcCritical4 2 2 5" xfId="24437"/>
    <cellStyle name="SAPBEXexcCritical4 2 2 5 2" xfId="24438"/>
    <cellStyle name="SAPBEXexcCritical4 2 2 6" xfId="24439"/>
    <cellStyle name="SAPBEXexcCritical4 2 2 6 2" xfId="24440"/>
    <cellStyle name="SAPBEXexcCritical4 2 2 6 3" xfId="24441"/>
    <cellStyle name="SAPBEXexcCritical4 2 2 7" xfId="24442"/>
    <cellStyle name="SAPBEXexcCritical4 2 2 8" xfId="24443"/>
    <cellStyle name="SAPBEXexcCritical4 2 2 9" xfId="24444"/>
    <cellStyle name="SAPBEXexcCritical4 2 20" xfId="24445"/>
    <cellStyle name="SAPBEXexcCritical4 2 20 2" xfId="24446"/>
    <cellStyle name="SAPBEXexcCritical4 2 21" xfId="24447"/>
    <cellStyle name="SAPBEXexcCritical4 2 21 2" xfId="24448"/>
    <cellStyle name="SAPBEXexcCritical4 2 22" xfId="24449"/>
    <cellStyle name="SAPBEXexcCritical4 2 22 2" xfId="24450"/>
    <cellStyle name="SAPBEXexcCritical4 2 22 3" xfId="24451"/>
    <cellStyle name="SAPBEXexcCritical4 2 23" xfId="24452"/>
    <cellStyle name="SAPBEXexcCritical4 2 24" xfId="24453"/>
    <cellStyle name="SAPBEXexcCritical4 2 25" xfId="24454"/>
    <cellStyle name="SAPBEXexcCritical4 2 26" xfId="24455"/>
    <cellStyle name="SAPBEXexcCritical4 2 3" xfId="24456"/>
    <cellStyle name="SAPBEXexcCritical4 2 3 10" xfId="24457"/>
    <cellStyle name="SAPBEXexcCritical4 2 3 2" xfId="24458"/>
    <cellStyle name="SAPBEXexcCritical4 2 3 2 2" xfId="24459"/>
    <cellStyle name="SAPBEXexcCritical4 2 3 2 2 2" xfId="24460"/>
    <cellStyle name="SAPBEXexcCritical4 2 3 2 3" xfId="24461"/>
    <cellStyle name="SAPBEXexcCritical4 2 3 2 4" xfId="24462"/>
    <cellStyle name="SAPBEXexcCritical4 2 3 3" xfId="24463"/>
    <cellStyle name="SAPBEXexcCritical4 2 3 3 2" xfId="24464"/>
    <cellStyle name="SAPBEXexcCritical4 2 3 4" xfId="24465"/>
    <cellStyle name="SAPBEXexcCritical4 2 3 4 2" xfId="24466"/>
    <cellStyle name="SAPBEXexcCritical4 2 3 5" xfId="24467"/>
    <cellStyle name="SAPBEXexcCritical4 2 3 5 2" xfId="24468"/>
    <cellStyle name="SAPBEXexcCritical4 2 3 6" xfId="24469"/>
    <cellStyle name="SAPBEXexcCritical4 2 3 6 2" xfId="24470"/>
    <cellStyle name="SAPBEXexcCritical4 2 3 6 3" xfId="24471"/>
    <cellStyle name="SAPBEXexcCritical4 2 3 7" xfId="24472"/>
    <cellStyle name="SAPBEXexcCritical4 2 3 8" xfId="24473"/>
    <cellStyle name="SAPBEXexcCritical4 2 3 9" xfId="24474"/>
    <cellStyle name="SAPBEXexcCritical4 2 4" xfId="24475"/>
    <cellStyle name="SAPBEXexcCritical4 2 4 10" xfId="24476"/>
    <cellStyle name="SAPBEXexcCritical4 2 4 2" xfId="24477"/>
    <cellStyle name="SAPBEXexcCritical4 2 4 2 2" xfId="24478"/>
    <cellStyle name="SAPBEXexcCritical4 2 4 2 2 2" xfId="24479"/>
    <cellStyle name="SAPBEXexcCritical4 2 4 2 3" xfId="24480"/>
    <cellStyle name="SAPBEXexcCritical4 2 4 2 4" xfId="24481"/>
    <cellStyle name="SAPBEXexcCritical4 2 4 3" xfId="24482"/>
    <cellStyle name="SAPBEXexcCritical4 2 4 3 2" xfId="24483"/>
    <cellStyle name="SAPBEXexcCritical4 2 4 4" xfId="24484"/>
    <cellStyle name="SAPBEXexcCritical4 2 4 4 2" xfId="24485"/>
    <cellStyle name="SAPBEXexcCritical4 2 4 5" xfId="24486"/>
    <cellStyle name="SAPBEXexcCritical4 2 4 5 2" xfId="24487"/>
    <cellStyle name="SAPBEXexcCritical4 2 4 6" xfId="24488"/>
    <cellStyle name="SAPBEXexcCritical4 2 4 6 2" xfId="24489"/>
    <cellStyle name="SAPBEXexcCritical4 2 4 6 3" xfId="24490"/>
    <cellStyle name="SAPBEXexcCritical4 2 4 7" xfId="24491"/>
    <cellStyle name="SAPBEXexcCritical4 2 4 8" xfId="24492"/>
    <cellStyle name="SAPBEXexcCritical4 2 4 9" xfId="24493"/>
    <cellStyle name="SAPBEXexcCritical4 2 5" xfId="24494"/>
    <cellStyle name="SAPBEXexcCritical4 2 5 10" xfId="24495"/>
    <cellStyle name="SAPBEXexcCritical4 2 5 2" xfId="24496"/>
    <cellStyle name="SAPBEXexcCritical4 2 5 2 2" xfId="24497"/>
    <cellStyle name="SAPBEXexcCritical4 2 5 2 2 2" xfId="24498"/>
    <cellStyle name="SAPBEXexcCritical4 2 5 2 3" xfId="24499"/>
    <cellStyle name="SAPBEXexcCritical4 2 5 2 4" xfId="24500"/>
    <cellStyle name="SAPBEXexcCritical4 2 5 3" xfId="24501"/>
    <cellStyle name="SAPBEXexcCritical4 2 5 3 2" xfId="24502"/>
    <cellStyle name="SAPBEXexcCritical4 2 5 4" xfId="24503"/>
    <cellStyle name="SAPBEXexcCritical4 2 5 4 2" xfId="24504"/>
    <cellStyle name="SAPBEXexcCritical4 2 5 5" xfId="24505"/>
    <cellStyle name="SAPBEXexcCritical4 2 5 5 2" xfId="24506"/>
    <cellStyle name="SAPBEXexcCritical4 2 5 6" xfId="24507"/>
    <cellStyle name="SAPBEXexcCritical4 2 5 6 2" xfId="24508"/>
    <cellStyle name="SAPBEXexcCritical4 2 5 6 3" xfId="24509"/>
    <cellStyle name="SAPBEXexcCritical4 2 5 7" xfId="24510"/>
    <cellStyle name="SAPBEXexcCritical4 2 5 8" xfId="24511"/>
    <cellStyle name="SAPBEXexcCritical4 2 5 9" xfId="24512"/>
    <cellStyle name="SAPBEXexcCritical4 2 6" xfId="24513"/>
    <cellStyle name="SAPBEXexcCritical4 2 6 10" xfId="24514"/>
    <cellStyle name="SAPBEXexcCritical4 2 6 2" xfId="24515"/>
    <cellStyle name="SAPBEXexcCritical4 2 6 2 2" xfId="24516"/>
    <cellStyle name="SAPBEXexcCritical4 2 6 2 2 2" xfId="24517"/>
    <cellStyle name="SAPBEXexcCritical4 2 6 2 3" xfId="24518"/>
    <cellStyle name="SAPBEXexcCritical4 2 6 2 4" xfId="24519"/>
    <cellStyle name="SAPBEXexcCritical4 2 6 3" xfId="24520"/>
    <cellStyle name="SAPBEXexcCritical4 2 6 3 2" xfId="24521"/>
    <cellStyle name="SAPBEXexcCritical4 2 6 4" xfId="24522"/>
    <cellStyle name="SAPBEXexcCritical4 2 6 4 2" xfId="24523"/>
    <cellStyle name="SAPBEXexcCritical4 2 6 5" xfId="24524"/>
    <cellStyle name="SAPBEXexcCritical4 2 6 5 2" xfId="24525"/>
    <cellStyle name="SAPBEXexcCritical4 2 6 6" xfId="24526"/>
    <cellStyle name="SAPBEXexcCritical4 2 6 6 2" xfId="24527"/>
    <cellStyle name="SAPBEXexcCritical4 2 6 6 3" xfId="24528"/>
    <cellStyle name="SAPBEXexcCritical4 2 6 7" xfId="24529"/>
    <cellStyle name="SAPBEXexcCritical4 2 6 8" xfId="24530"/>
    <cellStyle name="SAPBEXexcCritical4 2 6 9" xfId="24531"/>
    <cellStyle name="SAPBEXexcCritical4 2 7" xfId="24532"/>
    <cellStyle name="SAPBEXexcCritical4 2 7 10" xfId="24533"/>
    <cellStyle name="SAPBEXexcCritical4 2 7 2" xfId="24534"/>
    <cellStyle name="SAPBEXexcCritical4 2 7 2 2" xfId="24535"/>
    <cellStyle name="SAPBEXexcCritical4 2 7 2 2 2" xfId="24536"/>
    <cellStyle name="SAPBEXexcCritical4 2 7 2 3" xfId="24537"/>
    <cellStyle name="SAPBEXexcCritical4 2 7 2 4" xfId="24538"/>
    <cellStyle name="SAPBEXexcCritical4 2 7 3" xfId="24539"/>
    <cellStyle name="SAPBEXexcCritical4 2 7 3 2" xfId="24540"/>
    <cellStyle name="SAPBEXexcCritical4 2 7 4" xfId="24541"/>
    <cellStyle name="SAPBEXexcCritical4 2 7 4 2" xfId="24542"/>
    <cellStyle name="SAPBEXexcCritical4 2 7 5" xfId="24543"/>
    <cellStyle name="SAPBEXexcCritical4 2 7 5 2" xfId="24544"/>
    <cellStyle name="SAPBEXexcCritical4 2 7 6" xfId="24545"/>
    <cellStyle name="SAPBEXexcCritical4 2 7 6 2" xfId="24546"/>
    <cellStyle name="SAPBEXexcCritical4 2 7 6 3" xfId="24547"/>
    <cellStyle name="SAPBEXexcCritical4 2 7 7" xfId="24548"/>
    <cellStyle name="SAPBEXexcCritical4 2 7 8" xfId="24549"/>
    <cellStyle name="SAPBEXexcCritical4 2 7 9" xfId="24550"/>
    <cellStyle name="SAPBEXexcCritical4 2 8" xfId="24551"/>
    <cellStyle name="SAPBEXexcCritical4 2 8 10" xfId="24552"/>
    <cellStyle name="SAPBEXexcCritical4 2 8 2" xfId="24553"/>
    <cellStyle name="SAPBEXexcCritical4 2 8 2 2" xfId="24554"/>
    <cellStyle name="SAPBEXexcCritical4 2 8 2 2 2" xfId="24555"/>
    <cellStyle name="SAPBEXexcCritical4 2 8 2 3" xfId="24556"/>
    <cellStyle name="SAPBEXexcCritical4 2 8 2 4" xfId="24557"/>
    <cellStyle name="SAPBEXexcCritical4 2 8 3" xfId="24558"/>
    <cellStyle name="SAPBEXexcCritical4 2 8 3 2" xfId="24559"/>
    <cellStyle name="SAPBEXexcCritical4 2 8 4" xfId="24560"/>
    <cellStyle name="SAPBEXexcCritical4 2 8 4 2" xfId="24561"/>
    <cellStyle name="SAPBEXexcCritical4 2 8 5" xfId="24562"/>
    <cellStyle name="SAPBEXexcCritical4 2 8 5 2" xfId="24563"/>
    <cellStyle name="SAPBEXexcCritical4 2 8 6" xfId="24564"/>
    <cellStyle name="SAPBEXexcCritical4 2 8 6 2" xfId="24565"/>
    <cellStyle name="SAPBEXexcCritical4 2 8 6 3" xfId="24566"/>
    <cellStyle name="SAPBEXexcCritical4 2 8 7" xfId="24567"/>
    <cellStyle name="SAPBEXexcCritical4 2 8 8" xfId="24568"/>
    <cellStyle name="SAPBEXexcCritical4 2 8 9" xfId="24569"/>
    <cellStyle name="SAPBEXexcCritical4 2 9" xfId="24570"/>
    <cellStyle name="SAPBEXexcCritical4 2 9 10" xfId="24571"/>
    <cellStyle name="SAPBEXexcCritical4 2 9 2" xfId="24572"/>
    <cellStyle name="SAPBEXexcCritical4 2 9 2 2" xfId="24573"/>
    <cellStyle name="SAPBEXexcCritical4 2 9 2 2 2" xfId="24574"/>
    <cellStyle name="SAPBEXexcCritical4 2 9 2 3" xfId="24575"/>
    <cellStyle name="SAPBEXexcCritical4 2 9 2 4" xfId="24576"/>
    <cellStyle name="SAPBEXexcCritical4 2 9 3" xfId="24577"/>
    <cellStyle name="SAPBEXexcCritical4 2 9 3 2" xfId="24578"/>
    <cellStyle name="SAPBEXexcCritical4 2 9 4" xfId="24579"/>
    <cellStyle name="SAPBEXexcCritical4 2 9 4 2" xfId="24580"/>
    <cellStyle name="SAPBEXexcCritical4 2 9 5" xfId="24581"/>
    <cellStyle name="SAPBEXexcCritical4 2 9 5 2" xfId="24582"/>
    <cellStyle name="SAPBEXexcCritical4 2 9 6" xfId="24583"/>
    <cellStyle name="SAPBEXexcCritical4 2 9 6 2" xfId="24584"/>
    <cellStyle name="SAPBEXexcCritical4 2 9 6 3" xfId="24585"/>
    <cellStyle name="SAPBEXexcCritical4 2 9 7" xfId="24586"/>
    <cellStyle name="SAPBEXexcCritical4 2 9 8" xfId="24587"/>
    <cellStyle name="SAPBEXexcCritical4 2 9 9" xfId="24588"/>
    <cellStyle name="SAPBEXexcCritical4 3" xfId="24589"/>
    <cellStyle name="SAPBEXexcCritical4 3 10" xfId="24590"/>
    <cellStyle name="SAPBEXexcCritical4 3 2" xfId="24591"/>
    <cellStyle name="SAPBEXexcCritical4 3 2 2" xfId="24592"/>
    <cellStyle name="SAPBEXexcCritical4 3 2 2 2" xfId="24593"/>
    <cellStyle name="SAPBEXexcCritical4 3 2 3" xfId="24594"/>
    <cellStyle name="SAPBEXexcCritical4 3 2 4" xfId="24595"/>
    <cellStyle name="SAPBEXexcCritical4 3 3" xfId="24596"/>
    <cellStyle name="SAPBEXexcCritical4 3 3 2" xfId="24597"/>
    <cellStyle name="SAPBEXexcCritical4 3 4" xfId="24598"/>
    <cellStyle name="SAPBEXexcCritical4 3 4 2" xfId="24599"/>
    <cellStyle name="SAPBEXexcCritical4 3 5" xfId="24600"/>
    <cellStyle name="SAPBEXexcCritical4 3 5 2" xfId="24601"/>
    <cellStyle name="SAPBEXexcCritical4 3 6" xfId="24602"/>
    <cellStyle name="SAPBEXexcCritical4 3 6 2" xfId="24603"/>
    <cellStyle name="SAPBEXexcCritical4 3 6 3" xfId="24604"/>
    <cellStyle name="SAPBEXexcCritical4 3 7" xfId="24605"/>
    <cellStyle name="SAPBEXexcCritical4 3 8" xfId="24606"/>
    <cellStyle name="SAPBEXexcCritical4 3 9" xfId="24607"/>
    <cellStyle name="SAPBEXexcCritical4 4" xfId="24608"/>
    <cellStyle name="SAPBEXexcCritical4 4 10" xfId="24609"/>
    <cellStyle name="SAPBEXexcCritical4 4 2" xfId="24610"/>
    <cellStyle name="SAPBEXexcCritical4 4 2 2" xfId="24611"/>
    <cellStyle name="SAPBEXexcCritical4 4 2 2 2" xfId="24612"/>
    <cellStyle name="SAPBEXexcCritical4 4 2 3" xfId="24613"/>
    <cellStyle name="SAPBEXexcCritical4 4 2 4" xfId="24614"/>
    <cellStyle name="SAPBEXexcCritical4 4 3" xfId="24615"/>
    <cellStyle name="SAPBEXexcCritical4 4 3 2" xfId="24616"/>
    <cellStyle name="SAPBEXexcCritical4 4 4" xfId="24617"/>
    <cellStyle name="SAPBEXexcCritical4 4 4 2" xfId="24618"/>
    <cellStyle name="SAPBEXexcCritical4 4 5" xfId="24619"/>
    <cellStyle name="SAPBEXexcCritical4 4 5 2" xfId="24620"/>
    <cellStyle name="SAPBEXexcCritical4 4 6" xfId="24621"/>
    <cellStyle name="SAPBEXexcCritical4 4 6 2" xfId="24622"/>
    <cellStyle name="SAPBEXexcCritical4 4 6 3" xfId="24623"/>
    <cellStyle name="SAPBEXexcCritical4 4 7" xfId="24624"/>
    <cellStyle name="SAPBEXexcCritical4 4 8" xfId="24625"/>
    <cellStyle name="SAPBEXexcCritical4 4 9" xfId="24626"/>
    <cellStyle name="SAPBEXexcCritical4 5" xfId="24627"/>
    <cellStyle name="SAPBEXexcCritical4 5 10" xfId="24628"/>
    <cellStyle name="SAPBEXexcCritical4 5 2" xfId="24629"/>
    <cellStyle name="SAPBEXexcCritical4 5 2 2" xfId="24630"/>
    <cellStyle name="SAPBEXexcCritical4 5 2 2 2" xfId="24631"/>
    <cellStyle name="SAPBEXexcCritical4 5 2 3" xfId="24632"/>
    <cellStyle name="SAPBEXexcCritical4 5 2 4" xfId="24633"/>
    <cellStyle name="SAPBEXexcCritical4 5 3" xfId="24634"/>
    <cellStyle name="SAPBEXexcCritical4 5 3 2" xfId="24635"/>
    <cellStyle name="SAPBEXexcCritical4 5 4" xfId="24636"/>
    <cellStyle name="SAPBEXexcCritical4 5 4 2" xfId="24637"/>
    <cellStyle name="SAPBEXexcCritical4 5 5" xfId="24638"/>
    <cellStyle name="SAPBEXexcCritical4 5 5 2" xfId="24639"/>
    <cellStyle name="SAPBEXexcCritical4 5 6" xfId="24640"/>
    <cellStyle name="SAPBEXexcCritical4 5 6 2" xfId="24641"/>
    <cellStyle name="SAPBEXexcCritical4 5 6 3" xfId="24642"/>
    <cellStyle name="SAPBEXexcCritical4 5 7" xfId="24643"/>
    <cellStyle name="SAPBEXexcCritical4 5 8" xfId="24644"/>
    <cellStyle name="SAPBEXexcCritical4 5 9" xfId="24645"/>
    <cellStyle name="SAPBEXexcCritical4 6" xfId="24646"/>
    <cellStyle name="SAPBEXexcCritical4 6 10" xfId="24647"/>
    <cellStyle name="SAPBEXexcCritical4 6 2" xfId="24648"/>
    <cellStyle name="SAPBEXexcCritical4 6 2 2" xfId="24649"/>
    <cellStyle name="SAPBEXexcCritical4 6 2 2 2" xfId="24650"/>
    <cellStyle name="SAPBEXexcCritical4 6 2 3" xfId="24651"/>
    <cellStyle name="SAPBEXexcCritical4 6 2 4" xfId="24652"/>
    <cellStyle name="SAPBEXexcCritical4 6 3" xfId="24653"/>
    <cellStyle name="SAPBEXexcCritical4 6 3 2" xfId="24654"/>
    <cellStyle name="SAPBEXexcCritical4 6 4" xfId="24655"/>
    <cellStyle name="SAPBEXexcCritical4 6 4 2" xfId="24656"/>
    <cellStyle name="SAPBEXexcCritical4 6 5" xfId="24657"/>
    <cellStyle name="SAPBEXexcCritical4 6 5 2" xfId="24658"/>
    <cellStyle name="SAPBEXexcCritical4 6 6" xfId="24659"/>
    <cellStyle name="SAPBEXexcCritical4 6 6 2" xfId="24660"/>
    <cellStyle name="SAPBEXexcCritical4 6 6 3" xfId="24661"/>
    <cellStyle name="SAPBEXexcCritical4 6 7" xfId="24662"/>
    <cellStyle name="SAPBEXexcCritical4 6 8" xfId="24663"/>
    <cellStyle name="SAPBEXexcCritical4 6 9" xfId="24664"/>
    <cellStyle name="SAPBEXexcCritical4 7" xfId="24665"/>
    <cellStyle name="SAPBEXexcCritical4 7 10" xfId="24666"/>
    <cellStyle name="SAPBEXexcCritical4 7 2" xfId="24667"/>
    <cellStyle name="SAPBEXexcCritical4 7 2 2" xfId="24668"/>
    <cellStyle name="SAPBEXexcCritical4 7 2 2 2" xfId="24669"/>
    <cellStyle name="SAPBEXexcCritical4 7 2 3" xfId="24670"/>
    <cellStyle name="SAPBEXexcCritical4 7 2 4" xfId="24671"/>
    <cellStyle name="SAPBEXexcCritical4 7 3" xfId="24672"/>
    <cellStyle name="SAPBEXexcCritical4 7 3 2" xfId="24673"/>
    <cellStyle name="SAPBEXexcCritical4 7 4" xfId="24674"/>
    <cellStyle name="SAPBEXexcCritical4 7 4 2" xfId="24675"/>
    <cellStyle name="SAPBEXexcCritical4 7 5" xfId="24676"/>
    <cellStyle name="SAPBEXexcCritical4 7 5 2" xfId="24677"/>
    <cellStyle name="SAPBEXexcCritical4 7 6" xfId="24678"/>
    <cellStyle name="SAPBEXexcCritical4 7 6 2" xfId="24679"/>
    <cellStyle name="SAPBEXexcCritical4 7 6 3" xfId="24680"/>
    <cellStyle name="SAPBEXexcCritical4 7 7" xfId="24681"/>
    <cellStyle name="SAPBEXexcCritical4 7 8" xfId="24682"/>
    <cellStyle name="SAPBEXexcCritical4 7 9" xfId="24683"/>
    <cellStyle name="SAPBEXexcCritical4 8" xfId="24684"/>
    <cellStyle name="SAPBEXexcCritical4 8 10" xfId="24685"/>
    <cellStyle name="SAPBEXexcCritical4 8 2" xfId="24686"/>
    <cellStyle name="SAPBEXexcCritical4 8 2 2" xfId="24687"/>
    <cellStyle name="SAPBEXexcCritical4 8 2 2 2" xfId="24688"/>
    <cellStyle name="SAPBEXexcCritical4 8 2 3" xfId="24689"/>
    <cellStyle name="SAPBEXexcCritical4 8 2 4" xfId="24690"/>
    <cellStyle name="SAPBEXexcCritical4 8 3" xfId="24691"/>
    <cellStyle name="SAPBEXexcCritical4 8 3 2" xfId="24692"/>
    <cellStyle name="SAPBEXexcCritical4 8 4" xfId="24693"/>
    <cellStyle name="SAPBEXexcCritical4 8 4 2" xfId="24694"/>
    <cellStyle name="SAPBEXexcCritical4 8 5" xfId="24695"/>
    <cellStyle name="SAPBEXexcCritical4 8 5 2" xfId="24696"/>
    <cellStyle name="SAPBEXexcCritical4 8 6" xfId="24697"/>
    <cellStyle name="SAPBEXexcCritical4 8 6 2" xfId="24698"/>
    <cellStyle name="SAPBEXexcCritical4 8 6 3" xfId="24699"/>
    <cellStyle name="SAPBEXexcCritical4 8 7" xfId="24700"/>
    <cellStyle name="SAPBEXexcCritical4 8 8" xfId="24701"/>
    <cellStyle name="SAPBEXexcCritical4 8 9" xfId="24702"/>
    <cellStyle name="SAPBEXexcCritical4 9" xfId="24703"/>
    <cellStyle name="SAPBEXexcCritical4 9 2" xfId="24704"/>
    <cellStyle name="SAPBEXexcCritical4 9 2 2" xfId="24705"/>
    <cellStyle name="SAPBEXexcCritical4 9 3" xfId="24706"/>
    <cellStyle name="SAPBEXexcCritical4 9 4" xfId="24707"/>
    <cellStyle name="SAPBEXexcCritical4_20110918_Additional measures_ECB" xfId="24708"/>
    <cellStyle name="SAPBEXexcCritical5" xfId="24709"/>
    <cellStyle name="SAPBEXexcCritical5 10" xfId="24710"/>
    <cellStyle name="SAPBEXexcCritical5 10 2" xfId="24711"/>
    <cellStyle name="SAPBEXexcCritical5 11" xfId="24712"/>
    <cellStyle name="SAPBEXexcCritical5 11 2" xfId="24713"/>
    <cellStyle name="SAPBEXexcCritical5 12" xfId="24714"/>
    <cellStyle name="SAPBEXexcCritical5 12 2" xfId="24715"/>
    <cellStyle name="SAPBEXexcCritical5 13" xfId="24716"/>
    <cellStyle name="SAPBEXexcCritical5 13 2" xfId="24717"/>
    <cellStyle name="SAPBEXexcCritical5 13 3" xfId="24718"/>
    <cellStyle name="SAPBEXexcCritical5 14" xfId="24719"/>
    <cellStyle name="SAPBEXexcCritical5 15" xfId="24720"/>
    <cellStyle name="SAPBEXexcCritical5 16" xfId="24721"/>
    <cellStyle name="SAPBEXexcCritical5 17" xfId="24722"/>
    <cellStyle name="SAPBEXexcCritical5 2" xfId="24723"/>
    <cellStyle name="SAPBEXexcCritical5 2 10" xfId="24724"/>
    <cellStyle name="SAPBEXexcCritical5 2 10 10" xfId="24725"/>
    <cellStyle name="SAPBEXexcCritical5 2 10 2" xfId="24726"/>
    <cellStyle name="SAPBEXexcCritical5 2 10 2 2" xfId="24727"/>
    <cellStyle name="SAPBEXexcCritical5 2 10 2 2 2" xfId="24728"/>
    <cellStyle name="SAPBEXexcCritical5 2 10 2 3" xfId="24729"/>
    <cellStyle name="SAPBEXexcCritical5 2 10 2 4" xfId="24730"/>
    <cellStyle name="SAPBEXexcCritical5 2 10 3" xfId="24731"/>
    <cellStyle name="SAPBEXexcCritical5 2 10 3 2" xfId="24732"/>
    <cellStyle name="SAPBEXexcCritical5 2 10 4" xfId="24733"/>
    <cellStyle name="SAPBEXexcCritical5 2 10 4 2" xfId="24734"/>
    <cellStyle name="SAPBEXexcCritical5 2 10 5" xfId="24735"/>
    <cellStyle name="SAPBEXexcCritical5 2 10 5 2" xfId="24736"/>
    <cellStyle name="SAPBEXexcCritical5 2 10 6" xfId="24737"/>
    <cellStyle name="SAPBEXexcCritical5 2 10 6 2" xfId="24738"/>
    <cellStyle name="SAPBEXexcCritical5 2 10 6 3" xfId="24739"/>
    <cellStyle name="SAPBEXexcCritical5 2 10 7" xfId="24740"/>
    <cellStyle name="SAPBEXexcCritical5 2 10 8" xfId="24741"/>
    <cellStyle name="SAPBEXexcCritical5 2 10 9" xfId="24742"/>
    <cellStyle name="SAPBEXexcCritical5 2 11" xfId="24743"/>
    <cellStyle name="SAPBEXexcCritical5 2 11 10" xfId="24744"/>
    <cellStyle name="SAPBEXexcCritical5 2 11 2" xfId="24745"/>
    <cellStyle name="SAPBEXexcCritical5 2 11 2 2" xfId="24746"/>
    <cellStyle name="SAPBEXexcCritical5 2 11 2 2 2" xfId="24747"/>
    <cellStyle name="SAPBEXexcCritical5 2 11 2 3" xfId="24748"/>
    <cellStyle name="SAPBEXexcCritical5 2 11 2 4" xfId="24749"/>
    <cellStyle name="SAPBEXexcCritical5 2 11 3" xfId="24750"/>
    <cellStyle name="SAPBEXexcCritical5 2 11 3 2" xfId="24751"/>
    <cellStyle name="SAPBEXexcCritical5 2 11 4" xfId="24752"/>
    <cellStyle name="SAPBEXexcCritical5 2 11 4 2" xfId="24753"/>
    <cellStyle name="SAPBEXexcCritical5 2 11 5" xfId="24754"/>
    <cellStyle name="SAPBEXexcCritical5 2 11 5 2" xfId="24755"/>
    <cellStyle name="SAPBEXexcCritical5 2 11 6" xfId="24756"/>
    <cellStyle name="SAPBEXexcCritical5 2 11 6 2" xfId="24757"/>
    <cellStyle name="SAPBEXexcCritical5 2 11 6 3" xfId="24758"/>
    <cellStyle name="SAPBEXexcCritical5 2 11 7" xfId="24759"/>
    <cellStyle name="SAPBEXexcCritical5 2 11 8" xfId="24760"/>
    <cellStyle name="SAPBEXexcCritical5 2 11 9" xfId="24761"/>
    <cellStyle name="SAPBEXexcCritical5 2 12" xfId="24762"/>
    <cellStyle name="SAPBEXexcCritical5 2 12 10" xfId="24763"/>
    <cellStyle name="SAPBEXexcCritical5 2 12 2" xfId="24764"/>
    <cellStyle name="SAPBEXexcCritical5 2 12 2 2" xfId="24765"/>
    <cellStyle name="SAPBEXexcCritical5 2 12 2 2 2" xfId="24766"/>
    <cellStyle name="SAPBEXexcCritical5 2 12 2 3" xfId="24767"/>
    <cellStyle name="SAPBEXexcCritical5 2 12 2 4" xfId="24768"/>
    <cellStyle name="SAPBEXexcCritical5 2 12 3" xfId="24769"/>
    <cellStyle name="SAPBEXexcCritical5 2 12 3 2" xfId="24770"/>
    <cellStyle name="SAPBEXexcCritical5 2 12 4" xfId="24771"/>
    <cellStyle name="SAPBEXexcCritical5 2 12 4 2" xfId="24772"/>
    <cellStyle name="SAPBEXexcCritical5 2 12 5" xfId="24773"/>
    <cellStyle name="SAPBEXexcCritical5 2 12 5 2" xfId="24774"/>
    <cellStyle name="SAPBEXexcCritical5 2 12 6" xfId="24775"/>
    <cellStyle name="SAPBEXexcCritical5 2 12 6 2" xfId="24776"/>
    <cellStyle name="SAPBEXexcCritical5 2 12 6 3" xfId="24777"/>
    <cellStyle name="SAPBEXexcCritical5 2 12 7" xfId="24778"/>
    <cellStyle name="SAPBEXexcCritical5 2 12 8" xfId="24779"/>
    <cellStyle name="SAPBEXexcCritical5 2 12 9" xfId="24780"/>
    <cellStyle name="SAPBEXexcCritical5 2 13" xfId="24781"/>
    <cellStyle name="SAPBEXexcCritical5 2 13 10" xfId="24782"/>
    <cellStyle name="SAPBEXexcCritical5 2 13 2" xfId="24783"/>
    <cellStyle name="SAPBEXexcCritical5 2 13 2 2" xfId="24784"/>
    <cellStyle name="SAPBEXexcCritical5 2 13 2 2 2" xfId="24785"/>
    <cellStyle name="SAPBEXexcCritical5 2 13 2 3" xfId="24786"/>
    <cellStyle name="SAPBEXexcCritical5 2 13 2 4" xfId="24787"/>
    <cellStyle name="SAPBEXexcCritical5 2 13 3" xfId="24788"/>
    <cellStyle name="SAPBEXexcCritical5 2 13 3 2" xfId="24789"/>
    <cellStyle name="SAPBEXexcCritical5 2 13 4" xfId="24790"/>
    <cellStyle name="SAPBEXexcCritical5 2 13 4 2" xfId="24791"/>
    <cellStyle name="SAPBEXexcCritical5 2 13 5" xfId="24792"/>
    <cellStyle name="SAPBEXexcCritical5 2 13 5 2" xfId="24793"/>
    <cellStyle name="SAPBEXexcCritical5 2 13 6" xfId="24794"/>
    <cellStyle name="SAPBEXexcCritical5 2 13 6 2" xfId="24795"/>
    <cellStyle name="SAPBEXexcCritical5 2 13 6 3" xfId="24796"/>
    <cellStyle name="SAPBEXexcCritical5 2 13 7" xfId="24797"/>
    <cellStyle name="SAPBEXexcCritical5 2 13 8" xfId="24798"/>
    <cellStyle name="SAPBEXexcCritical5 2 13 9" xfId="24799"/>
    <cellStyle name="SAPBEXexcCritical5 2 14" xfId="24800"/>
    <cellStyle name="SAPBEXexcCritical5 2 14 10" xfId="24801"/>
    <cellStyle name="SAPBEXexcCritical5 2 14 2" xfId="24802"/>
    <cellStyle name="SAPBEXexcCritical5 2 14 2 2" xfId="24803"/>
    <cellStyle name="SAPBEXexcCritical5 2 14 2 2 2" xfId="24804"/>
    <cellStyle name="SAPBEXexcCritical5 2 14 2 3" xfId="24805"/>
    <cellStyle name="SAPBEXexcCritical5 2 14 2 4" xfId="24806"/>
    <cellStyle name="SAPBEXexcCritical5 2 14 3" xfId="24807"/>
    <cellStyle name="SAPBEXexcCritical5 2 14 3 2" xfId="24808"/>
    <cellStyle name="SAPBEXexcCritical5 2 14 4" xfId="24809"/>
    <cellStyle name="SAPBEXexcCritical5 2 14 4 2" xfId="24810"/>
    <cellStyle name="SAPBEXexcCritical5 2 14 5" xfId="24811"/>
    <cellStyle name="SAPBEXexcCritical5 2 14 5 2" xfId="24812"/>
    <cellStyle name="SAPBEXexcCritical5 2 14 6" xfId="24813"/>
    <cellStyle name="SAPBEXexcCritical5 2 14 6 2" xfId="24814"/>
    <cellStyle name="SAPBEXexcCritical5 2 14 6 3" xfId="24815"/>
    <cellStyle name="SAPBEXexcCritical5 2 14 7" xfId="24816"/>
    <cellStyle name="SAPBEXexcCritical5 2 14 8" xfId="24817"/>
    <cellStyle name="SAPBEXexcCritical5 2 14 9" xfId="24818"/>
    <cellStyle name="SAPBEXexcCritical5 2 15" xfId="24819"/>
    <cellStyle name="SAPBEXexcCritical5 2 15 10" xfId="24820"/>
    <cellStyle name="SAPBEXexcCritical5 2 15 2" xfId="24821"/>
    <cellStyle name="SAPBEXexcCritical5 2 15 2 2" xfId="24822"/>
    <cellStyle name="SAPBEXexcCritical5 2 15 2 2 2" xfId="24823"/>
    <cellStyle name="SAPBEXexcCritical5 2 15 2 3" xfId="24824"/>
    <cellStyle name="SAPBEXexcCritical5 2 15 2 4" xfId="24825"/>
    <cellStyle name="SAPBEXexcCritical5 2 15 3" xfId="24826"/>
    <cellStyle name="SAPBEXexcCritical5 2 15 3 2" xfId="24827"/>
    <cellStyle name="SAPBEXexcCritical5 2 15 4" xfId="24828"/>
    <cellStyle name="SAPBEXexcCritical5 2 15 4 2" xfId="24829"/>
    <cellStyle name="SAPBEXexcCritical5 2 15 5" xfId="24830"/>
    <cellStyle name="SAPBEXexcCritical5 2 15 5 2" xfId="24831"/>
    <cellStyle name="SAPBEXexcCritical5 2 15 6" xfId="24832"/>
    <cellStyle name="SAPBEXexcCritical5 2 15 6 2" xfId="24833"/>
    <cellStyle name="SAPBEXexcCritical5 2 15 6 3" xfId="24834"/>
    <cellStyle name="SAPBEXexcCritical5 2 15 7" xfId="24835"/>
    <cellStyle name="SAPBEXexcCritical5 2 15 8" xfId="24836"/>
    <cellStyle name="SAPBEXexcCritical5 2 15 9" xfId="24837"/>
    <cellStyle name="SAPBEXexcCritical5 2 16" xfId="24838"/>
    <cellStyle name="SAPBEXexcCritical5 2 16 10" xfId="24839"/>
    <cellStyle name="SAPBEXexcCritical5 2 16 2" xfId="24840"/>
    <cellStyle name="SAPBEXexcCritical5 2 16 2 2" xfId="24841"/>
    <cellStyle name="SAPBEXexcCritical5 2 16 2 2 2" xfId="24842"/>
    <cellStyle name="SAPBEXexcCritical5 2 16 2 3" xfId="24843"/>
    <cellStyle name="SAPBEXexcCritical5 2 16 2 4" xfId="24844"/>
    <cellStyle name="SAPBEXexcCritical5 2 16 3" xfId="24845"/>
    <cellStyle name="SAPBEXexcCritical5 2 16 3 2" xfId="24846"/>
    <cellStyle name="SAPBEXexcCritical5 2 16 4" xfId="24847"/>
    <cellStyle name="SAPBEXexcCritical5 2 16 4 2" xfId="24848"/>
    <cellStyle name="SAPBEXexcCritical5 2 16 5" xfId="24849"/>
    <cellStyle name="SAPBEXexcCritical5 2 16 5 2" xfId="24850"/>
    <cellStyle name="SAPBEXexcCritical5 2 16 6" xfId="24851"/>
    <cellStyle name="SAPBEXexcCritical5 2 16 6 2" xfId="24852"/>
    <cellStyle name="SAPBEXexcCritical5 2 16 6 3" xfId="24853"/>
    <cellStyle name="SAPBEXexcCritical5 2 16 7" xfId="24854"/>
    <cellStyle name="SAPBEXexcCritical5 2 16 8" xfId="24855"/>
    <cellStyle name="SAPBEXexcCritical5 2 16 9" xfId="24856"/>
    <cellStyle name="SAPBEXexcCritical5 2 17" xfId="24857"/>
    <cellStyle name="SAPBEXexcCritical5 2 17 10" xfId="24858"/>
    <cellStyle name="SAPBEXexcCritical5 2 17 2" xfId="24859"/>
    <cellStyle name="SAPBEXexcCritical5 2 17 2 2" xfId="24860"/>
    <cellStyle name="SAPBEXexcCritical5 2 17 2 2 2" xfId="24861"/>
    <cellStyle name="SAPBEXexcCritical5 2 17 2 3" xfId="24862"/>
    <cellStyle name="SAPBEXexcCritical5 2 17 2 4" xfId="24863"/>
    <cellStyle name="SAPBEXexcCritical5 2 17 3" xfId="24864"/>
    <cellStyle name="SAPBEXexcCritical5 2 17 3 2" xfId="24865"/>
    <cellStyle name="SAPBEXexcCritical5 2 17 4" xfId="24866"/>
    <cellStyle name="SAPBEXexcCritical5 2 17 4 2" xfId="24867"/>
    <cellStyle name="SAPBEXexcCritical5 2 17 5" xfId="24868"/>
    <cellStyle name="SAPBEXexcCritical5 2 17 5 2" xfId="24869"/>
    <cellStyle name="SAPBEXexcCritical5 2 17 6" xfId="24870"/>
    <cellStyle name="SAPBEXexcCritical5 2 17 6 2" xfId="24871"/>
    <cellStyle name="SAPBEXexcCritical5 2 17 6 3" xfId="24872"/>
    <cellStyle name="SAPBEXexcCritical5 2 17 7" xfId="24873"/>
    <cellStyle name="SAPBEXexcCritical5 2 17 8" xfId="24874"/>
    <cellStyle name="SAPBEXexcCritical5 2 17 9" xfId="24875"/>
    <cellStyle name="SAPBEXexcCritical5 2 18" xfId="24876"/>
    <cellStyle name="SAPBEXexcCritical5 2 18 2" xfId="24877"/>
    <cellStyle name="SAPBEXexcCritical5 2 18 2 2" xfId="24878"/>
    <cellStyle name="SAPBEXexcCritical5 2 18 3" xfId="24879"/>
    <cellStyle name="SAPBEXexcCritical5 2 18 4" xfId="24880"/>
    <cellStyle name="SAPBEXexcCritical5 2 19" xfId="24881"/>
    <cellStyle name="SAPBEXexcCritical5 2 19 2" xfId="24882"/>
    <cellStyle name="SAPBEXexcCritical5 2 2" xfId="24883"/>
    <cellStyle name="SAPBEXexcCritical5 2 2 10" xfId="24884"/>
    <cellStyle name="SAPBEXexcCritical5 2 2 2" xfId="24885"/>
    <cellStyle name="SAPBEXexcCritical5 2 2 2 2" xfId="24886"/>
    <cellStyle name="SAPBEXexcCritical5 2 2 2 2 2" xfId="24887"/>
    <cellStyle name="SAPBEXexcCritical5 2 2 2 3" xfId="24888"/>
    <cellStyle name="SAPBEXexcCritical5 2 2 2 4" xfId="24889"/>
    <cellStyle name="SAPBEXexcCritical5 2 2 3" xfId="24890"/>
    <cellStyle name="SAPBEXexcCritical5 2 2 3 2" xfId="24891"/>
    <cellStyle name="SAPBEXexcCritical5 2 2 4" xfId="24892"/>
    <cellStyle name="SAPBEXexcCritical5 2 2 4 2" xfId="24893"/>
    <cellStyle name="SAPBEXexcCritical5 2 2 5" xfId="24894"/>
    <cellStyle name="SAPBEXexcCritical5 2 2 5 2" xfId="24895"/>
    <cellStyle name="SAPBEXexcCritical5 2 2 6" xfId="24896"/>
    <cellStyle name="SAPBEXexcCritical5 2 2 6 2" xfId="24897"/>
    <cellStyle name="SAPBEXexcCritical5 2 2 6 3" xfId="24898"/>
    <cellStyle name="SAPBEXexcCritical5 2 2 7" xfId="24899"/>
    <cellStyle name="SAPBEXexcCritical5 2 2 8" xfId="24900"/>
    <cellStyle name="SAPBEXexcCritical5 2 2 9" xfId="24901"/>
    <cellStyle name="SAPBEXexcCritical5 2 20" xfId="24902"/>
    <cellStyle name="SAPBEXexcCritical5 2 20 2" xfId="24903"/>
    <cellStyle name="SAPBEXexcCritical5 2 21" xfId="24904"/>
    <cellStyle name="SAPBEXexcCritical5 2 21 2" xfId="24905"/>
    <cellStyle name="SAPBEXexcCritical5 2 22" xfId="24906"/>
    <cellStyle name="SAPBEXexcCritical5 2 22 2" xfId="24907"/>
    <cellStyle name="SAPBEXexcCritical5 2 22 3" xfId="24908"/>
    <cellStyle name="SAPBEXexcCritical5 2 23" xfId="24909"/>
    <cellStyle name="SAPBEXexcCritical5 2 24" xfId="24910"/>
    <cellStyle name="SAPBEXexcCritical5 2 25" xfId="24911"/>
    <cellStyle name="SAPBEXexcCritical5 2 26" xfId="24912"/>
    <cellStyle name="SAPBEXexcCritical5 2 3" xfId="24913"/>
    <cellStyle name="SAPBEXexcCritical5 2 3 10" xfId="24914"/>
    <cellStyle name="SAPBEXexcCritical5 2 3 2" xfId="24915"/>
    <cellStyle name="SAPBEXexcCritical5 2 3 2 2" xfId="24916"/>
    <cellStyle name="SAPBEXexcCritical5 2 3 2 2 2" xfId="24917"/>
    <cellStyle name="SAPBEXexcCritical5 2 3 2 3" xfId="24918"/>
    <cellStyle name="SAPBEXexcCritical5 2 3 2 4" xfId="24919"/>
    <cellStyle name="SAPBEXexcCritical5 2 3 3" xfId="24920"/>
    <cellStyle name="SAPBEXexcCritical5 2 3 3 2" xfId="24921"/>
    <cellStyle name="SAPBEXexcCritical5 2 3 4" xfId="24922"/>
    <cellStyle name="SAPBEXexcCritical5 2 3 4 2" xfId="24923"/>
    <cellStyle name="SAPBEXexcCritical5 2 3 5" xfId="24924"/>
    <cellStyle name="SAPBEXexcCritical5 2 3 5 2" xfId="24925"/>
    <cellStyle name="SAPBEXexcCritical5 2 3 6" xfId="24926"/>
    <cellStyle name="SAPBEXexcCritical5 2 3 6 2" xfId="24927"/>
    <cellStyle name="SAPBEXexcCritical5 2 3 6 3" xfId="24928"/>
    <cellStyle name="SAPBEXexcCritical5 2 3 7" xfId="24929"/>
    <cellStyle name="SAPBEXexcCritical5 2 3 8" xfId="24930"/>
    <cellStyle name="SAPBEXexcCritical5 2 3 9" xfId="24931"/>
    <cellStyle name="SAPBEXexcCritical5 2 4" xfId="24932"/>
    <cellStyle name="SAPBEXexcCritical5 2 4 10" xfId="24933"/>
    <cellStyle name="SAPBEXexcCritical5 2 4 2" xfId="24934"/>
    <cellStyle name="SAPBEXexcCritical5 2 4 2 2" xfId="24935"/>
    <cellStyle name="SAPBEXexcCritical5 2 4 2 2 2" xfId="24936"/>
    <cellStyle name="SAPBEXexcCritical5 2 4 2 3" xfId="24937"/>
    <cellStyle name="SAPBEXexcCritical5 2 4 2 4" xfId="24938"/>
    <cellStyle name="SAPBEXexcCritical5 2 4 3" xfId="24939"/>
    <cellStyle name="SAPBEXexcCritical5 2 4 3 2" xfId="24940"/>
    <cellStyle name="SAPBEXexcCritical5 2 4 4" xfId="24941"/>
    <cellStyle name="SAPBEXexcCritical5 2 4 4 2" xfId="24942"/>
    <cellStyle name="SAPBEXexcCritical5 2 4 5" xfId="24943"/>
    <cellStyle name="SAPBEXexcCritical5 2 4 5 2" xfId="24944"/>
    <cellStyle name="SAPBEXexcCritical5 2 4 6" xfId="24945"/>
    <cellStyle name="SAPBEXexcCritical5 2 4 6 2" xfId="24946"/>
    <cellStyle name="SAPBEXexcCritical5 2 4 6 3" xfId="24947"/>
    <cellStyle name="SAPBEXexcCritical5 2 4 7" xfId="24948"/>
    <cellStyle name="SAPBEXexcCritical5 2 4 8" xfId="24949"/>
    <cellStyle name="SAPBEXexcCritical5 2 4 9" xfId="24950"/>
    <cellStyle name="SAPBEXexcCritical5 2 5" xfId="24951"/>
    <cellStyle name="SAPBEXexcCritical5 2 5 10" xfId="24952"/>
    <cellStyle name="SAPBEXexcCritical5 2 5 2" xfId="24953"/>
    <cellStyle name="SAPBEXexcCritical5 2 5 2 2" xfId="24954"/>
    <cellStyle name="SAPBEXexcCritical5 2 5 2 2 2" xfId="24955"/>
    <cellStyle name="SAPBEXexcCritical5 2 5 2 3" xfId="24956"/>
    <cellStyle name="SAPBEXexcCritical5 2 5 2 4" xfId="24957"/>
    <cellStyle name="SAPBEXexcCritical5 2 5 3" xfId="24958"/>
    <cellStyle name="SAPBEXexcCritical5 2 5 3 2" xfId="24959"/>
    <cellStyle name="SAPBEXexcCritical5 2 5 4" xfId="24960"/>
    <cellStyle name="SAPBEXexcCritical5 2 5 4 2" xfId="24961"/>
    <cellStyle name="SAPBEXexcCritical5 2 5 5" xfId="24962"/>
    <cellStyle name="SAPBEXexcCritical5 2 5 5 2" xfId="24963"/>
    <cellStyle name="SAPBEXexcCritical5 2 5 6" xfId="24964"/>
    <cellStyle name="SAPBEXexcCritical5 2 5 6 2" xfId="24965"/>
    <cellStyle name="SAPBEXexcCritical5 2 5 6 3" xfId="24966"/>
    <cellStyle name="SAPBEXexcCritical5 2 5 7" xfId="24967"/>
    <cellStyle name="SAPBEXexcCritical5 2 5 8" xfId="24968"/>
    <cellStyle name="SAPBEXexcCritical5 2 5 9" xfId="24969"/>
    <cellStyle name="SAPBEXexcCritical5 2 6" xfId="24970"/>
    <cellStyle name="SAPBEXexcCritical5 2 6 10" xfId="24971"/>
    <cellStyle name="SAPBEXexcCritical5 2 6 2" xfId="24972"/>
    <cellStyle name="SAPBEXexcCritical5 2 6 2 2" xfId="24973"/>
    <cellStyle name="SAPBEXexcCritical5 2 6 2 2 2" xfId="24974"/>
    <cellStyle name="SAPBEXexcCritical5 2 6 2 3" xfId="24975"/>
    <cellStyle name="SAPBEXexcCritical5 2 6 2 4" xfId="24976"/>
    <cellStyle name="SAPBEXexcCritical5 2 6 3" xfId="24977"/>
    <cellStyle name="SAPBEXexcCritical5 2 6 3 2" xfId="24978"/>
    <cellStyle name="SAPBEXexcCritical5 2 6 4" xfId="24979"/>
    <cellStyle name="SAPBEXexcCritical5 2 6 4 2" xfId="24980"/>
    <cellStyle name="SAPBEXexcCritical5 2 6 5" xfId="24981"/>
    <cellStyle name="SAPBEXexcCritical5 2 6 5 2" xfId="24982"/>
    <cellStyle name="SAPBEXexcCritical5 2 6 6" xfId="24983"/>
    <cellStyle name="SAPBEXexcCritical5 2 6 6 2" xfId="24984"/>
    <cellStyle name="SAPBEXexcCritical5 2 6 6 3" xfId="24985"/>
    <cellStyle name="SAPBEXexcCritical5 2 6 7" xfId="24986"/>
    <cellStyle name="SAPBEXexcCritical5 2 6 8" xfId="24987"/>
    <cellStyle name="SAPBEXexcCritical5 2 6 9" xfId="24988"/>
    <cellStyle name="SAPBEXexcCritical5 2 7" xfId="24989"/>
    <cellStyle name="SAPBEXexcCritical5 2 7 10" xfId="24990"/>
    <cellStyle name="SAPBEXexcCritical5 2 7 2" xfId="24991"/>
    <cellStyle name="SAPBEXexcCritical5 2 7 2 2" xfId="24992"/>
    <cellStyle name="SAPBEXexcCritical5 2 7 2 2 2" xfId="24993"/>
    <cellStyle name="SAPBEXexcCritical5 2 7 2 3" xfId="24994"/>
    <cellStyle name="SAPBEXexcCritical5 2 7 2 4" xfId="24995"/>
    <cellStyle name="SAPBEXexcCritical5 2 7 3" xfId="24996"/>
    <cellStyle name="SAPBEXexcCritical5 2 7 3 2" xfId="24997"/>
    <cellStyle name="SAPBEXexcCritical5 2 7 4" xfId="24998"/>
    <cellStyle name="SAPBEXexcCritical5 2 7 4 2" xfId="24999"/>
    <cellStyle name="SAPBEXexcCritical5 2 7 5" xfId="25000"/>
    <cellStyle name="SAPBEXexcCritical5 2 7 5 2" xfId="25001"/>
    <cellStyle name="SAPBEXexcCritical5 2 7 6" xfId="25002"/>
    <cellStyle name="SAPBEXexcCritical5 2 7 6 2" xfId="25003"/>
    <cellStyle name="SAPBEXexcCritical5 2 7 6 3" xfId="25004"/>
    <cellStyle name="SAPBEXexcCritical5 2 7 7" xfId="25005"/>
    <cellStyle name="SAPBEXexcCritical5 2 7 8" xfId="25006"/>
    <cellStyle name="SAPBEXexcCritical5 2 7 9" xfId="25007"/>
    <cellStyle name="SAPBEXexcCritical5 2 8" xfId="25008"/>
    <cellStyle name="SAPBEXexcCritical5 2 8 10" xfId="25009"/>
    <cellStyle name="SAPBEXexcCritical5 2 8 2" xfId="25010"/>
    <cellStyle name="SAPBEXexcCritical5 2 8 2 2" xfId="25011"/>
    <cellStyle name="SAPBEXexcCritical5 2 8 2 2 2" xfId="25012"/>
    <cellStyle name="SAPBEXexcCritical5 2 8 2 3" xfId="25013"/>
    <cellStyle name="SAPBEXexcCritical5 2 8 2 4" xfId="25014"/>
    <cellStyle name="SAPBEXexcCritical5 2 8 3" xfId="25015"/>
    <cellStyle name="SAPBEXexcCritical5 2 8 3 2" xfId="25016"/>
    <cellStyle name="SAPBEXexcCritical5 2 8 4" xfId="25017"/>
    <cellStyle name="SAPBEXexcCritical5 2 8 4 2" xfId="25018"/>
    <cellStyle name="SAPBEXexcCritical5 2 8 5" xfId="25019"/>
    <cellStyle name="SAPBEXexcCritical5 2 8 5 2" xfId="25020"/>
    <cellStyle name="SAPBEXexcCritical5 2 8 6" xfId="25021"/>
    <cellStyle name="SAPBEXexcCritical5 2 8 6 2" xfId="25022"/>
    <cellStyle name="SAPBEXexcCritical5 2 8 6 3" xfId="25023"/>
    <cellStyle name="SAPBEXexcCritical5 2 8 7" xfId="25024"/>
    <cellStyle name="SAPBEXexcCritical5 2 8 8" xfId="25025"/>
    <cellStyle name="SAPBEXexcCritical5 2 8 9" xfId="25026"/>
    <cellStyle name="SAPBEXexcCritical5 2 9" xfId="25027"/>
    <cellStyle name="SAPBEXexcCritical5 2 9 10" xfId="25028"/>
    <cellStyle name="SAPBEXexcCritical5 2 9 2" xfId="25029"/>
    <cellStyle name="SAPBEXexcCritical5 2 9 2 2" xfId="25030"/>
    <cellStyle name="SAPBEXexcCritical5 2 9 2 2 2" xfId="25031"/>
    <cellStyle name="SAPBEXexcCritical5 2 9 2 3" xfId="25032"/>
    <cellStyle name="SAPBEXexcCritical5 2 9 2 4" xfId="25033"/>
    <cellStyle name="SAPBEXexcCritical5 2 9 3" xfId="25034"/>
    <cellStyle name="SAPBEXexcCritical5 2 9 3 2" xfId="25035"/>
    <cellStyle name="SAPBEXexcCritical5 2 9 4" xfId="25036"/>
    <cellStyle name="SAPBEXexcCritical5 2 9 4 2" xfId="25037"/>
    <cellStyle name="SAPBEXexcCritical5 2 9 5" xfId="25038"/>
    <cellStyle name="SAPBEXexcCritical5 2 9 5 2" xfId="25039"/>
    <cellStyle name="SAPBEXexcCritical5 2 9 6" xfId="25040"/>
    <cellStyle name="SAPBEXexcCritical5 2 9 6 2" xfId="25041"/>
    <cellStyle name="SAPBEXexcCritical5 2 9 6 3" xfId="25042"/>
    <cellStyle name="SAPBEXexcCritical5 2 9 7" xfId="25043"/>
    <cellStyle name="SAPBEXexcCritical5 2 9 8" xfId="25044"/>
    <cellStyle name="SAPBEXexcCritical5 2 9 9" xfId="25045"/>
    <cellStyle name="SAPBEXexcCritical5 3" xfId="25046"/>
    <cellStyle name="SAPBEXexcCritical5 3 10" xfId="25047"/>
    <cellStyle name="SAPBEXexcCritical5 3 2" xfId="25048"/>
    <cellStyle name="SAPBEXexcCritical5 3 2 2" xfId="25049"/>
    <cellStyle name="SAPBEXexcCritical5 3 2 2 2" xfId="25050"/>
    <cellStyle name="SAPBEXexcCritical5 3 2 3" xfId="25051"/>
    <cellStyle name="SAPBEXexcCritical5 3 2 4" xfId="25052"/>
    <cellStyle name="SAPBEXexcCritical5 3 3" xfId="25053"/>
    <cellStyle name="SAPBEXexcCritical5 3 3 2" xfId="25054"/>
    <cellStyle name="SAPBEXexcCritical5 3 4" xfId="25055"/>
    <cellStyle name="SAPBEXexcCritical5 3 4 2" xfId="25056"/>
    <cellStyle name="SAPBEXexcCritical5 3 5" xfId="25057"/>
    <cellStyle name="SAPBEXexcCritical5 3 5 2" xfId="25058"/>
    <cellStyle name="SAPBEXexcCritical5 3 6" xfId="25059"/>
    <cellStyle name="SAPBEXexcCritical5 3 6 2" xfId="25060"/>
    <cellStyle name="SAPBEXexcCritical5 3 6 3" xfId="25061"/>
    <cellStyle name="SAPBEXexcCritical5 3 7" xfId="25062"/>
    <cellStyle name="SAPBEXexcCritical5 3 8" xfId="25063"/>
    <cellStyle name="SAPBEXexcCritical5 3 9" xfId="25064"/>
    <cellStyle name="SAPBEXexcCritical5 4" xfId="25065"/>
    <cellStyle name="SAPBEXexcCritical5 4 10" xfId="25066"/>
    <cellStyle name="SAPBEXexcCritical5 4 2" xfId="25067"/>
    <cellStyle name="SAPBEXexcCritical5 4 2 2" xfId="25068"/>
    <cellStyle name="SAPBEXexcCritical5 4 2 2 2" xfId="25069"/>
    <cellStyle name="SAPBEXexcCritical5 4 2 3" xfId="25070"/>
    <cellStyle name="SAPBEXexcCritical5 4 2 4" xfId="25071"/>
    <cellStyle name="SAPBEXexcCritical5 4 3" xfId="25072"/>
    <cellStyle name="SAPBEXexcCritical5 4 3 2" xfId="25073"/>
    <cellStyle name="SAPBEXexcCritical5 4 4" xfId="25074"/>
    <cellStyle name="SAPBEXexcCritical5 4 4 2" xfId="25075"/>
    <cellStyle name="SAPBEXexcCritical5 4 5" xfId="25076"/>
    <cellStyle name="SAPBEXexcCritical5 4 5 2" xfId="25077"/>
    <cellStyle name="SAPBEXexcCritical5 4 6" xfId="25078"/>
    <cellStyle name="SAPBEXexcCritical5 4 6 2" xfId="25079"/>
    <cellStyle name="SAPBEXexcCritical5 4 6 3" xfId="25080"/>
    <cellStyle name="SAPBEXexcCritical5 4 7" xfId="25081"/>
    <cellStyle name="SAPBEXexcCritical5 4 8" xfId="25082"/>
    <cellStyle name="SAPBEXexcCritical5 4 9" xfId="25083"/>
    <cellStyle name="SAPBEXexcCritical5 5" xfId="25084"/>
    <cellStyle name="SAPBEXexcCritical5 5 10" xfId="25085"/>
    <cellStyle name="SAPBEXexcCritical5 5 2" xfId="25086"/>
    <cellStyle name="SAPBEXexcCritical5 5 2 2" xfId="25087"/>
    <cellStyle name="SAPBEXexcCritical5 5 2 2 2" xfId="25088"/>
    <cellStyle name="SAPBEXexcCritical5 5 2 3" xfId="25089"/>
    <cellStyle name="SAPBEXexcCritical5 5 2 4" xfId="25090"/>
    <cellStyle name="SAPBEXexcCritical5 5 3" xfId="25091"/>
    <cellStyle name="SAPBEXexcCritical5 5 3 2" xfId="25092"/>
    <cellStyle name="SAPBEXexcCritical5 5 4" xfId="25093"/>
    <cellStyle name="SAPBEXexcCritical5 5 4 2" xfId="25094"/>
    <cellStyle name="SAPBEXexcCritical5 5 5" xfId="25095"/>
    <cellStyle name="SAPBEXexcCritical5 5 5 2" xfId="25096"/>
    <cellStyle name="SAPBEXexcCritical5 5 6" xfId="25097"/>
    <cellStyle name="SAPBEXexcCritical5 5 6 2" xfId="25098"/>
    <cellStyle name="SAPBEXexcCritical5 5 6 3" xfId="25099"/>
    <cellStyle name="SAPBEXexcCritical5 5 7" xfId="25100"/>
    <cellStyle name="SAPBEXexcCritical5 5 8" xfId="25101"/>
    <cellStyle name="SAPBEXexcCritical5 5 9" xfId="25102"/>
    <cellStyle name="SAPBEXexcCritical5 6" xfId="25103"/>
    <cellStyle name="SAPBEXexcCritical5 6 10" xfId="25104"/>
    <cellStyle name="SAPBEXexcCritical5 6 2" xfId="25105"/>
    <cellStyle name="SAPBEXexcCritical5 6 2 2" xfId="25106"/>
    <cellStyle name="SAPBEXexcCritical5 6 2 2 2" xfId="25107"/>
    <cellStyle name="SAPBEXexcCritical5 6 2 3" xfId="25108"/>
    <cellStyle name="SAPBEXexcCritical5 6 2 4" xfId="25109"/>
    <cellStyle name="SAPBEXexcCritical5 6 3" xfId="25110"/>
    <cellStyle name="SAPBEXexcCritical5 6 3 2" xfId="25111"/>
    <cellStyle name="SAPBEXexcCritical5 6 4" xfId="25112"/>
    <cellStyle name="SAPBEXexcCritical5 6 4 2" xfId="25113"/>
    <cellStyle name="SAPBEXexcCritical5 6 5" xfId="25114"/>
    <cellStyle name="SAPBEXexcCritical5 6 5 2" xfId="25115"/>
    <cellStyle name="SAPBEXexcCritical5 6 6" xfId="25116"/>
    <cellStyle name="SAPBEXexcCritical5 6 6 2" xfId="25117"/>
    <cellStyle name="SAPBEXexcCritical5 6 6 3" xfId="25118"/>
    <cellStyle name="SAPBEXexcCritical5 6 7" xfId="25119"/>
    <cellStyle name="SAPBEXexcCritical5 6 8" xfId="25120"/>
    <cellStyle name="SAPBEXexcCritical5 6 9" xfId="25121"/>
    <cellStyle name="SAPBEXexcCritical5 7" xfId="25122"/>
    <cellStyle name="SAPBEXexcCritical5 7 10" xfId="25123"/>
    <cellStyle name="SAPBEXexcCritical5 7 2" xfId="25124"/>
    <cellStyle name="SAPBEXexcCritical5 7 2 2" xfId="25125"/>
    <cellStyle name="SAPBEXexcCritical5 7 2 2 2" xfId="25126"/>
    <cellStyle name="SAPBEXexcCritical5 7 2 3" xfId="25127"/>
    <cellStyle name="SAPBEXexcCritical5 7 2 4" xfId="25128"/>
    <cellStyle name="SAPBEXexcCritical5 7 3" xfId="25129"/>
    <cellStyle name="SAPBEXexcCritical5 7 3 2" xfId="25130"/>
    <cellStyle name="SAPBEXexcCritical5 7 4" xfId="25131"/>
    <cellStyle name="SAPBEXexcCritical5 7 4 2" xfId="25132"/>
    <cellStyle name="SAPBEXexcCritical5 7 5" xfId="25133"/>
    <cellStyle name="SAPBEXexcCritical5 7 5 2" xfId="25134"/>
    <cellStyle name="SAPBEXexcCritical5 7 6" xfId="25135"/>
    <cellStyle name="SAPBEXexcCritical5 7 6 2" xfId="25136"/>
    <cellStyle name="SAPBEXexcCritical5 7 6 3" xfId="25137"/>
    <cellStyle name="SAPBEXexcCritical5 7 7" xfId="25138"/>
    <cellStyle name="SAPBEXexcCritical5 7 8" xfId="25139"/>
    <cellStyle name="SAPBEXexcCritical5 7 9" xfId="25140"/>
    <cellStyle name="SAPBEXexcCritical5 8" xfId="25141"/>
    <cellStyle name="SAPBEXexcCritical5 8 10" xfId="25142"/>
    <cellStyle name="SAPBEXexcCritical5 8 2" xfId="25143"/>
    <cellStyle name="SAPBEXexcCritical5 8 2 2" xfId="25144"/>
    <cellStyle name="SAPBEXexcCritical5 8 2 2 2" xfId="25145"/>
    <cellStyle name="SAPBEXexcCritical5 8 2 3" xfId="25146"/>
    <cellStyle name="SAPBEXexcCritical5 8 2 4" xfId="25147"/>
    <cellStyle name="SAPBEXexcCritical5 8 3" xfId="25148"/>
    <cellStyle name="SAPBEXexcCritical5 8 3 2" xfId="25149"/>
    <cellStyle name="SAPBEXexcCritical5 8 4" xfId="25150"/>
    <cellStyle name="SAPBEXexcCritical5 8 4 2" xfId="25151"/>
    <cellStyle name="SAPBEXexcCritical5 8 5" xfId="25152"/>
    <cellStyle name="SAPBEXexcCritical5 8 5 2" xfId="25153"/>
    <cellStyle name="SAPBEXexcCritical5 8 6" xfId="25154"/>
    <cellStyle name="SAPBEXexcCritical5 8 6 2" xfId="25155"/>
    <cellStyle name="SAPBEXexcCritical5 8 6 3" xfId="25156"/>
    <cellStyle name="SAPBEXexcCritical5 8 7" xfId="25157"/>
    <cellStyle name="SAPBEXexcCritical5 8 8" xfId="25158"/>
    <cellStyle name="SAPBEXexcCritical5 8 9" xfId="25159"/>
    <cellStyle name="SAPBEXexcCritical5 9" xfId="25160"/>
    <cellStyle name="SAPBEXexcCritical5 9 2" xfId="25161"/>
    <cellStyle name="SAPBEXexcCritical5 9 2 2" xfId="25162"/>
    <cellStyle name="SAPBEXexcCritical5 9 3" xfId="25163"/>
    <cellStyle name="SAPBEXexcCritical5 9 4" xfId="25164"/>
    <cellStyle name="SAPBEXexcCritical5_20110918_Additional measures_ECB" xfId="25165"/>
    <cellStyle name="SAPBEXexcCritical6" xfId="25166"/>
    <cellStyle name="SAPBEXexcCritical6 10" xfId="25167"/>
    <cellStyle name="SAPBEXexcCritical6 10 2" xfId="25168"/>
    <cellStyle name="SAPBEXexcCritical6 11" xfId="25169"/>
    <cellStyle name="SAPBEXexcCritical6 11 2" xfId="25170"/>
    <cellStyle name="SAPBEXexcCritical6 12" xfId="25171"/>
    <cellStyle name="SAPBEXexcCritical6 12 2" xfId="25172"/>
    <cellStyle name="SAPBEXexcCritical6 13" xfId="25173"/>
    <cellStyle name="SAPBEXexcCritical6 13 2" xfId="25174"/>
    <cellStyle name="SAPBEXexcCritical6 13 3" xfId="25175"/>
    <cellStyle name="SAPBEXexcCritical6 14" xfId="25176"/>
    <cellStyle name="SAPBEXexcCritical6 15" xfId="25177"/>
    <cellStyle name="SAPBEXexcCritical6 16" xfId="25178"/>
    <cellStyle name="SAPBEXexcCritical6 17" xfId="25179"/>
    <cellStyle name="SAPBEXexcCritical6 2" xfId="25180"/>
    <cellStyle name="SAPBEXexcCritical6 2 10" xfId="25181"/>
    <cellStyle name="SAPBEXexcCritical6 2 10 10" xfId="25182"/>
    <cellStyle name="SAPBEXexcCritical6 2 10 2" xfId="25183"/>
    <cellStyle name="SAPBEXexcCritical6 2 10 2 2" xfId="25184"/>
    <cellStyle name="SAPBEXexcCritical6 2 10 2 2 2" xfId="25185"/>
    <cellStyle name="SAPBEXexcCritical6 2 10 2 3" xfId="25186"/>
    <cellStyle name="SAPBEXexcCritical6 2 10 2 4" xfId="25187"/>
    <cellStyle name="SAPBEXexcCritical6 2 10 3" xfId="25188"/>
    <cellStyle name="SAPBEXexcCritical6 2 10 3 2" xfId="25189"/>
    <cellStyle name="SAPBEXexcCritical6 2 10 4" xfId="25190"/>
    <cellStyle name="SAPBEXexcCritical6 2 10 4 2" xfId="25191"/>
    <cellStyle name="SAPBEXexcCritical6 2 10 5" xfId="25192"/>
    <cellStyle name="SAPBEXexcCritical6 2 10 5 2" xfId="25193"/>
    <cellStyle name="SAPBEXexcCritical6 2 10 6" xfId="25194"/>
    <cellStyle name="SAPBEXexcCritical6 2 10 6 2" xfId="25195"/>
    <cellStyle name="SAPBEXexcCritical6 2 10 6 3" xfId="25196"/>
    <cellStyle name="SAPBEXexcCritical6 2 10 7" xfId="25197"/>
    <cellStyle name="SAPBEXexcCritical6 2 10 8" xfId="25198"/>
    <cellStyle name="SAPBEXexcCritical6 2 10 9" xfId="25199"/>
    <cellStyle name="SAPBEXexcCritical6 2 11" xfId="25200"/>
    <cellStyle name="SAPBEXexcCritical6 2 11 10" xfId="25201"/>
    <cellStyle name="SAPBEXexcCritical6 2 11 2" xfId="25202"/>
    <cellStyle name="SAPBEXexcCritical6 2 11 2 2" xfId="25203"/>
    <cellStyle name="SAPBEXexcCritical6 2 11 2 2 2" xfId="25204"/>
    <cellStyle name="SAPBEXexcCritical6 2 11 2 3" xfId="25205"/>
    <cellStyle name="SAPBEXexcCritical6 2 11 2 4" xfId="25206"/>
    <cellStyle name="SAPBEXexcCritical6 2 11 3" xfId="25207"/>
    <cellStyle name="SAPBEXexcCritical6 2 11 3 2" xfId="25208"/>
    <cellStyle name="SAPBEXexcCritical6 2 11 4" xfId="25209"/>
    <cellStyle name="SAPBEXexcCritical6 2 11 4 2" xfId="25210"/>
    <cellStyle name="SAPBEXexcCritical6 2 11 5" xfId="25211"/>
    <cellStyle name="SAPBEXexcCritical6 2 11 5 2" xfId="25212"/>
    <cellStyle name="SAPBEXexcCritical6 2 11 6" xfId="25213"/>
    <cellStyle name="SAPBEXexcCritical6 2 11 6 2" xfId="25214"/>
    <cellStyle name="SAPBEXexcCritical6 2 11 6 3" xfId="25215"/>
    <cellStyle name="SAPBEXexcCritical6 2 11 7" xfId="25216"/>
    <cellStyle name="SAPBEXexcCritical6 2 11 8" xfId="25217"/>
    <cellStyle name="SAPBEXexcCritical6 2 11 9" xfId="25218"/>
    <cellStyle name="SAPBEXexcCritical6 2 12" xfId="25219"/>
    <cellStyle name="SAPBEXexcCritical6 2 12 10" xfId="25220"/>
    <cellStyle name="SAPBEXexcCritical6 2 12 2" xfId="25221"/>
    <cellStyle name="SAPBEXexcCritical6 2 12 2 2" xfId="25222"/>
    <cellStyle name="SAPBEXexcCritical6 2 12 2 2 2" xfId="25223"/>
    <cellStyle name="SAPBEXexcCritical6 2 12 2 3" xfId="25224"/>
    <cellStyle name="SAPBEXexcCritical6 2 12 2 4" xfId="25225"/>
    <cellStyle name="SAPBEXexcCritical6 2 12 3" xfId="25226"/>
    <cellStyle name="SAPBEXexcCritical6 2 12 3 2" xfId="25227"/>
    <cellStyle name="SAPBEXexcCritical6 2 12 4" xfId="25228"/>
    <cellStyle name="SAPBEXexcCritical6 2 12 4 2" xfId="25229"/>
    <cellStyle name="SAPBEXexcCritical6 2 12 5" xfId="25230"/>
    <cellStyle name="SAPBEXexcCritical6 2 12 5 2" xfId="25231"/>
    <cellStyle name="SAPBEXexcCritical6 2 12 6" xfId="25232"/>
    <cellStyle name="SAPBEXexcCritical6 2 12 6 2" xfId="25233"/>
    <cellStyle name="SAPBEXexcCritical6 2 12 6 3" xfId="25234"/>
    <cellStyle name="SAPBEXexcCritical6 2 12 7" xfId="25235"/>
    <cellStyle name="SAPBEXexcCritical6 2 12 8" xfId="25236"/>
    <cellStyle name="SAPBEXexcCritical6 2 12 9" xfId="25237"/>
    <cellStyle name="SAPBEXexcCritical6 2 13" xfId="25238"/>
    <cellStyle name="SAPBEXexcCritical6 2 13 10" xfId="25239"/>
    <cellStyle name="SAPBEXexcCritical6 2 13 2" xfId="25240"/>
    <cellStyle name="SAPBEXexcCritical6 2 13 2 2" xfId="25241"/>
    <cellStyle name="SAPBEXexcCritical6 2 13 2 2 2" xfId="25242"/>
    <cellStyle name="SAPBEXexcCritical6 2 13 2 3" xfId="25243"/>
    <cellStyle name="SAPBEXexcCritical6 2 13 2 4" xfId="25244"/>
    <cellStyle name="SAPBEXexcCritical6 2 13 3" xfId="25245"/>
    <cellStyle name="SAPBEXexcCritical6 2 13 3 2" xfId="25246"/>
    <cellStyle name="SAPBEXexcCritical6 2 13 4" xfId="25247"/>
    <cellStyle name="SAPBEXexcCritical6 2 13 4 2" xfId="25248"/>
    <cellStyle name="SAPBEXexcCritical6 2 13 5" xfId="25249"/>
    <cellStyle name="SAPBEXexcCritical6 2 13 5 2" xfId="25250"/>
    <cellStyle name="SAPBEXexcCritical6 2 13 6" xfId="25251"/>
    <cellStyle name="SAPBEXexcCritical6 2 13 6 2" xfId="25252"/>
    <cellStyle name="SAPBEXexcCritical6 2 13 6 3" xfId="25253"/>
    <cellStyle name="SAPBEXexcCritical6 2 13 7" xfId="25254"/>
    <cellStyle name="SAPBEXexcCritical6 2 13 8" xfId="25255"/>
    <cellStyle name="SAPBEXexcCritical6 2 13 9" xfId="25256"/>
    <cellStyle name="SAPBEXexcCritical6 2 14" xfId="25257"/>
    <cellStyle name="SAPBEXexcCritical6 2 14 10" xfId="25258"/>
    <cellStyle name="SAPBEXexcCritical6 2 14 2" xfId="25259"/>
    <cellStyle name="SAPBEXexcCritical6 2 14 2 2" xfId="25260"/>
    <cellStyle name="SAPBEXexcCritical6 2 14 2 2 2" xfId="25261"/>
    <cellStyle name="SAPBEXexcCritical6 2 14 2 3" xfId="25262"/>
    <cellStyle name="SAPBEXexcCritical6 2 14 2 4" xfId="25263"/>
    <cellStyle name="SAPBEXexcCritical6 2 14 3" xfId="25264"/>
    <cellStyle name="SAPBEXexcCritical6 2 14 3 2" xfId="25265"/>
    <cellStyle name="SAPBEXexcCritical6 2 14 4" xfId="25266"/>
    <cellStyle name="SAPBEXexcCritical6 2 14 4 2" xfId="25267"/>
    <cellStyle name="SAPBEXexcCritical6 2 14 5" xfId="25268"/>
    <cellStyle name="SAPBEXexcCritical6 2 14 5 2" xfId="25269"/>
    <cellStyle name="SAPBEXexcCritical6 2 14 6" xfId="25270"/>
    <cellStyle name="SAPBEXexcCritical6 2 14 6 2" xfId="25271"/>
    <cellStyle name="SAPBEXexcCritical6 2 14 6 3" xfId="25272"/>
    <cellStyle name="SAPBEXexcCritical6 2 14 7" xfId="25273"/>
    <cellStyle name="SAPBEXexcCritical6 2 14 8" xfId="25274"/>
    <cellStyle name="SAPBEXexcCritical6 2 14 9" xfId="25275"/>
    <cellStyle name="SAPBEXexcCritical6 2 15" xfId="25276"/>
    <cellStyle name="SAPBEXexcCritical6 2 15 10" xfId="25277"/>
    <cellStyle name="SAPBEXexcCritical6 2 15 2" xfId="25278"/>
    <cellStyle name="SAPBEXexcCritical6 2 15 2 2" xfId="25279"/>
    <cellStyle name="SAPBEXexcCritical6 2 15 2 2 2" xfId="25280"/>
    <cellStyle name="SAPBEXexcCritical6 2 15 2 3" xfId="25281"/>
    <cellStyle name="SAPBEXexcCritical6 2 15 2 4" xfId="25282"/>
    <cellStyle name="SAPBEXexcCritical6 2 15 3" xfId="25283"/>
    <cellStyle name="SAPBEXexcCritical6 2 15 3 2" xfId="25284"/>
    <cellStyle name="SAPBEXexcCritical6 2 15 4" xfId="25285"/>
    <cellStyle name="SAPBEXexcCritical6 2 15 4 2" xfId="25286"/>
    <cellStyle name="SAPBEXexcCritical6 2 15 5" xfId="25287"/>
    <cellStyle name="SAPBEXexcCritical6 2 15 5 2" xfId="25288"/>
    <cellStyle name="SAPBEXexcCritical6 2 15 6" xfId="25289"/>
    <cellStyle name="SAPBEXexcCritical6 2 15 6 2" xfId="25290"/>
    <cellStyle name="SAPBEXexcCritical6 2 15 6 3" xfId="25291"/>
    <cellStyle name="SAPBEXexcCritical6 2 15 7" xfId="25292"/>
    <cellStyle name="SAPBEXexcCritical6 2 15 8" xfId="25293"/>
    <cellStyle name="SAPBEXexcCritical6 2 15 9" xfId="25294"/>
    <cellStyle name="SAPBEXexcCritical6 2 16" xfId="25295"/>
    <cellStyle name="SAPBEXexcCritical6 2 16 10" xfId="25296"/>
    <cellStyle name="SAPBEXexcCritical6 2 16 2" xfId="25297"/>
    <cellStyle name="SAPBEXexcCritical6 2 16 2 2" xfId="25298"/>
    <cellStyle name="SAPBEXexcCritical6 2 16 2 2 2" xfId="25299"/>
    <cellStyle name="SAPBEXexcCritical6 2 16 2 3" xfId="25300"/>
    <cellStyle name="SAPBEXexcCritical6 2 16 2 4" xfId="25301"/>
    <cellStyle name="SAPBEXexcCritical6 2 16 3" xfId="25302"/>
    <cellStyle name="SAPBEXexcCritical6 2 16 3 2" xfId="25303"/>
    <cellStyle name="SAPBEXexcCritical6 2 16 4" xfId="25304"/>
    <cellStyle name="SAPBEXexcCritical6 2 16 4 2" xfId="25305"/>
    <cellStyle name="SAPBEXexcCritical6 2 16 5" xfId="25306"/>
    <cellStyle name="SAPBEXexcCritical6 2 16 5 2" xfId="25307"/>
    <cellStyle name="SAPBEXexcCritical6 2 16 6" xfId="25308"/>
    <cellStyle name="SAPBEXexcCritical6 2 16 6 2" xfId="25309"/>
    <cellStyle name="SAPBEXexcCritical6 2 16 6 3" xfId="25310"/>
    <cellStyle name="SAPBEXexcCritical6 2 16 7" xfId="25311"/>
    <cellStyle name="SAPBEXexcCritical6 2 16 8" xfId="25312"/>
    <cellStyle name="SAPBEXexcCritical6 2 16 9" xfId="25313"/>
    <cellStyle name="SAPBEXexcCritical6 2 17" xfId="25314"/>
    <cellStyle name="SAPBEXexcCritical6 2 17 10" xfId="25315"/>
    <cellStyle name="SAPBEXexcCritical6 2 17 2" xfId="25316"/>
    <cellStyle name="SAPBEXexcCritical6 2 17 2 2" xfId="25317"/>
    <cellStyle name="SAPBEXexcCritical6 2 17 2 2 2" xfId="25318"/>
    <cellStyle name="SAPBEXexcCritical6 2 17 2 3" xfId="25319"/>
    <cellStyle name="SAPBEXexcCritical6 2 17 2 4" xfId="25320"/>
    <cellStyle name="SAPBEXexcCritical6 2 17 3" xfId="25321"/>
    <cellStyle name="SAPBEXexcCritical6 2 17 3 2" xfId="25322"/>
    <cellStyle name="SAPBEXexcCritical6 2 17 4" xfId="25323"/>
    <cellStyle name="SAPBEXexcCritical6 2 17 4 2" xfId="25324"/>
    <cellStyle name="SAPBEXexcCritical6 2 17 5" xfId="25325"/>
    <cellStyle name="SAPBEXexcCritical6 2 17 5 2" xfId="25326"/>
    <cellStyle name="SAPBEXexcCritical6 2 17 6" xfId="25327"/>
    <cellStyle name="SAPBEXexcCritical6 2 17 6 2" xfId="25328"/>
    <cellStyle name="SAPBEXexcCritical6 2 17 6 3" xfId="25329"/>
    <cellStyle name="SAPBEXexcCritical6 2 17 7" xfId="25330"/>
    <cellStyle name="SAPBEXexcCritical6 2 17 8" xfId="25331"/>
    <cellStyle name="SAPBEXexcCritical6 2 17 9" xfId="25332"/>
    <cellStyle name="SAPBEXexcCritical6 2 18" xfId="25333"/>
    <cellStyle name="SAPBEXexcCritical6 2 18 2" xfId="25334"/>
    <cellStyle name="SAPBEXexcCritical6 2 18 2 2" xfId="25335"/>
    <cellStyle name="SAPBEXexcCritical6 2 18 3" xfId="25336"/>
    <cellStyle name="SAPBEXexcCritical6 2 18 4" xfId="25337"/>
    <cellStyle name="SAPBEXexcCritical6 2 19" xfId="25338"/>
    <cellStyle name="SAPBEXexcCritical6 2 19 2" xfId="25339"/>
    <cellStyle name="SAPBEXexcCritical6 2 2" xfId="25340"/>
    <cellStyle name="SAPBEXexcCritical6 2 2 10" xfId="25341"/>
    <cellStyle name="SAPBEXexcCritical6 2 2 2" xfId="25342"/>
    <cellStyle name="SAPBEXexcCritical6 2 2 2 2" xfId="25343"/>
    <cellStyle name="SAPBEXexcCritical6 2 2 2 2 2" xfId="25344"/>
    <cellStyle name="SAPBEXexcCritical6 2 2 2 3" xfId="25345"/>
    <cellStyle name="SAPBEXexcCritical6 2 2 2 4" xfId="25346"/>
    <cellStyle name="SAPBEXexcCritical6 2 2 3" xfId="25347"/>
    <cellStyle name="SAPBEXexcCritical6 2 2 3 2" xfId="25348"/>
    <cellStyle name="SAPBEXexcCritical6 2 2 4" xfId="25349"/>
    <cellStyle name="SAPBEXexcCritical6 2 2 4 2" xfId="25350"/>
    <cellStyle name="SAPBEXexcCritical6 2 2 5" xfId="25351"/>
    <cellStyle name="SAPBEXexcCritical6 2 2 5 2" xfId="25352"/>
    <cellStyle name="SAPBEXexcCritical6 2 2 6" xfId="25353"/>
    <cellStyle name="SAPBEXexcCritical6 2 2 6 2" xfId="25354"/>
    <cellStyle name="SAPBEXexcCritical6 2 2 6 3" xfId="25355"/>
    <cellStyle name="SAPBEXexcCritical6 2 2 7" xfId="25356"/>
    <cellStyle name="SAPBEXexcCritical6 2 2 8" xfId="25357"/>
    <cellStyle name="SAPBEXexcCritical6 2 2 9" xfId="25358"/>
    <cellStyle name="SAPBEXexcCritical6 2 20" xfId="25359"/>
    <cellStyle name="SAPBEXexcCritical6 2 20 2" xfId="25360"/>
    <cellStyle name="SAPBEXexcCritical6 2 21" xfId="25361"/>
    <cellStyle name="SAPBEXexcCritical6 2 21 2" xfId="25362"/>
    <cellStyle name="SAPBEXexcCritical6 2 22" xfId="25363"/>
    <cellStyle name="SAPBEXexcCritical6 2 22 2" xfId="25364"/>
    <cellStyle name="SAPBEXexcCritical6 2 22 3" xfId="25365"/>
    <cellStyle name="SAPBEXexcCritical6 2 23" xfId="25366"/>
    <cellStyle name="SAPBEXexcCritical6 2 24" xfId="25367"/>
    <cellStyle name="SAPBEXexcCritical6 2 25" xfId="25368"/>
    <cellStyle name="SAPBEXexcCritical6 2 26" xfId="25369"/>
    <cellStyle name="SAPBEXexcCritical6 2 3" xfId="25370"/>
    <cellStyle name="SAPBEXexcCritical6 2 3 10" xfId="25371"/>
    <cellStyle name="SAPBEXexcCritical6 2 3 2" xfId="25372"/>
    <cellStyle name="SAPBEXexcCritical6 2 3 2 2" xfId="25373"/>
    <cellStyle name="SAPBEXexcCritical6 2 3 2 2 2" xfId="25374"/>
    <cellStyle name="SAPBEXexcCritical6 2 3 2 3" xfId="25375"/>
    <cellStyle name="SAPBEXexcCritical6 2 3 2 4" xfId="25376"/>
    <cellStyle name="SAPBEXexcCritical6 2 3 3" xfId="25377"/>
    <cellStyle name="SAPBEXexcCritical6 2 3 3 2" xfId="25378"/>
    <cellStyle name="SAPBEXexcCritical6 2 3 4" xfId="25379"/>
    <cellStyle name="SAPBEXexcCritical6 2 3 4 2" xfId="25380"/>
    <cellStyle name="SAPBEXexcCritical6 2 3 5" xfId="25381"/>
    <cellStyle name="SAPBEXexcCritical6 2 3 5 2" xfId="25382"/>
    <cellStyle name="SAPBEXexcCritical6 2 3 6" xfId="25383"/>
    <cellStyle name="SAPBEXexcCritical6 2 3 6 2" xfId="25384"/>
    <cellStyle name="SAPBEXexcCritical6 2 3 6 3" xfId="25385"/>
    <cellStyle name="SAPBEXexcCritical6 2 3 7" xfId="25386"/>
    <cellStyle name="SAPBEXexcCritical6 2 3 8" xfId="25387"/>
    <cellStyle name="SAPBEXexcCritical6 2 3 9" xfId="25388"/>
    <cellStyle name="SAPBEXexcCritical6 2 4" xfId="25389"/>
    <cellStyle name="SAPBEXexcCritical6 2 4 10" xfId="25390"/>
    <cellStyle name="SAPBEXexcCritical6 2 4 2" xfId="25391"/>
    <cellStyle name="SAPBEXexcCritical6 2 4 2 2" xfId="25392"/>
    <cellStyle name="SAPBEXexcCritical6 2 4 2 2 2" xfId="25393"/>
    <cellStyle name="SAPBEXexcCritical6 2 4 2 3" xfId="25394"/>
    <cellStyle name="SAPBEXexcCritical6 2 4 2 4" xfId="25395"/>
    <cellStyle name="SAPBEXexcCritical6 2 4 3" xfId="25396"/>
    <cellStyle name="SAPBEXexcCritical6 2 4 3 2" xfId="25397"/>
    <cellStyle name="SAPBEXexcCritical6 2 4 4" xfId="25398"/>
    <cellStyle name="SAPBEXexcCritical6 2 4 4 2" xfId="25399"/>
    <cellStyle name="SAPBEXexcCritical6 2 4 5" xfId="25400"/>
    <cellStyle name="SAPBEXexcCritical6 2 4 5 2" xfId="25401"/>
    <cellStyle name="SAPBEXexcCritical6 2 4 6" xfId="25402"/>
    <cellStyle name="SAPBEXexcCritical6 2 4 6 2" xfId="25403"/>
    <cellStyle name="SAPBEXexcCritical6 2 4 6 3" xfId="25404"/>
    <cellStyle name="SAPBEXexcCritical6 2 4 7" xfId="25405"/>
    <cellStyle name="SAPBEXexcCritical6 2 4 8" xfId="25406"/>
    <cellStyle name="SAPBEXexcCritical6 2 4 9" xfId="25407"/>
    <cellStyle name="SAPBEXexcCritical6 2 5" xfId="25408"/>
    <cellStyle name="SAPBEXexcCritical6 2 5 10" xfId="25409"/>
    <cellStyle name="SAPBEXexcCritical6 2 5 2" xfId="25410"/>
    <cellStyle name="SAPBEXexcCritical6 2 5 2 2" xfId="25411"/>
    <cellStyle name="SAPBEXexcCritical6 2 5 2 2 2" xfId="25412"/>
    <cellStyle name="SAPBEXexcCritical6 2 5 2 3" xfId="25413"/>
    <cellStyle name="SAPBEXexcCritical6 2 5 2 4" xfId="25414"/>
    <cellStyle name="SAPBEXexcCritical6 2 5 3" xfId="25415"/>
    <cellStyle name="SAPBEXexcCritical6 2 5 3 2" xfId="25416"/>
    <cellStyle name="SAPBEXexcCritical6 2 5 4" xfId="25417"/>
    <cellStyle name="SAPBEXexcCritical6 2 5 4 2" xfId="25418"/>
    <cellStyle name="SAPBEXexcCritical6 2 5 5" xfId="25419"/>
    <cellStyle name="SAPBEXexcCritical6 2 5 5 2" xfId="25420"/>
    <cellStyle name="SAPBEXexcCritical6 2 5 6" xfId="25421"/>
    <cellStyle name="SAPBEXexcCritical6 2 5 6 2" xfId="25422"/>
    <cellStyle name="SAPBEXexcCritical6 2 5 6 3" xfId="25423"/>
    <cellStyle name="SAPBEXexcCritical6 2 5 7" xfId="25424"/>
    <cellStyle name="SAPBEXexcCritical6 2 5 8" xfId="25425"/>
    <cellStyle name="SAPBEXexcCritical6 2 5 9" xfId="25426"/>
    <cellStyle name="SAPBEXexcCritical6 2 6" xfId="25427"/>
    <cellStyle name="SAPBEXexcCritical6 2 6 10" xfId="25428"/>
    <cellStyle name="SAPBEXexcCritical6 2 6 2" xfId="25429"/>
    <cellStyle name="SAPBEXexcCritical6 2 6 2 2" xfId="25430"/>
    <cellStyle name="SAPBEXexcCritical6 2 6 2 2 2" xfId="25431"/>
    <cellStyle name="SAPBEXexcCritical6 2 6 2 3" xfId="25432"/>
    <cellStyle name="SAPBEXexcCritical6 2 6 2 4" xfId="25433"/>
    <cellStyle name="SAPBEXexcCritical6 2 6 3" xfId="25434"/>
    <cellStyle name="SAPBEXexcCritical6 2 6 3 2" xfId="25435"/>
    <cellStyle name="SAPBEXexcCritical6 2 6 4" xfId="25436"/>
    <cellStyle name="SAPBEXexcCritical6 2 6 4 2" xfId="25437"/>
    <cellStyle name="SAPBEXexcCritical6 2 6 5" xfId="25438"/>
    <cellStyle name="SAPBEXexcCritical6 2 6 5 2" xfId="25439"/>
    <cellStyle name="SAPBEXexcCritical6 2 6 6" xfId="25440"/>
    <cellStyle name="SAPBEXexcCritical6 2 6 6 2" xfId="25441"/>
    <cellStyle name="SAPBEXexcCritical6 2 6 6 3" xfId="25442"/>
    <cellStyle name="SAPBEXexcCritical6 2 6 7" xfId="25443"/>
    <cellStyle name="SAPBEXexcCritical6 2 6 8" xfId="25444"/>
    <cellStyle name="SAPBEXexcCritical6 2 6 9" xfId="25445"/>
    <cellStyle name="SAPBEXexcCritical6 2 7" xfId="25446"/>
    <cellStyle name="SAPBEXexcCritical6 2 7 10" xfId="25447"/>
    <cellStyle name="SAPBEXexcCritical6 2 7 2" xfId="25448"/>
    <cellStyle name="SAPBEXexcCritical6 2 7 2 2" xfId="25449"/>
    <cellStyle name="SAPBEXexcCritical6 2 7 2 2 2" xfId="25450"/>
    <cellStyle name="SAPBEXexcCritical6 2 7 2 3" xfId="25451"/>
    <cellStyle name="SAPBEXexcCritical6 2 7 2 4" xfId="25452"/>
    <cellStyle name="SAPBEXexcCritical6 2 7 3" xfId="25453"/>
    <cellStyle name="SAPBEXexcCritical6 2 7 3 2" xfId="25454"/>
    <cellStyle name="SAPBEXexcCritical6 2 7 4" xfId="25455"/>
    <cellStyle name="SAPBEXexcCritical6 2 7 4 2" xfId="25456"/>
    <cellStyle name="SAPBEXexcCritical6 2 7 5" xfId="25457"/>
    <cellStyle name="SAPBEXexcCritical6 2 7 5 2" xfId="25458"/>
    <cellStyle name="SAPBEXexcCritical6 2 7 6" xfId="25459"/>
    <cellStyle name="SAPBEXexcCritical6 2 7 6 2" xfId="25460"/>
    <cellStyle name="SAPBEXexcCritical6 2 7 6 3" xfId="25461"/>
    <cellStyle name="SAPBEXexcCritical6 2 7 7" xfId="25462"/>
    <cellStyle name="SAPBEXexcCritical6 2 7 8" xfId="25463"/>
    <cellStyle name="SAPBEXexcCritical6 2 7 9" xfId="25464"/>
    <cellStyle name="SAPBEXexcCritical6 2 8" xfId="25465"/>
    <cellStyle name="SAPBEXexcCritical6 2 8 10" xfId="25466"/>
    <cellStyle name="SAPBEXexcCritical6 2 8 2" xfId="25467"/>
    <cellStyle name="SAPBEXexcCritical6 2 8 2 2" xfId="25468"/>
    <cellStyle name="SAPBEXexcCritical6 2 8 2 2 2" xfId="25469"/>
    <cellStyle name="SAPBEXexcCritical6 2 8 2 3" xfId="25470"/>
    <cellStyle name="SAPBEXexcCritical6 2 8 2 4" xfId="25471"/>
    <cellStyle name="SAPBEXexcCritical6 2 8 3" xfId="25472"/>
    <cellStyle name="SAPBEXexcCritical6 2 8 3 2" xfId="25473"/>
    <cellStyle name="SAPBEXexcCritical6 2 8 4" xfId="25474"/>
    <cellStyle name="SAPBEXexcCritical6 2 8 4 2" xfId="25475"/>
    <cellStyle name="SAPBEXexcCritical6 2 8 5" xfId="25476"/>
    <cellStyle name="SAPBEXexcCritical6 2 8 5 2" xfId="25477"/>
    <cellStyle name="SAPBEXexcCritical6 2 8 6" xfId="25478"/>
    <cellStyle name="SAPBEXexcCritical6 2 8 6 2" xfId="25479"/>
    <cellStyle name="SAPBEXexcCritical6 2 8 6 3" xfId="25480"/>
    <cellStyle name="SAPBEXexcCritical6 2 8 7" xfId="25481"/>
    <cellStyle name="SAPBEXexcCritical6 2 8 8" xfId="25482"/>
    <cellStyle name="SAPBEXexcCritical6 2 8 9" xfId="25483"/>
    <cellStyle name="SAPBEXexcCritical6 2 9" xfId="25484"/>
    <cellStyle name="SAPBEXexcCritical6 2 9 10" xfId="25485"/>
    <cellStyle name="SAPBEXexcCritical6 2 9 2" xfId="25486"/>
    <cellStyle name="SAPBEXexcCritical6 2 9 2 2" xfId="25487"/>
    <cellStyle name="SAPBEXexcCritical6 2 9 2 2 2" xfId="25488"/>
    <cellStyle name="SAPBEXexcCritical6 2 9 2 3" xfId="25489"/>
    <cellStyle name="SAPBEXexcCritical6 2 9 2 4" xfId="25490"/>
    <cellStyle name="SAPBEXexcCritical6 2 9 3" xfId="25491"/>
    <cellStyle name="SAPBEXexcCritical6 2 9 3 2" xfId="25492"/>
    <cellStyle name="SAPBEXexcCritical6 2 9 4" xfId="25493"/>
    <cellStyle name="SAPBEXexcCritical6 2 9 4 2" xfId="25494"/>
    <cellStyle name="SAPBEXexcCritical6 2 9 5" xfId="25495"/>
    <cellStyle name="SAPBEXexcCritical6 2 9 5 2" xfId="25496"/>
    <cellStyle name="SAPBEXexcCritical6 2 9 6" xfId="25497"/>
    <cellStyle name="SAPBEXexcCritical6 2 9 6 2" xfId="25498"/>
    <cellStyle name="SAPBEXexcCritical6 2 9 6 3" xfId="25499"/>
    <cellStyle name="SAPBEXexcCritical6 2 9 7" xfId="25500"/>
    <cellStyle name="SAPBEXexcCritical6 2 9 8" xfId="25501"/>
    <cellStyle name="SAPBEXexcCritical6 2 9 9" xfId="25502"/>
    <cellStyle name="SAPBEXexcCritical6 3" xfId="25503"/>
    <cellStyle name="SAPBEXexcCritical6 3 10" xfId="25504"/>
    <cellStyle name="SAPBEXexcCritical6 3 2" xfId="25505"/>
    <cellStyle name="SAPBEXexcCritical6 3 2 2" xfId="25506"/>
    <cellStyle name="SAPBEXexcCritical6 3 2 2 2" xfId="25507"/>
    <cellStyle name="SAPBEXexcCritical6 3 2 3" xfId="25508"/>
    <cellStyle name="SAPBEXexcCritical6 3 2 4" xfId="25509"/>
    <cellStyle name="SAPBEXexcCritical6 3 3" xfId="25510"/>
    <cellStyle name="SAPBEXexcCritical6 3 3 2" xfId="25511"/>
    <cellStyle name="SAPBEXexcCritical6 3 4" xfId="25512"/>
    <cellStyle name="SAPBEXexcCritical6 3 4 2" xfId="25513"/>
    <cellStyle name="SAPBEXexcCritical6 3 5" xfId="25514"/>
    <cellStyle name="SAPBEXexcCritical6 3 5 2" xfId="25515"/>
    <cellStyle name="SAPBEXexcCritical6 3 6" xfId="25516"/>
    <cellStyle name="SAPBEXexcCritical6 3 6 2" xfId="25517"/>
    <cellStyle name="SAPBEXexcCritical6 3 6 3" xfId="25518"/>
    <cellStyle name="SAPBEXexcCritical6 3 7" xfId="25519"/>
    <cellStyle name="SAPBEXexcCritical6 3 8" xfId="25520"/>
    <cellStyle name="SAPBEXexcCritical6 3 9" xfId="25521"/>
    <cellStyle name="SAPBEXexcCritical6 4" xfId="25522"/>
    <cellStyle name="SAPBEXexcCritical6 4 10" xfId="25523"/>
    <cellStyle name="SAPBEXexcCritical6 4 2" xfId="25524"/>
    <cellStyle name="SAPBEXexcCritical6 4 2 2" xfId="25525"/>
    <cellStyle name="SAPBEXexcCritical6 4 2 2 2" xfId="25526"/>
    <cellStyle name="SAPBEXexcCritical6 4 2 3" xfId="25527"/>
    <cellStyle name="SAPBEXexcCritical6 4 2 4" xfId="25528"/>
    <cellStyle name="SAPBEXexcCritical6 4 3" xfId="25529"/>
    <cellStyle name="SAPBEXexcCritical6 4 3 2" xfId="25530"/>
    <cellStyle name="SAPBEXexcCritical6 4 4" xfId="25531"/>
    <cellStyle name="SAPBEXexcCritical6 4 4 2" xfId="25532"/>
    <cellStyle name="SAPBEXexcCritical6 4 5" xfId="25533"/>
    <cellStyle name="SAPBEXexcCritical6 4 5 2" xfId="25534"/>
    <cellStyle name="SAPBEXexcCritical6 4 6" xfId="25535"/>
    <cellStyle name="SAPBEXexcCritical6 4 6 2" xfId="25536"/>
    <cellStyle name="SAPBEXexcCritical6 4 6 3" xfId="25537"/>
    <cellStyle name="SAPBEXexcCritical6 4 7" xfId="25538"/>
    <cellStyle name="SAPBEXexcCritical6 4 8" xfId="25539"/>
    <cellStyle name="SAPBEXexcCritical6 4 9" xfId="25540"/>
    <cellStyle name="SAPBEXexcCritical6 5" xfId="25541"/>
    <cellStyle name="SAPBEXexcCritical6 5 10" xfId="25542"/>
    <cellStyle name="SAPBEXexcCritical6 5 2" xfId="25543"/>
    <cellStyle name="SAPBEXexcCritical6 5 2 2" xfId="25544"/>
    <cellStyle name="SAPBEXexcCritical6 5 2 2 2" xfId="25545"/>
    <cellStyle name="SAPBEXexcCritical6 5 2 3" xfId="25546"/>
    <cellStyle name="SAPBEXexcCritical6 5 2 4" xfId="25547"/>
    <cellStyle name="SAPBEXexcCritical6 5 3" xfId="25548"/>
    <cellStyle name="SAPBEXexcCritical6 5 3 2" xfId="25549"/>
    <cellStyle name="SAPBEXexcCritical6 5 4" xfId="25550"/>
    <cellStyle name="SAPBEXexcCritical6 5 4 2" xfId="25551"/>
    <cellStyle name="SAPBEXexcCritical6 5 5" xfId="25552"/>
    <cellStyle name="SAPBEXexcCritical6 5 5 2" xfId="25553"/>
    <cellStyle name="SAPBEXexcCritical6 5 6" xfId="25554"/>
    <cellStyle name="SAPBEXexcCritical6 5 6 2" xfId="25555"/>
    <cellStyle name="SAPBEXexcCritical6 5 6 3" xfId="25556"/>
    <cellStyle name="SAPBEXexcCritical6 5 7" xfId="25557"/>
    <cellStyle name="SAPBEXexcCritical6 5 8" xfId="25558"/>
    <cellStyle name="SAPBEXexcCritical6 5 9" xfId="25559"/>
    <cellStyle name="SAPBEXexcCritical6 6" xfId="25560"/>
    <cellStyle name="SAPBEXexcCritical6 6 10" xfId="25561"/>
    <cellStyle name="SAPBEXexcCritical6 6 2" xfId="25562"/>
    <cellStyle name="SAPBEXexcCritical6 6 2 2" xfId="25563"/>
    <cellStyle name="SAPBEXexcCritical6 6 2 2 2" xfId="25564"/>
    <cellStyle name="SAPBEXexcCritical6 6 2 3" xfId="25565"/>
    <cellStyle name="SAPBEXexcCritical6 6 2 4" xfId="25566"/>
    <cellStyle name="SAPBEXexcCritical6 6 3" xfId="25567"/>
    <cellStyle name="SAPBEXexcCritical6 6 3 2" xfId="25568"/>
    <cellStyle name="SAPBEXexcCritical6 6 4" xfId="25569"/>
    <cellStyle name="SAPBEXexcCritical6 6 4 2" xfId="25570"/>
    <cellStyle name="SAPBEXexcCritical6 6 5" xfId="25571"/>
    <cellStyle name="SAPBEXexcCritical6 6 5 2" xfId="25572"/>
    <cellStyle name="SAPBEXexcCritical6 6 6" xfId="25573"/>
    <cellStyle name="SAPBEXexcCritical6 6 6 2" xfId="25574"/>
    <cellStyle name="SAPBEXexcCritical6 6 6 3" xfId="25575"/>
    <cellStyle name="SAPBEXexcCritical6 6 7" xfId="25576"/>
    <cellStyle name="SAPBEXexcCritical6 6 8" xfId="25577"/>
    <cellStyle name="SAPBEXexcCritical6 6 9" xfId="25578"/>
    <cellStyle name="SAPBEXexcCritical6 7" xfId="25579"/>
    <cellStyle name="SAPBEXexcCritical6 7 10" xfId="25580"/>
    <cellStyle name="SAPBEXexcCritical6 7 2" xfId="25581"/>
    <cellStyle name="SAPBEXexcCritical6 7 2 2" xfId="25582"/>
    <cellStyle name="SAPBEXexcCritical6 7 2 2 2" xfId="25583"/>
    <cellStyle name="SAPBEXexcCritical6 7 2 3" xfId="25584"/>
    <cellStyle name="SAPBEXexcCritical6 7 2 4" xfId="25585"/>
    <cellStyle name="SAPBEXexcCritical6 7 3" xfId="25586"/>
    <cellStyle name="SAPBEXexcCritical6 7 3 2" xfId="25587"/>
    <cellStyle name="SAPBEXexcCritical6 7 4" xfId="25588"/>
    <cellStyle name="SAPBEXexcCritical6 7 4 2" xfId="25589"/>
    <cellStyle name="SAPBEXexcCritical6 7 5" xfId="25590"/>
    <cellStyle name="SAPBEXexcCritical6 7 5 2" xfId="25591"/>
    <cellStyle name="SAPBEXexcCritical6 7 6" xfId="25592"/>
    <cellStyle name="SAPBEXexcCritical6 7 6 2" xfId="25593"/>
    <cellStyle name="SAPBEXexcCritical6 7 6 3" xfId="25594"/>
    <cellStyle name="SAPBEXexcCritical6 7 7" xfId="25595"/>
    <cellStyle name="SAPBEXexcCritical6 7 8" xfId="25596"/>
    <cellStyle name="SAPBEXexcCritical6 7 9" xfId="25597"/>
    <cellStyle name="SAPBEXexcCritical6 8" xfId="25598"/>
    <cellStyle name="SAPBEXexcCritical6 8 10" xfId="25599"/>
    <cellStyle name="SAPBEXexcCritical6 8 2" xfId="25600"/>
    <cellStyle name="SAPBEXexcCritical6 8 2 2" xfId="25601"/>
    <cellStyle name="SAPBEXexcCritical6 8 2 2 2" xfId="25602"/>
    <cellStyle name="SAPBEXexcCritical6 8 2 3" xfId="25603"/>
    <cellStyle name="SAPBEXexcCritical6 8 2 4" xfId="25604"/>
    <cellStyle name="SAPBEXexcCritical6 8 3" xfId="25605"/>
    <cellStyle name="SAPBEXexcCritical6 8 3 2" xfId="25606"/>
    <cellStyle name="SAPBEXexcCritical6 8 4" xfId="25607"/>
    <cellStyle name="SAPBEXexcCritical6 8 4 2" xfId="25608"/>
    <cellStyle name="SAPBEXexcCritical6 8 5" xfId="25609"/>
    <cellStyle name="SAPBEXexcCritical6 8 5 2" xfId="25610"/>
    <cellStyle name="SAPBEXexcCritical6 8 6" xfId="25611"/>
    <cellStyle name="SAPBEXexcCritical6 8 6 2" xfId="25612"/>
    <cellStyle name="SAPBEXexcCritical6 8 6 3" xfId="25613"/>
    <cellStyle name="SAPBEXexcCritical6 8 7" xfId="25614"/>
    <cellStyle name="SAPBEXexcCritical6 8 8" xfId="25615"/>
    <cellStyle name="SAPBEXexcCritical6 8 9" xfId="25616"/>
    <cellStyle name="SAPBEXexcCritical6 9" xfId="25617"/>
    <cellStyle name="SAPBEXexcCritical6 9 2" xfId="25618"/>
    <cellStyle name="SAPBEXexcCritical6 9 2 2" xfId="25619"/>
    <cellStyle name="SAPBEXexcCritical6 9 3" xfId="25620"/>
    <cellStyle name="SAPBEXexcCritical6 9 4" xfId="25621"/>
    <cellStyle name="SAPBEXexcCritical6_20110918_Additional measures_ECB" xfId="25622"/>
    <cellStyle name="SAPBEXexcGood" xfId="25623"/>
    <cellStyle name="SAPBEXexcGood1" xfId="25624"/>
    <cellStyle name="SAPBEXexcGood1 10" xfId="25625"/>
    <cellStyle name="SAPBEXexcGood1 10 2" xfId="25626"/>
    <cellStyle name="SAPBEXexcGood1 11" xfId="25627"/>
    <cellStyle name="SAPBEXexcGood1 11 2" xfId="25628"/>
    <cellStyle name="SAPBEXexcGood1 12" xfId="25629"/>
    <cellStyle name="SAPBEXexcGood1 12 2" xfId="25630"/>
    <cellStyle name="SAPBEXexcGood1 13" xfId="25631"/>
    <cellStyle name="SAPBEXexcGood1 13 2" xfId="25632"/>
    <cellStyle name="SAPBEXexcGood1 13 3" xfId="25633"/>
    <cellStyle name="SAPBEXexcGood1 14" xfId="25634"/>
    <cellStyle name="SAPBEXexcGood1 15" xfId="25635"/>
    <cellStyle name="SAPBEXexcGood1 16" xfId="25636"/>
    <cellStyle name="SAPBEXexcGood1 17" xfId="25637"/>
    <cellStyle name="SAPBEXexcGood1 2" xfId="25638"/>
    <cellStyle name="SAPBEXexcGood1 2 10" xfId="25639"/>
    <cellStyle name="SAPBEXexcGood1 2 10 10" xfId="25640"/>
    <cellStyle name="SAPBEXexcGood1 2 10 2" xfId="25641"/>
    <cellStyle name="SAPBEXexcGood1 2 10 2 2" xfId="25642"/>
    <cellStyle name="SAPBEXexcGood1 2 10 2 2 2" xfId="25643"/>
    <cellStyle name="SAPBEXexcGood1 2 10 2 3" xfId="25644"/>
    <cellStyle name="SAPBEXexcGood1 2 10 2 4" xfId="25645"/>
    <cellStyle name="SAPBEXexcGood1 2 10 3" xfId="25646"/>
    <cellStyle name="SAPBEXexcGood1 2 10 3 2" xfId="25647"/>
    <cellStyle name="SAPBEXexcGood1 2 10 4" xfId="25648"/>
    <cellStyle name="SAPBEXexcGood1 2 10 4 2" xfId="25649"/>
    <cellStyle name="SAPBEXexcGood1 2 10 5" xfId="25650"/>
    <cellStyle name="SAPBEXexcGood1 2 10 5 2" xfId="25651"/>
    <cellStyle name="SAPBEXexcGood1 2 10 6" xfId="25652"/>
    <cellStyle name="SAPBEXexcGood1 2 10 6 2" xfId="25653"/>
    <cellStyle name="SAPBEXexcGood1 2 10 6 3" xfId="25654"/>
    <cellStyle name="SAPBEXexcGood1 2 10 7" xfId="25655"/>
    <cellStyle name="SAPBEXexcGood1 2 10 8" xfId="25656"/>
    <cellStyle name="SAPBEXexcGood1 2 10 9" xfId="25657"/>
    <cellStyle name="SAPBEXexcGood1 2 11" xfId="25658"/>
    <cellStyle name="SAPBEXexcGood1 2 11 10" xfId="25659"/>
    <cellStyle name="SAPBEXexcGood1 2 11 2" xfId="25660"/>
    <cellStyle name="SAPBEXexcGood1 2 11 2 2" xfId="25661"/>
    <cellStyle name="SAPBEXexcGood1 2 11 2 2 2" xfId="25662"/>
    <cellStyle name="SAPBEXexcGood1 2 11 2 3" xfId="25663"/>
    <cellStyle name="SAPBEXexcGood1 2 11 2 4" xfId="25664"/>
    <cellStyle name="SAPBEXexcGood1 2 11 3" xfId="25665"/>
    <cellStyle name="SAPBEXexcGood1 2 11 3 2" xfId="25666"/>
    <cellStyle name="SAPBEXexcGood1 2 11 4" xfId="25667"/>
    <cellStyle name="SAPBEXexcGood1 2 11 4 2" xfId="25668"/>
    <cellStyle name="SAPBEXexcGood1 2 11 5" xfId="25669"/>
    <cellStyle name="SAPBEXexcGood1 2 11 5 2" xfId="25670"/>
    <cellStyle name="SAPBEXexcGood1 2 11 6" xfId="25671"/>
    <cellStyle name="SAPBEXexcGood1 2 11 6 2" xfId="25672"/>
    <cellStyle name="SAPBEXexcGood1 2 11 6 3" xfId="25673"/>
    <cellStyle name="SAPBEXexcGood1 2 11 7" xfId="25674"/>
    <cellStyle name="SAPBEXexcGood1 2 11 8" xfId="25675"/>
    <cellStyle name="SAPBEXexcGood1 2 11 9" xfId="25676"/>
    <cellStyle name="SAPBEXexcGood1 2 12" xfId="25677"/>
    <cellStyle name="SAPBEXexcGood1 2 12 10" xfId="25678"/>
    <cellStyle name="SAPBEXexcGood1 2 12 2" xfId="25679"/>
    <cellStyle name="SAPBEXexcGood1 2 12 2 2" xfId="25680"/>
    <cellStyle name="SAPBEXexcGood1 2 12 2 2 2" xfId="25681"/>
    <cellStyle name="SAPBEXexcGood1 2 12 2 3" xfId="25682"/>
    <cellStyle name="SAPBEXexcGood1 2 12 2 4" xfId="25683"/>
    <cellStyle name="SAPBEXexcGood1 2 12 3" xfId="25684"/>
    <cellStyle name="SAPBEXexcGood1 2 12 3 2" xfId="25685"/>
    <cellStyle name="SAPBEXexcGood1 2 12 4" xfId="25686"/>
    <cellStyle name="SAPBEXexcGood1 2 12 4 2" xfId="25687"/>
    <cellStyle name="SAPBEXexcGood1 2 12 5" xfId="25688"/>
    <cellStyle name="SAPBEXexcGood1 2 12 5 2" xfId="25689"/>
    <cellStyle name="SAPBEXexcGood1 2 12 6" xfId="25690"/>
    <cellStyle name="SAPBEXexcGood1 2 12 6 2" xfId="25691"/>
    <cellStyle name="SAPBEXexcGood1 2 12 6 3" xfId="25692"/>
    <cellStyle name="SAPBEXexcGood1 2 12 7" xfId="25693"/>
    <cellStyle name="SAPBEXexcGood1 2 12 8" xfId="25694"/>
    <cellStyle name="SAPBEXexcGood1 2 12 9" xfId="25695"/>
    <cellStyle name="SAPBEXexcGood1 2 13" xfId="25696"/>
    <cellStyle name="SAPBEXexcGood1 2 13 10" xfId="25697"/>
    <cellStyle name="SAPBEXexcGood1 2 13 2" xfId="25698"/>
    <cellStyle name="SAPBEXexcGood1 2 13 2 2" xfId="25699"/>
    <cellStyle name="SAPBEXexcGood1 2 13 2 2 2" xfId="25700"/>
    <cellStyle name="SAPBEXexcGood1 2 13 2 3" xfId="25701"/>
    <cellStyle name="SAPBEXexcGood1 2 13 2 4" xfId="25702"/>
    <cellStyle name="SAPBEXexcGood1 2 13 3" xfId="25703"/>
    <cellStyle name="SAPBEXexcGood1 2 13 3 2" xfId="25704"/>
    <cellStyle name="SAPBEXexcGood1 2 13 4" xfId="25705"/>
    <cellStyle name="SAPBEXexcGood1 2 13 4 2" xfId="25706"/>
    <cellStyle name="SAPBEXexcGood1 2 13 5" xfId="25707"/>
    <cellStyle name="SAPBEXexcGood1 2 13 5 2" xfId="25708"/>
    <cellStyle name="SAPBEXexcGood1 2 13 6" xfId="25709"/>
    <cellStyle name="SAPBEXexcGood1 2 13 6 2" xfId="25710"/>
    <cellStyle name="SAPBEXexcGood1 2 13 6 3" xfId="25711"/>
    <cellStyle name="SAPBEXexcGood1 2 13 7" xfId="25712"/>
    <cellStyle name="SAPBEXexcGood1 2 13 8" xfId="25713"/>
    <cellStyle name="SAPBEXexcGood1 2 13 9" xfId="25714"/>
    <cellStyle name="SAPBEXexcGood1 2 14" xfId="25715"/>
    <cellStyle name="SAPBEXexcGood1 2 14 10" xfId="25716"/>
    <cellStyle name="SAPBEXexcGood1 2 14 2" xfId="25717"/>
    <cellStyle name="SAPBEXexcGood1 2 14 2 2" xfId="25718"/>
    <cellStyle name="SAPBEXexcGood1 2 14 2 2 2" xfId="25719"/>
    <cellStyle name="SAPBEXexcGood1 2 14 2 3" xfId="25720"/>
    <cellStyle name="SAPBEXexcGood1 2 14 2 4" xfId="25721"/>
    <cellStyle name="SAPBEXexcGood1 2 14 3" xfId="25722"/>
    <cellStyle name="SAPBEXexcGood1 2 14 3 2" xfId="25723"/>
    <cellStyle name="SAPBEXexcGood1 2 14 4" xfId="25724"/>
    <cellStyle name="SAPBEXexcGood1 2 14 4 2" xfId="25725"/>
    <cellStyle name="SAPBEXexcGood1 2 14 5" xfId="25726"/>
    <cellStyle name="SAPBEXexcGood1 2 14 5 2" xfId="25727"/>
    <cellStyle name="SAPBEXexcGood1 2 14 6" xfId="25728"/>
    <cellStyle name="SAPBEXexcGood1 2 14 6 2" xfId="25729"/>
    <cellStyle name="SAPBEXexcGood1 2 14 6 3" xfId="25730"/>
    <cellStyle name="SAPBEXexcGood1 2 14 7" xfId="25731"/>
    <cellStyle name="SAPBEXexcGood1 2 14 8" xfId="25732"/>
    <cellStyle name="SAPBEXexcGood1 2 14 9" xfId="25733"/>
    <cellStyle name="SAPBEXexcGood1 2 15" xfId="25734"/>
    <cellStyle name="SAPBEXexcGood1 2 15 10" xfId="25735"/>
    <cellStyle name="SAPBEXexcGood1 2 15 2" xfId="25736"/>
    <cellStyle name="SAPBEXexcGood1 2 15 2 2" xfId="25737"/>
    <cellStyle name="SAPBEXexcGood1 2 15 2 2 2" xfId="25738"/>
    <cellStyle name="SAPBEXexcGood1 2 15 2 3" xfId="25739"/>
    <cellStyle name="SAPBEXexcGood1 2 15 2 4" xfId="25740"/>
    <cellStyle name="SAPBEXexcGood1 2 15 3" xfId="25741"/>
    <cellStyle name="SAPBEXexcGood1 2 15 3 2" xfId="25742"/>
    <cellStyle name="SAPBEXexcGood1 2 15 4" xfId="25743"/>
    <cellStyle name="SAPBEXexcGood1 2 15 4 2" xfId="25744"/>
    <cellStyle name="SAPBEXexcGood1 2 15 5" xfId="25745"/>
    <cellStyle name="SAPBEXexcGood1 2 15 5 2" xfId="25746"/>
    <cellStyle name="SAPBEXexcGood1 2 15 6" xfId="25747"/>
    <cellStyle name="SAPBEXexcGood1 2 15 6 2" xfId="25748"/>
    <cellStyle name="SAPBEXexcGood1 2 15 6 3" xfId="25749"/>
    <cellStyle name="SAPBEXexcGood1 2 15 7" xfId="25750"/>
    <cellStyle name="SAPBEXexcGood1 2 15 8" xfId="25751"/>
    <cellStyle name="SAPBEXexcGood1 2 15 9" xfId="25752"/>
    <cellStyle name="SAPBEXexcGood1 2 16" xfId="25753"/>
    <cellStyle name="SAPBEXexcGood1 2 16 10" xfId="25754"/>
    <cellStyle name="SAPBEXexcGood1 2 16 2" xfId="25755"/>
    <cellStyle name="SAPBEXexcGood1 2 16 2 2" xfId="25756"/>
    <cellStyle name="SAPBEXexcGood1 2 16 2 2 2" xfId="25757"/>
    <cellStyle name="SAPBEXexcGood1 2 16 2 3" xfId="25758"/>
    <cellStyle name="SAPBEXexcGood1 2 16 2 4" xfId="25759"/>
    <cellStyle name="SAPBEXexcGood1 2 16 3" xfId="25760"/>
    <cellStyle name="SAPBEXexcGood1 2 16 3 2" xfId="25761"/>
    <cellStyle name="SAPBEXexcGood1 2 16 4" xfId="25762"/>
    <cellStyle name="SAPBEXexcGood1 2 16 4 2" xfId="25763"/>
    <cellStyle name="SAPBEXexcGood1 2 16 5" xfId="25764"/>
    <cellStyle name="SAPBEXexcGood1 2 16 5 2" xfId="25765"/>
    <cellStyle name="SAPBEXexcGood1 2 16 6" xfId="25766"/>
    <cellStyle name="SAPBEXexcGood1 2 16 6 2" xfId="25767"/>
    <cellStyle name="SAPBEXexcGood1 2 16 6 3" xfId="25768"/>
    <cellStyle name="SAPBEXexcGood1 2 16 7" xfId="25769"/>
    <cellStyle name="SAPBEXexcGood1 2 16 8" xfId="25770"/>
    <cellStyle name="SAPBEXexcGood1 2 16 9" xfId="25771"/>
    <cellStyle name="SAPBEXexcGood1 2 17" xfId="25772"/>
    <cellStyle name="SAPBEXexcGood1 2 17 10" xfId="25773"/>
    <cellStyle name="SAPBEXexcGood1 2 17 2" xfId="25774"/>
    <cellStyle name="SAPBEXexcGood1 2 17 2 2" xfId="25775"/>
    <cellStyle name="SAPBEXexcGood1 2 17 2 2 2" xfId="25776"/>
    <cellStyle name="SAPBEXexcGood1 2 17 2 3" xfId="25777"/>
    <cellStyle name="SAPBEXexcGood1 2 17 2 4" xfId="25778"/>
    <cellStyle name="SAPBEXexcGood1 2 17 3" xfId="25779"/>
    <cellStyle name="SAPBEXexcGood1 2 17 3 2" xfId="25780"/>
    <cellStyle name="SAPBEXexcGood1 2 17 4" xfId="25781"/>
    <cellStyle name="SAPBEXexcGood1 2 17 4 2" xfId="25782"/>
    <cellStyle name="SAPBEXexcGood1 2 17 5" xfId="25783"/>
    <cellStyle name="SAPBEXexcGood1 2 17 5 2" xfId="25784"/>
    <cellStyle name="SAPBEXexcGood1 2 17 6" xfId="25785"/>
    <cellStyle name="SAPBEXexcGood1 2 17 6 2" xfId="25786"/>
    <cellStyle name="SAPBEXexcGood1 2 17 6 3" xfId="25787"/>
    <cellStyle name="SAPBEXexcGood1 2 17 7" xfId="25788"/>
    <cellStyle name="SAPBEXexcGood1 2 17 8" xfId="25789"/>
    <cellStyle name="SAPBEXexcGood1 2 17 9" xfId="25790"/>
    <cellStyle name="SAPBEXexcGood1 2 18" xfId="25791"/>
    <cellStyle name="SAPBEXexcGood1 2 18 2" xfId="25792"/>
    <cellStyle name="SAPBEXexcGood1 2 18 2 2" xfId="25793"/>
    <cellStyle name="SAPBEXexcGood1 2 18 3" xfId="25794"/>
    <cellStyle name="SAPBEXexcGood1 2 18 4" xfId="25795"/>
    <cellStyle name="SAPBEXexcGood1 2 19" xfId="25796"/>
    <cellStyle name="SAPBEXexcGood1 2 19 2" xfId="25797"/>
    <cellStyle name="SAPBEXexcGood1 2 2" xfId="25798"/>
    <cellStyle name="SAPBEXexcGood1 2 2 10" xfId="25799"/>
    <cellStyle name="SAPBEXexcGood1 2 2 2" xfId="25800"/>
    <cellStyle name="SAPBEXexcGood1 2 2 2 2" xfId="25801"/>
    <cellStyle name="SAPBEXexcGood1 2 2 2 2 2" xfId="25802"/>
    <cellStyle name="SAPBEXexcGood1 2 2 2 3" xfId="25803"/>
    <cellStyle name="SAPBEXexcGood1 2 2 2 4" xfId="25804"/>
    <cellStyle name="SAPBEXexcGood1 2 2 3" xfId="25805"/>
    <cellStyle name="SAPBEXexcGood1 2 2 3 2" xfId="25806"/>
    <cellStyle name="SAPBEXexcGood1 2 2 4" xfId="25807"/>
    <cellStyle name="SAPBEXexcGood1 2 2 4 2" xfId="25808"/>
    <cellStyle name="SAPBEXexcGood1 2 2 5" xfId="25809"/>
    <cellStyle name="SAPBEXexcGood1 2 2 5 2" xfId="25810"/>
    <cellStyle name="SAPBEXexcGood1 2 2 6" xfId="25811"/>
    <cellStyle name="SAPBEXexcGood1 2 2 6 2" xfId="25812"/>
    <cellStyle name="SAPBEXexcGood1 2 2 6 3" xfId="25813"/>
    <cellStyle name="SAPBEXexcGood1 2 2 7" xfId="25814"/>
    <cellStyle name="SAPBEXexcGood1 2 2 8" xfId="25815"/>
    <cellStyle name="SAPBEXexcGood1 2 2 9" xfId="25816"/>
    <cellStyle name="SAPBEXexcGood1 2 20" xfId="25817"/>
    <cellStyle name="SAPBEXexcGood1 2 20 2" xfId="25818"/>
    <cellStyle name="SAPBEXexcGood1 2 21" xfId="25819"/>
    <cellStyle name="SAPBEXexcGood1 2 21 2" xfId="25820"/>
    <cellStyle name="SAPBEXexcGood1 2 22" xfId="25821"/>
    <cellStyle name="SAPBEXexcGood1 2 22 2" xfId="25822"/>
    <cellStyle name="SAPBEXexcGood1 2 22 3" xfId="25823"/>
    <cellStyle name="SAPBEXexcGood1 2 23" xfId="25824"/>
    <cellStyle name="SAPBEXexcGood1 2 24" xfId="25825"/>
    <cellStyle name="SAPBEXexcGood1 2 25" xfId="25826"/>
    <cellStyle name="SAPBEXexcGood1 2 26" xfId="25827"/>
    <cellStyle name="SAPBEXexcGood1 2 3" xfId="25828"/>
    <cellStyle name="SAPBEXexcGood1 2 3 10" xfId="25829"/>
    <cellStyle name="SAPBEXexcGood1 2 3 2" xfId="25830"/>
    <cellStyle name="SAPBEXexcGood1 2 3 2 2" xfId="25831"/>
    <cellStyle name="SAPBEXexcGood1 2 3 2 2 2" xfId="25832"/>
    <cellStyle name="SAPBEXexcGood1 2 3 2 3" xfId="25833"/>
    <cellStyle name="SAPBEXexcGood1 2 3 2 4" xfId="25834"/>
    <cellStyle name="SAPBEXexcGood1 2 3 3" xfId="25835"/>
    <cellStyle name="SAPBEXexcGood1 2 3 3 2" xfId="25836"/>
    <cellStyle name="SAPBEXexcGood1 2 3 4" xfId="25837"/>
    <cellStyle name="SAPBEXexcGood1 2 3 4 2" xfId="25838"/>
    <cellStyle name="SAPBEXexcGood1 2 3 5" xfId="25839"/>
    <cellStyle name="SAPBEXexcGood1 2 3 5 2" xfId="25840"/>
    <cellStyle name="SAPBEXexcGood1 2 3 6" xfId="25841"/>
    <cellStyle name="SAPBEXexcGood1 2 3 6 2" xfId="25842"/>
    <cellStyle name="SAPBEXexcGood1 2 3 6 3" xfId="25843"/>
    <cellStyle name="SAPBEXexcGood1 2 3 7" xfId="25844"/>
    <cellStyle name="SAPBEXexcGood1 2 3 8" xfId="25845"/>
    <cellStyle name="SAPBEXexcGood1 2 3 9" xfId="25846"/>
    <cellStyle name="SAPBEXexcGood1 2 4" xfId="25847"/>
    <cellStyle name="SAPBEXexcGood1 2 4 10" xfId="25848"/>
    <cellStyle name="SAPBEXexcGood1 2 4 2" xfId="25849"/>
    <cellStyle name="SAPBEXexcGood1 2 4 2 2" xfId="25850"/>
    <cellStyle name="SAPBEXexcGood1 2 4 2 2 2" xfId="25851"/>
    <cellStyle name="SAPBEXexcGood1 2 4 2 3" xfId="25852"/>
    <cellStyle name="SAPBEXexcGood1 2 4 2 4" xfId="25853"/>
    <cellStyle name="SAPBEXexcGood1 2 4 3" xfId="25854"/>
    <cellStyle name="SAPBEXexcGood1 2 4 3 2" xfId="25855"/>
    <cellStyle name="SAPBEXexcGood1 2 4 4" xfId="25856"/>
    <cellStyle name="SAPBEXexcGood1 2 4 4 2" xfId="25857"/>
    <cellStyle name="SAPBEXexcGood1 2 4 5" xfId="25858"/>
    <cellStyle name="SAPBEXexcGood1 2 4 5 2" xfId="25859"/>
    <cellStyle name="SAPBEXexcGood1 2 4 6" xfId="25860"/>
    <cellStyle name="SAPBEXexcGood1 2 4 6 2" xfId="25861"/>
    <cellStyle name="SAPBEXexcGood1 2 4 6 3" xfId="25862"/>
    <cellStyle name="SAPBEXexcGood1 2 4 7" xfId="25863"/>
    <cellStyle name="SAPBEXexcGood1 2 4 8" xfId="25864"/>
    <cellStyle name="SAPBEXexcGood1 2 4 9" xfId="25865"/>
    <cellStyle name="SAPBEXexcGood1 2 5" xfId="25866"/>
    <cellStyle name="SAPBEXexcGood1 2 5 10" xfId="25867"/>
    <cellStyle name="SAPBEXexcGood1 2 5 2" xfId="25868"/>
    <cellStyle name="SAPBEXexcGood1 2 5 2 2" xfId="25869"/>
    <cellStyle name="SAPBEXexcGood1 2 5 2 2 2" xfId="25870"/>
    <cellStyle name="SAPBEXexcGood1 2 5 2 3" xfId="25871"/>
    <cellStyle name="SAPBEXexcGood1 2 5 2 4" xfId="25872"/>
    <cellStyle name="SAPBEXexcGood1 2 5 3" xfId="25873"/>
    <cellStyle name="SAPBEXexcGood1 2 5 3 2" xfId="25874"/>
    <cellStyle name="SAPBEXexcGood1 2 5 4" xfId="25875"/>
    <cellStyle name="SAPBEXexcGood1 2 5 4 2" xfId="25876"/>
    <cellStyle name="SAPBEXexcGood1 2 5 5" xfId="25877"/>
    <cellStyle name="SAPBEXexcGood1 2 5 5 2" xfId="25878"/>
    <cellStyle name="SAPBEXexcGood1 2 5 6" xfId="25879"/>
    <cellStyle name="SAPBEXexcGood1 2 5 6 2" xfId="25880"/>
    <cellStyle name="SAPBEXexcGood1 2 5 6 3" xfId="25881"/>
    <cellStyle name="SAPBEXexcGood1 2 5 7" xfId="25882"/>
    <cellStyle name="SAPBEXexcGood1 2 5 8" xfId="25883"/>
    <cellStyle name="SAPBEXexcGood1 2 5 9" xfId="25884"/>
    <cellStyle name="SAPBEXexcGood1 2 6" xfId="25885"/>
    <cellStyle name="SAPBEXexcGood1 2 6 10" xfId="25886"/>
    <cellStyle name="SAPBEXexcGood1 2 6 2" xfId="25887"/>
    <cellStyle name="SAPBEXexcGood1 2 6 2 2" xfId="25888"/>
    <cellStyle name="SAPBEXexcGood1 2 6 2 2 2" xfId="25889"/>
    <cellStyle name="SAPBEXexcGood1 2 6 2 3" xfId="25890"/>
    <cellStyle name="SAPBEXexcGood1 2 6 2 4" xfId="25891"/>
    <cellStyle name="SAPBEXexcGood1 2 6 3" xfId="25892"/>
    <cellStyle name="SAPBEXexcGood1 2 6 3 2" xfId="25893"/>
    <cellStyle name="SAPBEXexcGood1 2 6 4" xfId="25894"/>
    <cellStyle name="SAPBEXexcGood1 2 6 4 2" xfId="25895"/>
    <cellStyle name="SAPBEXexcGood1 2 6 5" xfId="25896"/>
    <cellStyle name="SAPBEXexcGood1 2 6 5 2" xfId="25897"/>
    <cellStyle name="SAPBEXexcGood1 2 6 6" xfId="25898"/>
    <cellStyle name="SAPBEXexcGood1 2 6 6 2" xfId="25899"/>
    <cellStyle name="SAPBEXexcGood1 2 6 6 3" xfId="25900"/>
    <cellStyle name="SAPBEXexcGood1 2 6 7" xfId="25901"/>
    <cellStyle name="SAPBEXexcGood1 2 6 8" xfId="25902"/>
    <cellStyle name="SAPBEXexcGood1 2 6 9" xfId="25903"/>
    <cellStyle name="SAPBEXexcGood1 2 7" xfId="25904"/>
    <cellStyle name="SAPBEXexcGood1 2 7 10" xfId="25905"/>
    <cellStyle name="SAPBEXexcGood1 2 7 2" xfId="25906"/>
    <cellStyle name="SAPBEXexcGood1 2 7 2 2" xfId="25907"/>
    <cellStyle name="SAPBEXexcGood1 2 7 2 2 2" xfId="25908"/>
    <cellStyle name="SAPBEXexcGood1 2 7 2 3" xfId="25909"/>
    <cellStyle name="SAPBEXexcGood1 2 7 2 4" xfId="25910"/>
    <cellStyle name="SAPBEXexcGood1 2 7 3" xfId="25911"/>
    <cellStyle name="SAPBEXexcGood1 2 7 3 2" xfId="25912"/>
    <cellStyle name="SAPBEXexcGood1 2 7 4" xfId="25913"/>
    <cellStyle name="SAPBEXexcGood1 2 7 4 2" xfId="25914"/>
    <cellStyle name="SAPBEXexcGood1 2 7 5" xfId="25915"/>
    <cellStyle name="SAPBEXexcGood1 2 7 5 2" xfId="25916"/>
    <cellStyle name="SAPBEXexcGood1 2 7 6" xfId="25917"/>
    <cellStyle name="SAPBEXexcGood1 2 7 6 2" xfId="25918"/>
    <cellStyle name="SAPBEXexcGood1 2 7 6 3" xfId="25919"/>
    <cellStyle name="SAPBEXexcGood1 2 7 7" xfId="25920"/>
    <cellStyle name="SAPBEXexcGood1 2 7 8" xfId="25921"/>
    <cellStyle name="SAPBEXexcGood1 2 7 9" xfId="25922"/>
    <cellStyle name="SAPBEXexcGood1 2 8" xfId="25923"/>
    <cellStyle name="SAPBEXexcGood1 2 8 10" xfId="25924"/>
    <cellStyle name="SAPBEXexcGood1 2 8 2" xfId="25925"/>
    <cellStyle name="SAPBEXexcGood1 2 8 2 2" xfId="25926"/>
    <cellStyle name="SAPBEXexcGood1 2 8 2 2 2" xfId="25927"/>
    <cellStyle name="SAPBEXexcGood1 2 8 2 3" xfId="25928"/>
    <cellStyle name="SAPBEXexcGood1 2 8 2 4" xfId="25929"/>
    <cellStyle name="SAPBEXexcGood1 2 8 3" xfId="25930"/>
    <cellStyle name="SAPBEXexcGood1 2 8 3 2" xfId="25931"/>
    <cellStyle name="SAPBEXexcGood1 2 8 4" xfId="25932"/>
    <cellStyle name="SAPBEXexcGood1 2 8 4 2" xfId="25933"/>
    <cellStyle name="SAPBEXexcGood1 2 8 5" xfId="25934"/>
    <cellStyle name="SAPBEXexcGood1 2 8 5 2" xfId="25935"/>
    <cellStyle name="SAPBEXexcGood1 2 8 6" xfId="25936"/>
    <cellStyle name="SAPBEXexcGood1 2 8 6 2" xfId="25937"/>
    <cellStyle name="SAPBEXexcGood1 2 8 6 3" xfId="25938"/>
    <cellStyle name="SAPBEXexcGood1 2 8 7" xfId="25939"/>
    <cellStyle name="SAPBEXexcGood1 2 8 8" xfId="25940"/>
    <cellStyle name="SAPBEXexcGood1 2 8 9" xfId="25941"/>
    <cellStyle name="SAPBEXexcGood1 2 9" xfId="25942"/>
    <cellStyle name="SAPBEXexcGood1 2 9 10" xfId="25943"/>
    <cellStyle name="SAPBEXexcGood1 2 9 2" xfId="25944"/>
    <cellStyle name="SAPBEXexcGood1 2 9 2 2" xfId="25945"/>
    <cellStyle name="SAPBEXexcGood1 2 9 2 2 2" xfId="25946"/>
    <cellStyle name="SAPBEXexcGood1 2 9 2 3" xfId="25947"/>
    <cellStyle name="SAPBEXexcGood1 2 9 2 4" xfId="25948"/>
    <cellStyle name="SAPBEXexcGood1 2 9 3" xfId="25949"/>
    <cellStyle name="SAPBEXexcGood1 2 9 3 2" xfId="25950"/>
    <cellStyle name="SAPBEXexcGood1 2 9 4" xfId="25951"/>
    <cellStyle name="SAPBEXexcGood1 2 9 4 2" xfId="25952"/>
    <cellStyle name="SAPBEXexcGood1 2 9 5" xfId="25953"/>
    <cellStyle name="SAPBEXexcGood1 2 9 5 2" xfId="25954"/>
    <cellStyle name="SAPBEXexcGood1 2 9 6" xfId="25955"/>
    <cellStyle name="SAPBEXexcGood1 2 9 6 2" xfId="25956"/>
    <cellStyle name="SAPBEXexcGood1 2 9 6 3" xfId="25957"/>
    <cellStyle name="SAPBEXexcGood1 2 9 7" xfId="25958"/>
    <cellStyle name="SAPBEXexcGood1 2 9 8" xfId="25959"/>
    <cellStyle name="SAPBEXexcGood1 2 9 9" xfId="25960"/>
    <cellStyle name="SAPBEXexcGood1 3" xfId="25961"/>
    <cellStyle name="SAPBEXexcGood1 3 10" xfId="25962"/>
    <cellStyle name="SAPBEXexcGood1 3 2" xfId="25963"/>
    <cellStyle name="SAPBEXexcGood1 3 2 2" xfId="25964"/>
    <cellStyle name="SAPBEXexcGood1 3 2 2 2" xfId="25965"/>
    <cellStyle name="SAPBEXexcGood1 3 2 3" xfId="25966"/>
    <cellStyle name="SAPBEXexcGood1 3 2 4" xfId="25967"/>
    <cellStyle name="SAPBEXexcGood1 3 3" xfId="25968"/>
    <cellStyle name="SAPBEXexcGood1 3 3 2" xfId="25969"/>
    <cellStyle name="SAPBEXexcGood1 3 4" xfId="25970"/>
    <cellStyle name="SAPBEXexcGood1 3 4 2" xfId="25971"/>
    <cellStyle name="SAPBEXexcGood1 3 5" xfId="25972"/>
    <cellStyle name="SAPBEXexcGood1 3 5 2" xfId="25973"/>
    <cellStyle name="SAPBEXexcGood1 3 6" xfId="25974"/>
    <cellStyle name="SAPBEXexcGood1 3 6 2" xfId="25975"/>
    <cellStyle name="SAPBEXexcGood1 3 6 3" xfId="25976"/>
    <cellStyle name="SAPBEXexcGood1 3 7" xfId="25977"/>
    <cellStyle name="SAPBEXexcGood1 3 8" xfId="25978"/>
    <cellStyle name="SAPBEXexcGood1 3 9" xfId="25979"/>
    <cellStyle name="SAPBEXexcGood1 4" xfId="25980"/>
    <cellStyle name="SAPBEXexcGood1 4 10" xfId="25981"/>
    <cellStyle name="SAPBEXexcGood1 4 2" xfId="25982"/>
    <cellStyle name="SAPBEXexcGood1 4 2 2" xfId="25983"/>
    <cellStyle name="SAPBEXexcGood1 4 2 2 2" xfId="25984"/>
    <cellStyle name="SAPBEXexcGood1 4 2 3" xfId="25985"/>
    <cellStyle name="SAPBEXexcGood1 4 2 4" xfId="25986"/>
    <cellStyle name="SAPBEXexcGood1 4 3" xfId="25987"/>
    <cellStyle name="SAPBEXexcGood1 4 3 2" xfId="25988"/>
    <cellStyle name="SAPBEXexcGood1 4 4" xfId="25989"/>
    <cellStyle name="SAPBEXexcGood1 4 4 2" xfId="25990"/>
    <cellStyle name="SAPBEXexcGood1 4 5" xfId="25991"/>
    <cellStyle name="SAPBEXexcGood1 4 5 2" xfId="25992"/>
    <cellStyle name="SAPBEXexcGood1 4 6" xfId="25993"/>
    <cellStyle name="SAPBEXexcGood1 4 6 2" xfId="25994"/>
    <cellStyle name="SAPBEXexcGood1 4 6 3" xfId="25995"/>
    <cellStyle name="SAPBEXexcGood1 4 7" xfId="25996"/>
    <cellStyle name="SAPBEXexcGood1 4 8" xfId="25997"/>
    <cellStyle name="SAPBEXexcGood1 4 9" xfId="25998"/>
    <cellStyle name="SAPBEXexcGood1 5" xfId="25999"/>
    <cellStyle name="SAPBEXexcGood1 5 10" xfId="26000"/>
    <cellStyle name="SAPBEXexcGood1 5 2" xfId="26001"/>
    <cellStyle name="SAPBEXexcGood1 5 2 2" xfId="26002"/>
    <cellStyle name="SAPBEXexcGood1 5 2 2 2" xfId="26003"/>
    <cellStyle name="SAPBEXexcGood1 5 2 3" xfId="26004"/>
    <cellStyle name="SAPBEXexcGood1 5 2 4" xfId="26005"/>
    <cellStyle name="SAPBEXexcGood1 5 3" xfId="26006"/>
    <cellStyle name="SAPBEXexcGood1 5 3 2" xfId="26007"/>
    <cellStyle name="SAPBEXexcGood1 5 4" xfId="26008"/>
    <cellStyle name="SAPBEXexcGood1 5 4 2" xfId="26009"/>
    <cellStyle name="SAPBEXexcGood1 5 5" xfId="26010"/>
    <cellStyle name="SAPBEXexcGood1 5 5 2" xfId="26011"/>
    <cellStyle name="SAPBEXexcGood1 5 6" xfId="26012"/>
    <cellStyle name="SAPBEXexcGood1 5 6 2" xfId="26013"/>
    <cellStyle name="SAPBEXexcGood1 5 6 3" xfId="26014"/>
    <cellStyle name="SAPBEXexcGood1 5 7" xfId="26015"/>
    <cellStyle name="SAPBEXexcGood1 5 8" xfId="26016"/>
    <cellStyle name="SAPBEXexcGood1 5 9" xfId="26017"/>
    <cellStyle name="SAPBEXexcGood1 6" xfId="26018"/>
    <cellStyle name="SAPBEXexcGood1 6 10" xfId="26019"/>
    <cellStyle name="SAPBEXexcGood1 6 2" xfId="26020"/>
    <cellStyle name="SAPBEXexcGood1 6 2 2" xfId="26021"/>
    <cellStyle name="SAPBEXexcGood1 6 2 2 2" xfId="26022"/>
    <cellStyle name="SAPBEXexcGood1 6 2 3" xfId="26023"/>
    <cellStyle name="SAPBEXexcGood1 6 2 4" xfId="26024"/>
    <cellStyle name="SAPBEXexcGood1 6 3" xfId="26025"/>
    <cellStyle name="SAPBEXexcGood1 6 3 2" xfId="26026"/>
    <cellStyle name="SAPBEXexcGood1 6 4" xfId="26027"/>
    <cellStyle name="SAPBEXexcGood1 6 4 2" xfId="26028"/>
    <cellStyle name="SAPBEXexcGood1 6 5" xfId="26029"/>
    <cellStyle name="SAPBEXexcGood1 6 5 2" xfId="26030"/>
    <cellStyle name="SAPBEXexcGood1 6 6" xfId="26031"/>
    <cellStyle name="SAPBEXexcGood1 6 6 2" xfId="26032"/>
    <cellStyle name="SAPBEXexcGood1 6 6 3" xfId="26033"/>
    <cellStyle name="SAPBEXexcGood1 6 7" xfId="26034"/>
    <cellStyle name="SAPBEXexcGood1 6 8" xfId="26035"/>
    <cellStyle name="SAPBEXexcGood1 6 9" xfId="26036"/>
    <cellStyle name="SAPBEXexcGood1 7" xfId="26037"/>
    <cellStyle name="SAPBEXexcGood1 7 10" xfId="26038"/>
    <cellStyle name="SAPBEXexcGood1 7 2" xfId="26039"/>
    <cellStyle name="SAPBEXexcGood1 7 2 2" xfId="26040"/>
    <cellStyle name="SAPBEXexcGood1 7 2 2 2" xfId="26041"/>
    <cellStyle name="SAPBEXexcGood1 7 2 3" xfId="26042"/>
    <cellStyle name="SAPBEXexcGood1 7 2 4" xfId="26043"/>
    <cellStyle name="SAPBEXexcGood1 7 3" xfId="26044"/>
    <cellStyle name="SAPBEXexcGood1 7 3 2" xfId="26045"/>
    <cellStyle name="SAPBEXexcGood1 7 4" xfId="26046"/>
    <cellStyle name="SAPBEXexcGood1 7 4 2" xfId="26047"/>
    <cellStyle name="SAPBEXexcGood1 7 5" xfId="26048"/>
    <cellStyle name="SAPBEXexcGood1 7 5 2" xfId="26049"/>
    <cellStyle name="SAPBEXexcGood1 7 6" xfId="26050"/>
    <cellStyle name="SAPBEXexcGood1 7 6 2" xfId="26051"/>
    <cellStyle name="SAPBEXexcGood1 7 6 3" xfId="26052"/>
    <cellStyle name="SAPBEXexcGood1 7 7" xfId="26053"/>
    <cellStyle name="SAPBEXexcGood1 7 8" xfId="26054"/>
    <cellStyle name="SAPBEXexcGood1 7 9" xfId="26055"/>
    <cellStyle name="SAPBEXexcGood1 8" xfId="26056"/>
    <cellStyle name="SAPBEXexcGood1 8 10" xfId="26057"/>
    <cellStyle name="SAPBEXexcGood1 8 2" xfId="26058"/>
    <cellStyle name="SAPBEXexcGood1 8 2 2" xfId="26059"/>
    <cellStyle name="SAPBEXexcGood1 8 2 2 2" xfId="26060"/>
    <cellStyle name="SAPBEXexcGood1 8 2 3" xfId="26061"/>
    <cellStyle name="SAPBEXexcGood1 8 2 4" xfId="26062"/>
    <cellStyle name="SAPBEXexcGood1 8 3" xfId="26063"/>
    <cellStyle name="SAPBEXexcGood1 8 3 2" xfId="26064"/>
    <cellStyle name="SAPBEXexcGood1 8 4" xfId="26065"/>
    <cellStyle name="SAPBEXexcGood1 8 4 2" xfId="26066"/>
    <cellStyle name="SAPBEXexcGood1 8 5" xfId="26067"/>
    <cellStyle name="SAPBEXexcGood1 8 5 2" xfId="26068"/>
    <cellStyle name="SAPBEXexcGood1 8 6" xfId="26069"/>
    <cellStyle name="SAPBEXexcGood1 8 6 2" xfId="26070"/>
    <cellStyle name="SAPBEXexcGood1 8 6 3" xfId="26071"/>
    <cellStyle name="SAPBEXexcGood1 8 7" xfId="26072"/>
    <cellStyle name="SAPBEXexcGood1 8 8" xfId="26073"/>
    <cellStyle name="SAPBEXexcGood1 8 9" xfId="26074"/>
    <cellStyle name="SAPBEXexcGood1 9" xfId="26075"/>
    <cellStyle name="SAPBEXexcGood1 9 2" xfId="26076"/>
    <cellStyle name="SAPBEXexcGood1 9 2 2" xfId="26077"/>
    <cellStyle name="SAPBEXexcGood1 9 3" xfId="26078"/>
    <cellStyle name="SAPBEXexcGood1 9 4" xfId="26079"/>
    <cellStyle name="SAPBEXexcGood1_20110918_Additional measures_ECB" xfId="26080"/>
    <cellStyle name="SAPBEXexcGood2" xfId="26081"/>
    <cellStyle name="SAPBEXexcGood2 10" xfId="26082"/>
    <cellStyle name="SAPBEXexcGood2 10 2" xfId="26083"/>
    <cellStyle name="SAPBEXexcGood2 11" xfId="26084"/>
    <cellStyle name="SAPBEXexcGood2 11 2" xfId="26085"/>
    <cellStyle name="SAPBEXexcGood2 12" xfId="26086"/>
    <cellStyle name="SAPBEXexcGood2 12 2" xfId="26087"/>
    <cellStyle name="SAPBEXexcGood2 13" xfId="26088"/>
    <cellStyle name="SAPBEXexcGood2 13 2" xfId="26089"/>
    <cellStyle name="SAPBEXexcGood2 13 3" xfId="26090"/>
    <cellStyle name="SAPBEXexcGood2 14" xfId="26091"/>
    <cellStyle name="SAPBEXexcGood2 15" xfId="26092"/>
    <cellStyle name="SAPBEXexcGood2 16" xfId="26093"/>
    <cellStyle name="SAPBEXexcGood2 17" xfId="26094"/>
    <cellStyle name="SAPBEXexcGood2 2" xfId="26095"/>
    <cellStyle name="SAPBEXexcGood2 2 10" xfId="26096"/>
    <cellStyle name="SAPBEXexcGood2 2 10 10" xfId="26097"/>
    <cellStyle name="SAPBEXexcGood2 2 10 2" xfId="26098"/>
    <cellStyle name="SAPBEXexcGood2 2 10 2 2" xfId="26099"/>
    <cellStyle name="SAPBEXexcGood2 2 10 2 2 2" xfId="26100"/>
    <cellStyle name="SAPBEXexcGood2 2 10 2 3" xfId="26101"/>
    <cellStyle name="SAPBEXexcGood2 2 10 2 4" xfId="26102"/>
    <cellStyle name="SAPBEXexcGood2 2 10 3" xfId="26103"/>
    <cellStyle name="SAPBEXexcGood2 2 10 3 2" xfId="26104"/>
    <cellStyle name="SAPBEXexcGood2 2 10 4" xfId="26105"/>
    <cellStyle name="SAPBEXexcGood2 2 10 4 2" xfId="26106"/>
    <cellStyle name="SAPBEXexcGood2 2 10 5" xfId="26107"/>
    <cellStyle name="SAPBEXexcGood2 2 10 5 2" xfId="26108"/>
    <cellStyle name="SAPBEXexcGood2 2 10 6" xfId="26109"/>
    <cellStyle name="SAPBEXexcGood2 2 10 6 2" xfId="26110"/>
    <cellStyle name="SAPBEXexcGood2 2 10 6 3" xfId="26111"/>
    <cellStyle name="SAPBEXexcGood2 2 10 7" xfId="26112"/>
    <cellStyle name="SAPBEXexcGood2 2 10 8" xfId="26113"/>
    <cellStyle name="SAPBEXexcGood2 2 10 9" xfId="26114"/>
    <cellStyle name="SAPBEXexcGood2 2 11" xfId="26115"/>
    <cellStyle name="SAPBEXexcGood2 2 11 10" xfId="26116"/>
    <cellStyle name="SAPBEXexcGood2 2 11 2" xfId="26117"/>
    <cellStyle name="SAPBEXexcGood2 2 11 2 2" xfId="26118"/>
    <cellStyle name="SAPBEXexcGood2 2 11 2 2 2" xfId="26119"/>
    <cellStyle name="SAPBEXexcGood2 2 11 2 3" xfId="26120"/>
    <cellStyle name="SAPBEXexcGood2 2 11 2 4" xfId="26121"/>
    <cellStyle name="SAPBEXexcGood2 2 11 3" xfId="26122"/>
    <cellStyle name="SAPBEXexcGood2 2 11 3 2" xfId="26123"/>
    <cellStyle name="SAPBEXexcGood2 2 11 4" xfId="26124"/>
    <cellStyle name="SAPBEXexcGood2 2 11 4 2" xfId="26125"/>
    <cellStyle name="SAPBEXexcGood2 2 11 5" xfId="26126"/>
    <cellStyle name="SAPBEXexcGood2 2 11 5 2" xfId="26127"/>
    <cellStyle name="SAPBEXexcGood2 2 11 6" xfId="26128"/>
    <cellStyle name="SAPBEXexcGood2 2 11 6 2" xfId="26129"/>
    <cellStyle name="SAPBEXexcGood2 2 11 6 3" xfId="26130"/>
    <cellStyle name="SAPBEXexcGood2 2 11 7" xfId="26131"/>
    <cellStyle name="SAPBEXexcGood2 2 11 8" xfId="26132"/>
    <cellStyle name="SAPBEXexcGood2 2 11 9" xfId="26133"/>
    <cellStyle name="SAPBEXexcGood2 2 12" xfId="26134"/>
    <cellStyle name="SAPBEXexcGood2 2 12 10" xfId="26135"/>
    <cellStyle name="SAPBEXexcGood2 2 12 2" xfId="26136"/>
    <cellStyle name="SAPBEXexcGood2 2 12 2 2" xfId="26137"/>
    <cellStyle name="SAPBEXexcGood2 2 12 2 2 2" xfId="26138"/>
    <cellStyle name="SAPBEXexcGood2 2 12 2 3" xfId="26139"/>
    <cellStyle name="SAPBEXexcGood2 2 12 2 4" xfId="26140"/>
    <cellStyle name="SAPBEXexcGood2 2 12 3" xfId="26141"/>
    <cellStyle name="SAPBEXexcGood2 2 12 3 2" xfId="26142"/>
    <cellStyle name="SAPBEXexcGood2 2 12 4" xfId="26143"/>
    <cellStyle name="SAPBEXexcGood2 2 12 4 2" xfId="26144"/>
    <cellStyle name="SAPBEXexcGood2 2 12 5" xfId="26145"/>
    <cellStyle name="SAPBEXexcGood2 2 12 5 2" xfId="26146"/>
    <cellStyle name="SAPBEXexcGood2 2 12 6" xfId="26147"/>
    <cellStyle name="SAPBEXexcGood2 2 12 6 2" xfId="26148"/>
    <cellStyle name="SAPBEXexcGood2 2 12 6 3" xfId="26149"/>
    <cellStyle name="SAPBEXexcGood2 2 12 7" xfId="26150"/>
    <cellStyle name="SAPBEXexcGood2 2 12 8" xfId="26151"/>
    <cellStyle name="SAPBEXexcGood2 2 12 9" xfId="26152"/>
    <cellStyle name="SAPBEXexcGood2 2 13" xfId="26153"/>
    <cellStyle name="SAPBEXexcGood2 2 13 10" xfId="26154"/>
    <cellStyle name="SAPBEXexcGood2 2 13 2" xfId="26155"/>
    <cellStyle name="SAPBEXexcGood2 2 13 2 2" xfId="26156"/>
    <cellStyle name="SAPBEXexcGood2 2 13 2 2 2" xfId="26157"/>
    <cellStyle name="SAPBEXexcGood2 2 13 2 3" xfId="26158"/>
    <cellStyle name="SAPBEXexcGood2 2 13 2 4" xfId="26159"/>
    <cellStyle name="SAPBEXexcGood2 2 13 3" xfId="26160"/>
    <cellStyle name="SAPBEXexcGood2 2 13 3 2" xfId="26161"/>
    <cellStyle name="SAPBEXexcGood2 2 13 4" xfId="26162"/>
    <cellStyle name="SAPBEXexcGood2 2 13 4 2" xfId="26163"/>
    <cellStyle name="SAPBEXexcGood2 2 13 5" xfId="26164"/>
    <cellStyle name="SAPBEXexcGood2 2 13 5 2" xfId="26165"/>
    <cellStyle name="SAPBEXexcGood2 2 13 6" xfId="26166"/>
    <cellStyle name="SAPBEXexcGood2 2 13 6 2" xfId="26167"/>
    <cellStyle name="SAPBEXexcGood2 2 13 6 3" xfId="26168"/>
    <cellStyle name="SAPBEXexcGood2 2 13 7" xfId="26169"/>
    <cellStyle name="SAPBEXexcGood2 2 13 8" xfId="26170"/>
    <cellStyle name="SAPBEXexcGood2 2 13 9" xfId="26171"/>
    <cellStyle name="SAPBEXexcGood2 2 14" xfId="26172"/>
    <cellStyle name="SAPBEXexcGood2 2 14 10" xfId="26173"/>
    <cellStyle name="SAPBEXexcGood2 2 14 2" xfId="26174"/>
    <cellStyle name="SAPBEXexcGood2 2 14 2 2" xfId="26175"/>
    <cellStyle name="SAPBEXexcGood2 2 14 2 2 2" xfId="26176"/>
    <cellStyle name="SAPBEXexcGood2 2 14 2 3" xfId="26177"/>
    <cellStyle name="SAPBEXexcGood2 2 14 2 4" xfId="26178"/>
    <cellStyle name="SAPBEXexcGood2 2 14 3" xfId="26179"/>
    <cellStyle name="SAPBEXexcGood2 2 14 3 2" xfId="26180"/>
    <cellStyle name="SAPBEXexcGood2 2 14 4" xfId="26181"/>
    <cellStyle name="SAPBEXexcGood2 2 14 4 2" xfId="26182"/>
    <cellStyle name="SAPBEXexcGood2 2 14 5" xfId="26183"/>
    <cellStyle name="SAPBEXexcGood2 2 14 5 2" xfId="26184"/>
    <cellStyle name="SAPBEXexcGood2 2 14 6" xfId="26185"/>
    <cellStyle name="SAPBEXexcGood2 2 14 6 2" xfId="26186"/>
    <cellStyle name="SAPBEXexcGood2 2 14 6 3" xfId="26187"/>
    <cellStyle name="SAPBEXexcGood2 2 14 7" xfId="26188"/>
    <cellStyle name="SAPBEXexcGood2 2 14 8" xfId="26189"/>
    <cellStyle name="SAPBEXexcGood2 2 14 9" xfId="26190"/>
    <cellStyle name="SAPBEXexcGood2 2 15" xfId="26191"/>
    <cellStyle name="SAPBEXexcGood2 2 15 10" xfId="26192"/>
    <cellStyle name="SAPBEXexcGood2 2 15 2" xfId="26193"/>
    <cellStyle name="SAPBEXexcGood2 2 15 2 2" xfId="26194"/>
    <cellStyle name="SAPBEXexcGood2 2 15 2 2 2" xfId="26195"/>
    <cellStyle name="SAPBEXexcGood2 2 15 2 3" xfId="26196"/>
    <cellStyle name="SAPBEXexcGood2 2 15 2 4" xfId="26197"/>
    <cellStyle name="SAPBEXexcGood2 2 15 3" xfId="26198"/>
    <cellStyle name="SAPBEXexcGood2 2 15 3 2" xfId="26199"/>
    <cellStyle name="SAPBEXexcGood2 2 15 4" xfId="26200"/>
    <cellStyle name="SAPBEXexcGood2 2 15 4 2" xfId="26201"/>
    <cellStyle name="SAPBEXexcGood2 2 15 5" xfId="26202"/>
    <cellStyle name="SAPBEXexcGood2 2 15 5 2" xfId="26203"/>
    <cellStyle name="SAPBEXexcGood2 2 15 6" xfId="26204"/>
    <cellStyle name="SAPBEXexcGood2 2 15 6 2" xfId="26205"/>
    <cellStyle name="SAPBEXexcGood2 2 15 6 3" xfId="26206"/>
    <cellStyle name="SAPBEXexcGood2 2 15 7" xfId="26207"/>
    <cellStyle name="SAPBEXexcGood2 2 15 8" xfId="26208"/>
    <cellStyle name="SAPBEXexcGood2 2 15 9" xfId="26209"/>
    <cellStyle name="SAPBEXexcGood2 2 16" xfId="26210"/>
    <cellStyle name="SAPBEXexcGood2 2 16 10" xfId="26211"/>
    <cellStyle name="SAPBEXexcGood2 2 16 2" xfId="26212"/>
    <cellStyle name="SAPBEXexcGood2 2 16 2 2" xfId="26213"/>
    <cellStyle name="SAPBEXexcGood2 2 16 2 2 2" xfId="26214"/>
    <cellStyle name="SAPBEXexcGood2 2 16 2 3" xfId="26215"/>
    <cellStyle name="SAPBEXexcGood2 2 16 2 4" xfId="26216"/>
    <cellStyle name="SAPBEXexcGood2 2 16 3" xfId="26217"/>
    <cellStyle name="SAPBEXexcGood2 2 16 3 2" xfId="26218"/>
    <cellStyle name="SAPBEXexcGood2 2 16 4" xfId="26219"/>
    <cellStyle name="SAPBEXexcGood2 2 16 4 2" xfId="26220"/>
    <cellStyle name="SAPBEXexcGood2 2 16 5" xfId="26221"/>
    <cellStyle name="SAPBEXexcGood2 2 16 5 2" xfId="26222"/>
    <cellStyle name="SAPBEXexcGood2 2 16 6" xfId="26223"/>
    <cellStyle name="SAPBEXexcGood2 2 16 6 2" xfId="26224"/>
    <cellStyle name="SAPBEXexcGood2 2 16 6 3" xfId="26225"/>
    <cellStyle name="SAPBEXexcGood2 2 16 7" xfId="26226"/>
    <cellStyle name="SAPBEXexcGood2 2 16 8" xfId="26227"/>
    <cellStyle name="SAPBEXexcGood2 2 16 9" xfId="26228"/>
    <cellStyle name="SAPBEXexcGood2 2 17" xfId="26229"/>
    <cellStyle name="SAPBEXexcGood2 2 17 10" xfId="26230"/>
    <cellStyle name="SAPBEXexcGood2 2 17 2" xfId="26231"/>
    <cellStyle name="SAPBEXexcGood2 2 17 2 2" xfId="26232"/>
    <cellStyle name="SAPBEXexcGood2 2 17 2 2 2" xfId="26233"/>
    <cellStyle name="SAPBEXexcGood2 2 17 2 3" xfId="26234"/>
    <cellStyle name="SAPBEXexcGood2 2 17 2 4" xfId="26235"/>
    <cellStyle name="SAPBEXexcGood2 2 17 3" xfId="26236"/>
    <cellStyle name="SAPBEXexcGood2 2 17 3 2" xfId="26237"/>
    <cellStyle name="SAPBEXexcGood2 2 17 4" xfId="26238"/>
    <cellStyle name="SAPBEXexcGood2 2 17 4 2" xfId="26239"/>
    <cellStyle name="SAPBEXexcGood2 2 17 5" xfId="26240"/>
    <cellStyle name="SAPBEXexcGood2 2 17 5 2" xfId="26241"/>
    <cellStyle name="SAPBEXexcGood2 2 17 6" xfId="26242"/>
    <cellStyle name="SAPBEXexcGood2 2 17 6 2" xfId="26243"/>
    <cellStyle name="SAPBEXexcGood2 2 17 6 3" xfId="26244"/>
    <cellStyle name="SAPBEXexcGood2 2 17 7" xfId="26245"/>
    <cellStyle name="SAPBEXexcGood2 2 17 8" xfId="26246"/>
    <cellStyle name="SAPBEXexcGood2 2 17 9" xfId="26247"/>
    <cellStyle name="SAPBEXexcGood2 2 18" xfId="26248"/>
    <cellStyle name="SAPBEXexcGood2 2 18 2" xfId="26249"/>
    <cellStyle name="SAPBEXexcGood2 2 18 2 2" xfId="26250"/>
    <cellStyle name="SAPBEXexcGood2 2 18 3" xfId="26251"/>
    <cellStyle name="SAPBEXexcGood2 2 18 4" xfId="26252"/>
    <cellStyle name="SAPBEXexcGood2 2 19" xfId="26253"/>
    <cellStyle name="SAPBEXexcGood2 2 19 2" xfId="26254"/>
    <cellStyle name="SAPBEXexcGood2 2 2" xfId="26255"/>
    <cellStyle name="SAPBEXexcGood2 2 2 10" xfId="26256"/>
    <cellStyle name="SAPBEXexcGood2 2 2 2" xfId="26257"/>
    <cellStyle name="SAPBEXexcGood2 2 2 2 2" xfId="26258"/>
    <cellStyle name="SAPBEXexcGood2 2 2 2 2 2" xfId="26259"/>
    <cellStyle name="SAPBEXexcGood2 2 2 2 3" xfId="26260"/>
    <cellStyle name="SAPBEXexcGood2 2 2 2 4" xfId="26261"/>
    <cellStyle name="SAPBEXexcGood2 2 2 3" xfId="26262"/>
    <cellStyle name="SAPBEXexcGood2 2 2 3 2" xfId="26263"/>
    <cellStyle name="SAPBEXexcGood2 2 2 4" xfId="26264"/>
    <cellStyle name="SAPBEXexcGood2 2 2 4 2" xfId="26265"/>
    <cellStyle name="SAPBEXexcGood2 2 2 5" xfId="26266"/>
    <cellStyle name="SAPBEXexcGood2 2 2 5 2" xfId="26267"/>
    <cellStyle name="SAPBEXexcGood2 2 2 6" xfId="26268"/>
    <cellStyle name="SAPBEXexcGood2 2 2 6 2" xfId="26269"/>
    <cellStyle name="SAPBEXexcGood2 2 2 6 3" xfId="26270"/>
    <cellStyle name="SAPBEXexcGood2 2 2 7" xfId="26271"/>
    <cellStyle name="SAPBEXexcGood2 2 2 8" xfId="26272"/>
    <cellStyle name="SAPBEXexcGood2 2 2 9" xfId="26273"/>
    <cellStyle name="SAPBEXexcGood2 2 20" xfId="26274"/>
    <cellStyle name="SAPBEXexcGood2 2 20 2" xfId="26275"/>
    <cellStyle name="SAPBEXexcGood2 2 21" xfId="26276"/>
    <cellStyle name="SAPBEXexcGood2 2 21 2" xfId="26277"/>
    <cellStyle name="SAPBEXexcGood2 2 22" xfId="26278"/>
    <cellStyle name="SAPBEXexcGood2 2 22 2" xfId="26279"/>
    <cellStyle name="SAPBEXexcGood2 2 22 3" xfId="26280"/>
    <cellStyle name="SAPBEXexcGood2 2 23" xfId="26281"/>
    <cellStyle name="SAPBEXexcGood2 2 24" xfId="26282"/>
    <cellStyle name="SAPBEXexcGood2 2 25" xfId="26283"/>
    <cellStyle name="SAPBEXexcGood2 2 26" xfId="26284"/>
    <cellStyle name="SAPBEXexcGood2 2 3" xfId="26285"/>
    <cellStyle name="SAPBEXexcGood2 2 3 10" xfId="26286"/>
    <cellStyle name="SAPBEXexcGood2 2 3 2" xfId="26287"/>
    <cellStyle name="SAPBEXexcGood2 2 3 2 2" xfId="26288"/>
    <cellStyle name="SAPBEXexcGood2 2 3 2 2 2" xfId="26289"/>
    <cellStyle name="SAPBEXexcGood2 2 3 2 3" xfId="26290"/>
    <cellStyle name="SAPBEXexcGood2 2 3 2 4" xfId="26291"/>
    <cellStyle name="SAPBEXexcGood2 2 3 3" xfId="26292"/>
    <cellStyle name="SAPBEXexcGood2 2 3 3 2" xfId="26293"/>
    <cellStyle name="SAPBEXexcGood2 2 3 4" xfId="26294"/>
    <cellStyle name="SAPBEXexcGood2 2 3 4 2" xfId="26295"/>
    <cellStyle name="SAPBEXexcGood2 2 3 5" xfId="26296"/>
    <cellStyle name="SAPBEXexcGood2 2 3 5 2" xfId="26297"/>
    <cellStyle name="SAPBEXexcGood2 2 3 6" xfId="26298"/>
    <cellStyle name="SAPBEXexcGood2 2 3 6 2" xfId="26299"/>
    <cellStyle name="SAPBEXexcGood2 2 3 6 3" xfId="26300"/>
    <cellStyle name="SAPBEXexcGood2 2 3 7" xfId="26301"/>
    <cellStyle name="SAPBEXexcGood2 2 3 8" xfId="26302"/>
    <cellStyle name="SAPBEXexcGood2 2 3 9" xfId="26303"/>
    <cellStyle name="SAPBEXexcGood2 2 4" xfId="26304"/>
    <cellStyle name="SAPBEXexcGood2 2 4 10" xfId="26305"/>
    <cellStyle name="SAPBEXexcGood2 2 4 2" xfId="26306"/>
    <cellStyle name="SAPBEXexcGood2 2 4 2 2" xfId="26307"/>
    <cellStyle name="SAPBEXexcGood2 2 4 2 2 2" xfId="26308"/>
    <cellStyle name="SAPBEXexcGood2 2 4 2 3" xfId="26309"/>
    <cellStyle name="SAPBEXexcGood2 2 4 2 4" xfId="26310"/>
    <cellStyle name="SAPBEXexcGood2 2 4 3" xfId="26311"/>
    <cellStyle name="SAPBEXexcGood2 2 4 3 2" xfId="26312"/>
    <cellStyle name="SAPBEXexcGood2 2 4 4" xfId="26313"/>
    <cellStyle name="SAPBEXexcGood2 2 4 4 2" xfId="26314"/>
    <cellStyle name="SAPBEXexcGood2 2 4 5" xfId="26315"/>
    <cellStyle name="SAPBEXexcGood2 2 4 5 2" xfId="26316"/>
    <cellStyle name="SAPBEXexcGood2 2 4 6" xfId="26317"/>
    <cellStyle name="SAPBEXexcGood2 2 4 6 2" xfId="26318"/>
    <cellStyle name="SAPBEXexcGood2 2 4 6 3" xfId="26319"/>
    <cellStyle name="SAPBEXexcGood2 2 4 7" xfId="26320"/>
    <cellStyle name="SAPBEXexcGood2 2 4 8" xfId="26321"/>
    <cellStyle name="SAPBEXexcGood2 2 4 9" xfId="26322"/>
    <cellStyle name="SAPBEXexcGood2 2 5" xfId="26323"/>
    <cellStyle name="SAPBEXexcGood2 2 5 10" xfId="26324"/>
    <cellStyle name="SAPBEXexcGood2 2 5 2" xfId="26325"/>
    <cellStyle name="SAPBEXexcGood2 2 5 2 2" xfId="26326"/>
    <cellStyle name="SAPBEXexcGood2 2 5 2 2 2" xfId="26327"/>
    <cellStyle name="SAPBEXexcGood2 2 5 2 3" xfId="26328"/>
    <cellStyle name="SAPBEXexcGood2 2 5 2 4" xfId="26329"/>
    <cellStyle name="SAPBEXexcGood2 2 5 3" xfId="26330"/>
    <cellStyle name="SAPBEXexcGood2 2 5 3 2" xfId="26331"/>
    <cellStyle name="SAPBEXexcGood2 2 5 4" xfId="26332"/>
    <cellStyle name="SAPBEXexcGood2 2 5 4 2" xfId="26333"/>
    <cellStyle name="SAPBEXexcGood2 2 5 5" xfId="26334"/>
    <cellStyle name="SAPBEXexcGood2 2 5 5 2" xfId="26335"/>
    <cellStyle name="SAPBEXexcGood2 2 5 6" xfId="26336"/>
    <cellStyle name="SAPBEXexcGood2 2 5 6 2" xfId="26337"/>
    <cellStyle name="SAPBEXexcGood2 2 5 6 3" xfId="26338"/>
    <cellStyle name="SAPBEXexcGood2 2 5 7" xfId="26339"/>
    <cellStyle name="SAPBEXexcGood2 2 5 8" xfId="26340"/>
    <cellStyle name="SAPBEXexcGood2 2 5 9" xfId="26341"/>
    <cellStyle name="SAPBEXexcGood2 2 6" xfId="26342"/>
    <cellStyle name="SAPBEXexcGood2 2 6 10" xfId="26343"/>
    <cellStyle name="SAPBEXexcGood2 2 6 2" xfId="26344"/>
    <cellStyle name="SAPBEXexcGood2 2 6 2 2" xfId="26345"/>
    <cellStyle name="SAPBEXexcGood2 2 6 2 2 2" xfId="26346"/>
    <cellStyle name="SAPBEXexcGood2 2 6 2 3" xfId="26347"/>
    <cellStyle name="SAPBEXexcGood2 2 6 2 4" xfId="26348"/>
    <cellStyle name="SAPBEXexcGood2 2 6 3" xfId="26349"/>
    <cellStyle name="SAPBEXexcGood2 2 6 3 2" xfId="26350"/>
    <cellStyle name="SAPBEXexcGood2 2 6 4" xfId="26351"/>
    <cellStyle name="SAPBEXexcGood2 2 6 4 2" xfId="26352"/>
    <cellStyle name="SAPBEXexcGood2 2 6 5" xfId="26353"/>
    <cellStyle name="SAPBEXexcGood2 2 6 5 2" xfId="26354"/>
    <cellStyle name="SAPBEXexcGood2 2 6 6" xfId="26355"/>
    <cellStyle name="SAPBEXexcGood2 2 6 6 2" xfId="26356"/>
    <cellStyle name="SAPBEXexcGood2 2 6 6 3" xfId="26357"/>
    <cellStyle name="SAPBEXexcGood2 2 6 7" xfId="26358"/>
    <cellStyle name="SAPBEXexcGood2 2 6 8" xfId="26359"/>
    <cellStyle name="SAPBEXexcGood2 2 6 9" xfId="26360"/>
    <cellStyle name="SAPBEXexcGood2 2 7" xfId="26361"/>
    <cellStyle name="SAPBEXexcGood2 2 7 10" xfId="26362"/>
    <cellStyle name="SAPBEXexcGood2 2 7 2" xfId="26363"/>
    <cellStyle name="SAPBEXexcGood2 2 7 2 2" xfId="26364"/>
    <cellStyle name="SAPBEXexcGood2 2 7 2 2 2" xfId="26365"/>
    <cellStyle name="SAPBEXexcGood2 2 7 2 3" xfId="26366"/>
    <cellStyle name="SAPBEXexcGood2 2 7 2 4" xfId="26367"/>
    <cellStyle name="SAPBEXexcGood2 2 7 3" xfId="26368"/>
    <cellStyle name="SAPBEXexcGood2 2 7 3 2" xfId="26369"/>
    <cellStyle name="SAPBEXexcGood2 2 7 4" xfId="26370"/>
    <cellStyle name="SAPBEXexcGood2 2 7 4 2" xfId="26371"/>
    <cellStyle name="SAPBEXexcGood2 2 7 5" xfId="26372"/>
    <cellStyle name="SAPBEXexcGood2 2 7 5 2" xfId="26373"/>
    <cellStyle name="SAPBEXexcGood2 2 7 6" xfId="26374"/>
    <cellStyle name="SAPBEXexcGood2 2 7 6 2" xfId="26375"/>
    <cellStyle name="SAPBEXexcGood2 2 7 6 3" xfId="26376"/>
    <cellStyle name="SAPBEXexcGood2 2 7 7" xfId="26377"/>
    <cellStyle name="SAPBEXexcGood2 2 7 8" xfId="26378"/>
    <cellStyle name="SAPBEXexcGood2 2 7 9" xfId="26379"/>
    <cellStyle name="SAPBEXexcGood2 2 8" xfId="26380"/>
    <cellStyle name="SAPBEXexcGood2 2 8 10" xfId="26381"/>
    <cellStyle name="SAPBEXexcGood2 2 8 2" xfId="26382"/>
    <cellStyle name="SAPBEXexcGood2 2 8 2 2" xfId="26383"/>
    <cellStyle name="SAPBEXexcGood2 2 8 2 2 2" xfId="26384"/>
    <cellStyle name="SAPBEXexcGood2 2 8 2 3" xfId="26385"/>
    <cellStyle name="SAPBEXexcGood2 2 8 2 4" xfId="26386"/>
    <cellStyle name="SAPBEXexcGood2 2 8 3" xfId="26387"/>
    <cellStyle name="SAPBEXexcGood2 2 8 3 2" xfId="26388"/>
    <cellStyle name="SAPBEXexcGood2 2 8 4" xfId="26389"/>
    <cellStyle name="SAPBEXexcGood2 2 8 4 2" xfId="26390"/>
    <cellStyle name="SAPBEXexcGood2 2 8 5" xfId="26391"/>
    <cellStyle name="SAPBEXexcGood2 2 8 5 2" xfId="26392"/>
    <cellStyle name="SAPBEXexcGood2 2 8 6" xfId="26393"/>
    <cellStyle name="SAPBEXexcGood2 2 8 6 2" xfId="26394"/>
    <cellStyle name="SAPBEXexcGood2 2 8 6 3" xfId="26395"/>
    <cellStyle name="SAPBEXexcGood2 2 8 7" xfId="26396"/>
    <cellStyle name="SAPBEXexcGood2 2 8 8" xfId="26397"/>
    <cellStyle name="SAPBEXexcGood2 2 8 9" xfId="26398"/>
    <cellStyle name="SAPBEXexcGood2 2 9" xfId="26399"/>
    <cellStyle name="SAPBEXexcGood2 2 9 10" xfId="26400"/>
    <cellStyle name="SAPBEXexcGood2 2 9 2" xfId="26401"/>
    <cellStyle name="SAPBEXexcGood2 2 9 2 2" xfId="26402"/>
    <cellStyle name="SAPBEXexcGood2 2 9 2 2 2" xfId="26403"/>
    <cellStyle name="SAPBEXexcGood2 2 9 2 3" xfId="26404"/>
    <cellStyle name="SAPBEXexcGood2 2 9 2 4" xfId="26405"/>
    <cellStyle name="SAPBEXexcGood2 2 9 3" xfId="26406"/>
    <cellStyle name="SAPBEXexcGood2 2 9 3 2" xfId="26407"/>
    <cellStyle name="SAPBEXexcGood2 2 9 4" xfId="26408"/>
    <cellStyle name="SAPBEXexcGood2 2 9 4 2" xfId="26409"/>
    <cellStyle name="SAPBEXexcGood2 2 9 5" xfId="26410"/>
    <cellStyle name="SAPBEXexcGood2 2 9 5 2" xfId="26411"/>
    <cellStyle name="SAPBEXexcGood2 2 9 6" xfId="26412"/>
    <cellStyle name="SAPBEXexcGood2 2 9 6 2" xfId="26413"/>
    <cellStyle name="SAPBEXexcGood2 2 9 6 3" xfId="26414"/>
    <cellStyle name="SAPBEXexcGood2 2 9 7" xfId="26415"/>
    <cellStyle name="SAPBEXexcGood2 2 9 8" xfId="26416"/>
    <cellStyle name="SAPBEXexcGood2 2 9 9" xfId="26417"/>
    <cellStyle name="SAPBEXexcGood2 3" xfId="26418"/>
    <cellStyle name="SAPBEXexcGood2 3 10" xfId="26419"/>
    <cellStyle name="SAPBEXexcGood2 3 2" xfId="26420"/>
    <cellStyle name="SAPBEXexcGood2 3 2 2" xfId="26421"/>
    <cellStyle name="SAPBEXexcGood2 3 2 2 2" xfId="26422"/>
    <cellStyle name="SAPBEXexcGood2 3 2 3" xfId="26423"/>
    <cellStyle name="SAPBEXexcGood2 3 2 4" xfId="26424"/>
    <cellStyle name="SAPBEXexcGood2 3 3" xfId="26425"/>
    <cellStyle name="SAPBEXexcGood2 3 3 2" xfId="26426"/>
    <cellStyle name="SAPBEXexcGood2 3 4" xfId="26427"/>
    <cellStyle name="SAPBEXexcGood2 3 4 2" xfId="26428"/>
    <cellStyle name="SAPBEXexcGood2 3 5" xfId="26429"/>
    <cellStyle name="SAPBEXexcGood2 3 5 2" xfId="26430"/>
    <cellStyle name="SAPBEXexcGood2 3 6" xfId="26431"/>
    <cellStyle name="SAPBEXexcGood2 3 6 2" xfId="26432"/>
    <cellStyle name="SAPBEXexcGood2 3 6 3" xfId="26433"/>
    <cellStyle name="SAPBEXexcGood2 3 7" xfId="26434"/>
    <cellStyle name="SAPBEXexcGood2 3 8" xfId="26435"/>
    <cellStyle name="SAPBEXexcGood2 3 9" xfId="26436"/>
    <cellStyle name="SAPBEXexcGood2 4" xfId="26437"/>
    <cellStyle name="SAPBEXexcGood2 4 10" xfId="26438"/>
    <cellStyle name="SAPBEXexcGood2 4 2" xfId="26439"/>
    <cellStyle name="SAPBEXexcGood2 4 2 2" xfId="26440"/>
    <cellStyle name="SAPBEXexcGood2 4 2 2 2" xfId="26441"/>
    <cellStyle name="SAPBEXexcGood2 4 2 3" xfId="26442"/>
    <cellStyle name="SAPBEXexcGood2 4 2 4" xfId="26443"/>
    <cellStyle name="SAPBEXexcGood2 4 3" xfId="26444"/>
    <cellStyle name="SAPBEXexcGood2 4 3 2" xfId="26445"/>
    <cellStyle name="SAPBEXexcGood2 4 4" xfId="26446"/>
    <cellStyle name="SAPBEXexcGood2 4 4 2" xfId="26447"/>
    <cellStyle name="SAPBEXexcGood2 4 5" xfId="26448"/>
    <cellStyle name="SAPBEXexcGood2 4 5 2" xfId="26449"/>
    <cellStyle name="SAPBEXexcGood2 4 6" xfId="26450"/>
    <cellStyle name="SAPBEXexcGood2 4 6 2" xfId="26451"/>
    <cellStyle name="SAPBEXexcGood2 4 6 3" xfId="26452"/>
    <cellStyle name="SAPBEXexcGood2 4 7" xfId="26453"/>
    <cellStyle name="SAPBEXexcGood2 4 8" xfId="26454"/>
    <cellStyle name="SAPBEXexcGood2 4 9" xfId="26455"/>
    <cellStyle name="SAPBEXexcGood2 5" xfId="26456"/>
    <cellStyle name="SAPBEXexcGood2 5 10" xfId="26457"/>
    <cellStyle name="SAPBEXexcGood2 5 2" xfId="26458"/>
    <cellStyle name="SAPBEXexcGood2 5 2 2" xfId="26459"/>
    <cellStyle name="SAPBEXexcGood2 5 2 2 2" xfId="26460"/>
    <cellStyle name="SAPBEXexcGood2 5 2 3" xfId="26461"/>
    <cellStyle name="SAPBEXexcGood2 5 2 4" xfId="26462"/>
    <cellStyle name="SAPBEXexcGood2 5 3" xfId="26463"/>
    <cellStyle name="SAPBEXexcGood2 5 3 2" xfId="26464"/>
    <cellStyle name="SAPBEXexcGood2 5 4" xfId="26465"/>
    <cellStyle name="SAPBEXexcGood2 5 4 2" xfId="26466"/>
    <cellStyle name="SAPBEXexcGood2 5 5" xfId="26467"/>
    <cellStyle name="SAPBEXexcGood2 5 5 2" xfId="26468"/>
    <cellStyle name="SAPBEXexcGood2 5 6" xfId="26469"/>
    <cellStyle name="SAPBEXexcGood2 5 6 2" xfId="26470"/>
    <cellStyle name="SAPBEXexcGood2 5 6 3" xfId="26471"/>
    <cellStyle name="SAPBEXexcGood2 5 7" xfId="26472"/>
    <cellStyle name="SAPBEXexcGood2 5 8" xfId="26473"/>
    <cellStyle name="SAPBEXexcGood2 5 9" xfId="26474"/>
    <cellStyle name="SAPBEXexcGood2 6" xfId="26475"/>
    <cellStyle name="SAPBEXexcGood2 6 10" xfId="26476"/>
    <cellStyle name="SAPBEXexcGood2 6 2" xfId="26477"/>
    <cellStyle name="SAPBEXexcGood2 6 2 2" xfId="26478"/>
    <cellStyle name="SAPBEXexcGood2 6 2 2 2" xfId="26479"/>
    <cellStyle name="SAPBEXexcGood2 6 2 3" xfId="26480"/>
    <cellStyle name="SAPBEXexcGood2 6 2 4" xfId="26481"/>
    <cellStyle name="SAPBEXexcGood2 6 3" xfId="26482"/>
    <cellStyle name="SAPBEXexcGood2 6 3 2" xfId="26483"/>
    <cellStyle name="SAPBEXexcGood2 6 4" xfId="26484"/>
    <cellStyle name="SAPBEXexcGood2 6 4 2" xfId="26485"/>
    <cellStyle name="SAPBEXexcGood2 6 5" xfId="26486"/>
    <cellStyle name="SAPBEXexcGood2 6 5 2" xfId="26487"/>
    <cellStyle name="SAPBEXexcGood2 6 6" xfId="26488"/>
    <cellStyle name="SAPBEXexcGood2 6 6 2" xfId="26489"/>
    <cellStyle name="SAPBEXexcGood2 6 6 3" xfId="26490"/>
    <cellStyle name="SAPBEXexcGood2 6 7" xfId="26491"/>
    <cellStyle name="SAPBEXexcGood2 6 8" xfId="26492"/>
    <cellStyle name="SAPBEXexcGood2 6 9" xfId="26493"/>
    <cellStyle name="SAPBEXexcGood2 7" xfId="26494"/>
    <cellStyle name="SAPBEXexcGood2 7 10" xfId="26495"/>
    <cellStyle name="SAPBEXexcGood2 7 2" xfId="26496"/>
    <cellStyle name="SAPBEXexcGood2 7 2 2" xfId="26497"/>
    <cellStyle name="SAPBEXexcGood2 7 2 2 2" xfId="26498"/>
    <cellStyle name="SAPBEXexcGood2 7 2 3" xfId="26499"/>
    <cellStyle name="SAPBEXexcGood2 7 2 4" xfId="26500"/>
    <cellStyle name="SAPBEXexcGood2 7 3" xfId="26501"/>
    <cellStyle name="SAPBEXexcGood2 7 3 2" xfId="26502"/>
    <cellStyle name="SAPBEXexcGood2 7 4" xfId="26503"/>
    <cellStyle name="SAPBEXexcGood2 7 4 2" xfId="26504"/>
    <cellStyle name="SAPBEXexcGood2 7 5" xfId="26505"/>
    <cellStyle name="SAPBEXexcGood2 7 5 2" xfId="26506"/>
    <cellStyle name="SAPBEXexcGood2 7 6" xfId="26507"/>
    <cellStyle name="SAPBEXexcGood2 7 6 2" xfId="26508"/>
    <cellStyle name="SAPBEXexcGood2 7 6 3" xfId="26509"/>
    <cellStyle name="SAPBEXexcGood2 7 7" xfId="26510"/>
    <cellStyle name="SAPBEXexcGood2 7 8" xfId="26511"/>
    <cellStyle name="SAPBEXexcGood2 7 9" xfId="26512"/>
    <cellStyle name="SAPBEXexcGood2 8" xfId="26513"/>
    <cellStyle name="SAPBEXexcGood2 8 10" xfId="26514"/>
    <cellStyle name="SAPBEXexcGood2 8 2" xfId="26515"/>
    <cellStyle name="SAPBEXexcGood2 8 2 2" xfId="26516"/>
    <cellStyle name="SAPBEXexcGood2 8 2 2 2" xfId="26517"/>
    <cellStyle name="SAPBEXexcGood2 8 2 3" xfId="26518"/>
    <cellStyle name="SAPBEXexcGood2 8 2 4" xfId="26519"/>
    <cellStyle name="SAPBEXexcGood2 8 3" xfId="26520"/>
    <cellStyle name="SAPBEXexcGood2 8 3 2" xfId="26521"/>
    <cellStyle name="SAPBEXexcGood2 8 4" xfId="26522"/>
    <cellStyle name="SAPBEXexcGood2 8 4 2" xfId="26523"/>
    <cellStyle name="SAPBEXexcGood2 8 5" xfId="26524"/>
    <cellStyle name="SAPBEXexcGood2 8 5 2" xfId="26525"/>
    <cellStyle name="SAPBEXexcGood2 8 6" xfId="26526"/>
    <cellStyle name="SAPBEXexcGood2 8 6 2" xfId="26527"/>
    <cellStyle name="SAPBEXexcGood2 8 6 3" xfId="26528"/>
    <cellStyle name="SAPBEXexcGood2 8 7" xfId="26529"/>
    <cellStyle name="SAPBEXexcGood2 8 8" xfId="26530"/>
    <cellStyle name="SAPBEXexcGood2 8 9" xfId="26531"/>
    <cellStyle name="SAPBEXexcGood2 9" xfId="26532"/>
    <cellStyle name="SAPBEXexcGood2 9 2" xfId="26533"/>
    <cellStyle name="SAPBEXexcGood2 9 2 2" xfId="26534"/>
    <cellStyle name="SAPBEXexcGood2 9 3" xfId="26535"/>
    <cellStyle name="SAPBEXexcGood2 9 4" xfId="26536"/>
    <cellStyle name="SAPBEXexcGood2_20110918_Additional measures_ECB" xfId="26537"/>
    <cellStyle name="SAPBEXexcGood3" xfId="26538"/>
    <cellStyle name="SAPBEXexcGood3 10" xfId="26539"/>
    <cellStyle name="SAPBEXexcGood3 10 2" xfId="26540"/>
    <cellStyle name="SAPBEXexcGood3 11" xfId="26541"/>
    <cellStyle name="SAPBEXexcGood3 11 2" xfId="26542"/>
    <cellStyle name="SAPBEXexcGood3 12" xfId="26543"/>
    <cellStyle name="SAPBEXexcGood3 12 2" xfId="26544"/>
    <cellStyle name="SAPBEXexcGood3 13" xfId="26545"/>
    <cellStyle name="SAPBEXexcGood3 13 2" xfId="26546"/>
    <cellStyle name="SAPBEXexcGood3 13 3" xfId="26547"/>
    <cellStyle name="SAPBEXexcGood3 14" xfId="26548"/>
    <cellStyle name="SAPBEXexcGood3 15" xfId="26549"/>
    <cellStyle name="SAPBEXexcGood3 16" xfId="26550"/>
    <cellStyle name="SAPBEXexcGood3 17" xfId="26551"/>
    <cellStyle name="SAPBEXexcGood3 2" xfId="26552"/>
    <cellStyle name="SAPBEXexcGood3 2 10" xfId="26553"/>
    <cellStyle name="SAPBEXexcGood3 2 10 10" xfId="26554"/>
    <cellStyle name="SAPBEXexcGood3 2 10 2" xfId="26555"/>
    <cellStyle name="SAPBEXexcGood3 2 10 2 2" xfId="26556"/>
    <cellStyle name="SAPBEXexcGood3 2 10 2 2 2" xfId="26557"/>
    <cellStyle name="SAPBEXexcGood3 2 10 2 3" xfId="26558"/>
    <cellStyle name="SAPBEXexcGood3 2 10 2 4" xfId="26559"/>
    <cellStyle name="SAPBEXexcGood3 2 10 3" xfId="26560"/>
    <cellStyle name="SAPBEXexcGood3 2 10 3 2" xfId="26561"/>
    <cellStyle name="SAPBEXexcGood3 2 10 4" xfId="26562"/>
    <cellStyle name="SAPBEXexcGood3 2 10 4 2" xfId="26563"/>
    <cellStyle name="SAPBEXexcGood3 2 10 5" xfId="26564"/>
    <cellStyle name="SAPBEXexcGood3 2 10 5 2" xfId="26565"/>
    <cellStyle name="SAPBEXexcGood3 2 10 6" xfId="26566"/>
    <cellStyle name="SAPBEXexcGood3 2 10 6 2" xfId="26567"/>
    <cellStyle name="SAPBEXexcGood3 2 10 6 3" xfId="26568"/>
    <cellStyle name="SAPBEXexcGood3 2 10 7" xfId="26569"/>
    <cellStyle name="SAPBEXexcGood3 2 10 8" xfId="26570"/>
    <cellStyle name="SAPBEXexcGood3 2 10 9" xfId="26571"/>
    <cellStyle name="SAPBEXexcGood3 2 11" xfId="26572"/>
    <cellStyle name="SAPBEXexcGood3 2 11 10" xfId="26573"/>
    <cellStyle name="SAPBEXexcGood3 2 11 2" xfId="26574"/>
    <cellStyle name="SAPBEXexcGood3 2 11 2 2" xfId="26575"/>
    <cellStyle name="SAPBEXexcGood3 2 11 2 2 2" xfId="26576"/>
    <cellStyle name="SAPBEXexcGood3 2 11 2 3" xfId="26577"/>
    <cellStyle name="SAPBEXexcGood3 2 11 2 4" xfId="26578"/>
    <cellStyle name="SAPBEXexcGood3 2 11 3" xfId="26579"/>
    <cellStyle name="SAPBEXexcGood3 2 11 3 2" xfId="26580"/>
    <cellStyle name="SAPBEXexcGood3 2 11 4" xfId="26581"/>
    <cellStyle name="SAPBEXexcGood3 2 11 4 2" xfId="26582"/>
    <cellStyle name="SAPBEXexcGood3 2 11 5" xfId="26583"/>
    <cellStyle name="SAPBEXexcGood3 2 11 5 2" xfId="26584"/>
    <cellStyle name="SAPBEXexcGood3 2 11 6" xfId="26585"/>
    <cellStyle name="SAPBEXexcGood3 2 11 6 2" xfId="26586"/>
    <cellStyle name="SAPBEXexcGood3 2 11 6 3" xfId="26587"/>
    <cellStyle name="SAPBEXexcGood3 2 11 7" xfId="26588"/>
    <cellStyle name="SAPBEXexcGood3 2 11 8" xfId="26589"/>
    <cellStyle name="SAPBEXexcGood3 2 11 9" xfId="26590"/>
    <cellStyle name="SAPBEXexcGood3 2 12" xfId="26591"/>
    <cellStyle name="SAPBEXexcGood3 2 12 10" xfId="26592"/>
    <cellStyle name="SAPBEXexcGood3 2 12 2" xfId="26593"/>
    <cellStyle name="SAPBEXexcGood3 2 12 2 2" xfId="26594"/>
    <cellStyle name="SAPBEXexcGood3 2 12 2 2 2" xfId="26595"/>
    <cellStyle name="SAPBEXexcGood3 2 12 2 3" xfId="26596"/>
    <cellStyle name="SAPBEXexcGood3 2 12 2 4" xfId="26597"/>
    <cellStyle name="SAPBEXexcGood3 2 12 3" xfId="26598"/>
    <cellStyle name="SAPBEXexcGood3 2 12 3 2" xfId="26599"/>
    <cellStyle name="SAPBEXexcGood3 2 12 4" xfId="26600"/>
    <cellStyle name="SAPBEXexcGood3 2 12 4 2" xfId="26601"/>
    <cellStyle name="SAPBEXexcGood3 2 12 5" xfId="26602"/>
    <cellStyle name="SAPBEXexcGood3 2 12 5 2" xfId="26603"/>
    <cellStyle name="SAPBEXexcGood3 2 12 6" xfId="26604"/>
    <cellStyle name="SAPBEXexcGood3 2 12 6 2" xfId="26605"/>
    <cellStyle name="SAPBEXexcGood3 2 12 6 3" xfId="26606"/>
    <cellStyle name="SAPBEXexcGood3 2 12 7" xfId="26607"/>
    <cellStyle name="SAPBEXexcGood3 2 12 8" xfId="26608"/>
    <cellStyle name="SAPBEXexcGood3 2 12 9" xfId="26609"/>
    <cellStyle name="SAPBEXexcGood3 2 13" xfId="26610"/>
    <cellStyle name="SAPBEXexcGood3 2 13 10" xfId="26611"/>
    <cellStyle name="SAPBEXexcGood3 2 13 2" xfId="26612"/>
    <cellStyle name="SAPBEXexcGood3 2 13 2 2" xfId="26613"/>
    <cellStyle name="SAPBEXexcGood3 2 13 2 2 2" xfId="26614"/>
    <cellStyle name="SAPBEXexcGood3 2 13 2 3" xfId="26615"/>
    <cellStyle name="SAPBEXexcGood3 2 13 2 4" xfId="26616"/>
    <cellStyle name="SAPBEXexcGood3 2 13 3" xfId="26617"/>
    <cellStyle name="SAPBEXexcGood3 2 13 3 2" xfId="26618"/>
    <cellStyle name="SAPBEXexcGood3 2 13 4" xfId="26619"/>
    <cellStyle name="SAPBEXexcGood3 2 13 4 2" xfId="26620"/>
    <cellStyle name="SAPBEXexcGood3 2 13 5" xfId="26621"/>
    <cellStyle name="SAPBEXexcGood3 2 13 5 2" xfId="26622"/>
    <cellStyle name="SAPBEXexcGood3 2 13 6" xfId="26623"/>
    <cellStyle name="SAPBEXexcGood3 2 13 6 2" xfId="26624"/>
    <cellStyle name="SAPBEXexcGood3 2 13 6 3" xfId="26625"/>
    <cellStyle name="SAPBEXexcGood3 2 13 7" xfId="26626"/>
    <cellStyle name="SAPBEXexcGood3 2 13 8" xfId="26627"/>
    <cellStyle name="SAPBEXexcGood3 2 13 9" xfId="26628"/>
    <cellStyle name="SAPBEXexcGood3 2 14" xfId="26629"/>
    <cellStyle name="SAPBEXexcGood3 2 14 10" xfId="26630"/>
    <cellStyle name="SAPBEXexcGood3 2 14 2" xfId="26631"/>
    <cellStyle name="SAPBEXexcGood3 2 14 2 2" xfId="26632"/>
    <cellStyle name="SAPBEXexcGood3 2 14 2 2 2" xfId="26633"/>
    <cellStyle name="SAPBEXexcGood3 2 14 2 3" xfId="26634"/>
    <cellStyle name="SAPBEXexcGood3 2 14 2 4" xfId="26635"/>
    <cellStyle name="SAPBEXexcGood3 2 14 3" xfId="26636"/>
    <cellStyle name="SAPBEXexcGood3 2 14 3 2" xfId="26637"/>
    <cellStyle name="SAPBEXexcGood3 2 14 4" xfId="26638"/>
    <cellStyle name="SAPBEXexcGood3 2 14 4 2" xfId="26639"/>
    <cellStyle name="SAPBEXexcGood3 2 14 5" xfId="26640"/>
    <cellStyle name="SAPBEXexcGood3 2 14 5 2" xfId="26641"/>
    <cellStyle name="SAPBEXexcGood3 2 14 6" xfId="26642"/>
    <cellStyle name="SAPBEXexcGood3 2 14 6 2" xfId="26643"/>
    <cellStyle name="SAPBEXexcGood3 2 14 6 3" xfId="26644"/>
    <cellStyle name="SAPBEXexcGood3 2 14 7" xfId="26645"/>
    <cellStyle name="SAPBEXexcGood3 2 14 8" xfId="26646"/>
    <cellStyle name="SAPBEXexcGood3 2 14 9" xfId="26647"/>
    <cellStyle name="SAPBEXexcGood3 2 15" xfId="26648"/>
    <cellStyle name="SAPBEXexcGood3 2 15 10" xfId="26649"/>
    <cellStyle name="SAPBEXexcGood3 2 15 2" xfId="26650"/>
    <cellStyle name="SAPBEXexcGood3 2 15 2 2" xfId="26651"/>
    <cellStyle name="SAPBEXexcGood3 2 15 2 2 2" xfId="26652"/>
    <cellStyle name="SAPBEXexcGood3 2 15 2 3" xfId="26653"/>
    <cellStyle name="SAPBEXexcGood3 2 15 2 4" xfId="26654"/>
    <cellStyle name="SAPBEXexcGood3 2 15 3" xfId="26655"/>
    <cellStyle name="SAPBEXexcGood3 2 15 3 2" xfId="26656"/>
    <cellStyle name="SAPBEXexcGood3 2 15 4" xfId="26657"/>
    <cellStyle name="SAPBEXexcGood3 2 15 4 2" xfId="26658"/>
    <cellStyle name="SAPBEXexcGood3 2 15 5" xfId="26659"/>
    <cellStyle name="SAPBEXexcGood3 2 15 5 2" xfId="26660"/>
    <cellStyle name="SAPBEXexcGood3 2 15 6" xfId="26661"/>
    <cellStyle name="SAPBEXexcGood3 2 15 6 2" xfId="26662"/>
    <cellStyle name="SAPBEXexcGood3 2 15 6 3" xfId="26663"/>
    <cellStyle name="SAPBEXexcGood3 2 15 7" xfId="26664"/>
    <cellStyle name="SAPBEXexcGood3 2 15 8" xfId="26665"/>
    <cellStyle name="SAPBEXexcGood3 2 15 9" xfId="26666"/>
    <cellStyle name="SAPBEXexcGood3 2 16" xfId="26667"/>
    <cellStyle name="SAPBEXexcGood3 2 16 10" xfId="26668"/>
    <cellStyle name="SAPBEXexcGood3 2 16 2" xfId="26669"/>
    <cellStyle name="SAPBEXexcGood3 2 16 2 2" xfId="26670"/>
    <cellStyle name="SAPBEXexcGood3 2 16 2 2 2" xfId="26671"/>
    <cellStyle name="SAPBEXexcGood3 2 16 2 3" xfId="26672"/>
    <cellStyle name="SAPBEXexcGood3 2 16 2 4" xfId="26673"/>
    <cellStyle name="SAPBEXexcGood3 2 16 3" xfId="26674"/>
    <cellStyle name="SAPBEXexcGood3 2 16 3 2" xfId="26675"/>
    <cellStyle name="SAPBEXexcGood3 2 16 4" xfId="26676"/>
    <cellStyle name="SAPBEXexcGood3 2 16 4 2" xfId="26677"/>
    <cellStyle name="SAPBEXexcGood3 2 16 5" xfId="26678"/>
    <cellStyle name="SAPBEXexcGood3 2 16 5 2" xfId="26679"/>
    <cellStyle name="SAPBEXexcGood3 2 16 6" xfId="26680"/>
    <cellStyle name="SAPBEXexcGood3 2 16 6 2" xfId="26681"/>
    <cellStyle name="SAPBEXexcGood3 2 16 6 3" xfId="26682"/>
    <cellStyle name="SAPBEXexcGood3 2 16 7" xfId="26683"/>
    <cellStyle name="SAPBEXexcGood3 2 16 8" xfId="26684"/>
    <cellStyle name="SAPBEXexcGood3 2 16 9" xfId="26685"/>
    <cellStyle name="SAPBEXexcGood3 2 17" xfId="26686"/>
    <cellStyle name="SAPBEXexcGood3 2 17 10" xfId="26687"/>
    <cellStyle name="SAPBEXexcGood3 2 17 2" xfId="26688"/>
    <cellStyle name="SAPBEXexcGood3 2 17 2 2" xfId="26689"/>
    <cellStyle name="SAPBEXexcGood3 2 17 2 2 2" xfId="26690"/>
    <cellStyle name="SAPBEXexcGood3 2 17 2 3" xfId="26691"/>
    <cellStyle name="SAPBEXexcGood3 2 17 2 4" xfId="26692"/>
    <cellStyle name="SAPBEXexcGood3 2 17 3" xfId="26693"/>
    <cellStyle name="SAPBEXexcGood3 2 17 3 2" xfId="26694"/>
    <cellStyle name="SAPBEXexcGood3 2 17 4" xfId="26695"/>
    <cellStyle name="SAPBEXexcGood3 2 17 4 2" xfId="26696"/>
    <cellStyle name="SAPBEXexcGood3 2 17 5" xfId="26697"/>
    <cellStyle name="SAPBEXexcGood3 2 17 5 2" xfId="26698"/>
    <cellStyle name="SAPBEXexcGood3 2 17 6" xfId="26699"/>
    <cellStyle name="SAPBEXexcGood3 2 17 6 2" xfId="26700"/>
    <cellStyle name="SAPBEXexcGood3 2 17 6 3" xfId="26701"/>
    <cellStyle name="SAPBEXexcGood3 2 17 7" xfId="26702"/>
    <cellStyle name="SAPBEXexcGood3 2 17 8" xfId="26703"/>
    <cellStyle name="SAPBEXexcGood3 2 17 9" xfId="26704"/>
    <cellStyle name="SAPBEXexcGood3 2 18" xfId="26705"/>
    <cellStyle name="SAPBEXexcGood3 2 18 2" xfId="26706"/>
    <cellStyle name="SAPBEXexcGood3 2 18 2 2" xfId="26707"/>
    <cellStyle name="SAPBEXexcGood3 2 18 3" xfId="26708"/>
    <cellStyle name="SAPBEXexcGood3 2 18 4" xfId="26709"/>
    <cellStyle name="SAPBEXexcGood3 2 19" xfId="26710"/>
    <cellStyle name="SAPBEXexcGood3 2 19 2" xfId="26711"/>
    <cellStyle name="SAPBEXexcGood3 2 2" xfId="26712"/>
    <cellStyle name="SAPBEXexcGood3 2 2 10" xfId="26713"/>
    <cellStyle name="SAPBEXexcGood3 2 2 2" xfId="26714"/>
    <cellStyle name="SAPBEXexcGood3 2 2 2 2" xfId="26715"/>
    <cellStyle name="SAPBEXexcGood3 2 2 2 2 2" xfId="26716"/>
    <cellStyle name="SAPBEXexcGood3 2 2 2 3" xfId="26717"/>
    <cellStyle name="SAPBEXexcGood3 2 2 2 4" xfId="26718"/>
    <cellStyle name="SAPBEXexcGood3 2 2 3" xfId="26719"/>
    <cellStyle name="SAPBEXexcGood3 2 2 3 2" xfId="26720"/>
    <cellStyle name="SAPBEXexcGood3 2 2 4" xfId="26721"/>
    <cellStyle name="SAPBEXexcGood3 2 2 4 2" xfId="26722"/>
    <cellStyle name="SAPBEXexcGood3 2 2 5" xfId="26723"/>
    <cellStyle name="SAPBEXexcGood3 2 2 5 2" xfId="26724"/>
    <cellStyle name="SAPBEXexcGood3 2 2 6" xfId="26725"/>
    <cellStyle name="SAPBEXexcGood3 2 2 6 2" xfId="26726"/>
    <cellStyle name="SAPBEXexcGood3 2 2 6 3" xfId="26727"/>
    <cellStyle name="SAPBEXexcGood3 2 2 7" xfId="26728"/>
    <cellStyle name="SAPBEXexcGood3 2 2 8" xfId="26729"/>
    <cellStyle name="SAPBEXexcGood3 2 2 9" xfId="26730"/>
    <cellStyle name="SAPBEXexcGood3 2 20" xfId="26731"/>
    <cellStyle name="SAPBEXexcGood3 2 20 2" xfId="26732"/>
    <cellStyle name="SAPBEXexcGood3 2 21" xfId="26733"/>
    <cellStyle name="SAPBEXexcGood3 2 21 2" xfId="26734"/>
    <cellStyle name="SAPBEXexcGood3 2 22" xfId="26735"/>
    <cellStyle name="SAPBEXexcGood3 2 22 2" xfId="26736"/>
    <cellStyle name="SAPBEXexcGood3 2 22 3" xfId="26737"/>
    <cellStyle name="SAPBEXexcGood3 2 23" xfId="26738"/>
    <cellStyle name="SAPBEXexcGood3 2 24" xfId="26739"/>
    <cellStyle name="SAPBEXexcGood3 2 25" xfId="26740"/>
    <cellStyle name="SAPBEXexcGood3 2 26" xfId="26741"/>
    <cellStyle name="SAPBEXexcGood3 2 3" xfId="26742"/>
    <cellStyle name="SAPBEXexcGood3 2 3 10" xfId="26743"/>
    <cellStyle name="SAPBEXexcGood3 2 3 2" xfId="26744"/>
    <cellStyle name="SAPBEXexcGood3 2 3 2 2" xfId="26745"/>
    <cellStyle name="SAPBEXexcGood3 2 3 2 2 2" xfId="26746"/>
    <cellStyle name="SAPBEXexcGood3 2 3 2 3" xfId="26747"/>
    <cellStyle name="SAPBEXexcGood3 2 3 2 4" xfId="26748"/>
    <cellStyle name="SAPBEXexcGood3 2 3 3" xfId="26749"/>
    <cellStyle name="SAPBEXexcGood3 2 3 3 2" xfId="26750"/>
    <cellStyle name="SAPBEXexcGood3 2 3 4" xfId="26751"/>
    <cellStyle name="SAPBEXexcGood3 2 3 4 2" xfId="26752"/>
    <cellStyle name="SAPBEXexcGood3 2 3 5" xfId="26753"/>
    <cellStyle name="SAPBEXexcGood3 2 3 5 2" xfId="26754"/>
    <cellStyle name="SAPBEXexcGood3 2 3 6" xfId="26755"/>
    <cellStyle name="SAPBEXexcGood3 2 3 6 2" xfId="26756"/>
    <cellStyle name="SAPBEXexcGood3 2 3 6 3" xfId="26757"/>
    <cellStyle name="SAPBEXexcGood3 2 3 7" xfId="26758"/>
    <cellStyle name="SAPBEXexcGood3 2 3 8" xfId="26759"/>
    <cellStyle name="SAPBEXexcGood3 2 3 9" xfId="26760"/>
    <cellStyle name="SAPBEXexcGood3 2 4" xfId="26761"/>
    <cellStyle name="SAPBEXexcGood3 2 4 10" xfId="26762"/>
    <cellStyle name="SAPBEXexcGood3 2 4 2" xfId="26763"/>
    <cellStyle name="SAPBEXexcGood3 2 4 2 2" xfId="26764"/>
    <cellStyle name="SAPBEXexcGood3 2 4 2 2 2" xfId="26765"/>
    <cellStyle name="SAPBEXexcGood3 2 4 2 3" xfId="26766"/>
    <cellStyle name="SAPBEXexcGood3 2 4 2 4" xfId="26767"/>
    <cellStyle name="SAPBEXexcGood3 2 4 3" xfId="26768"/>
    <cellStyle name="SAPBEXexcGood3 2 4 3 2" xfId="26769"/>
    <cellStyle name="SAPBEXexcGood3 2 4 4" xfId="26770"/>
    <cellStyle name="SAPBEXexcGood3 2 4 4 2" xfId="26771"/>
    <cellStyle name="SAPBEXexcGood3 2 4 5" xfId="26772"/>
    <cellStyle name="SAPBEXexcGood3 2 4 5 2" xfId="26773"/>
    <cellStyle name="SAPBEXexcGood3 2 4 6" xfId="26774"/>
    <cellStyle name="SAPBEXexcGood3 2 4 6 2" xfId="26775"/>
    <cellStyle name="SAPBEXexcGood3 2 4 6 3" xfId="26776"/>
    <cellStyle name="SAPBEXexcGood3 2 4 7" xfId="26777"/>
    <cellStyle name="SAPBEXexcGood3 2 4 8" xfId="26778"/>
    <cellStyle name="SAPBEXexcGood3 2 4 9" xfId="26779"/>
    <cellStyle name="SAPBEXexcGood3 2 5" xfId="26780"/>
    <cellStyle name="SAPBEXexcGood3 2 5 10" xfId="26781"/>
    <cellStyle name="SAPBEXexcGood3 2 5 2" xfId="26782"/>
    <cellStyle name="SAPBEXexcGood3 2 5 2 2" xfId="26783"/>
    <cellStyle name="SAPBEXexcGood3 2 5 2 2 2" xfId="26784"/>
    <cellStyle name="SAPBEXexcGood3 2 5 2 3" xfId="26785"/>
    <cellStyle name="SAPBEXexcGood3 2 5 2 4" xfId="26786"/>
    <cellStyle name="SAPBEXexcGood3 2 5 3" xfId="26787"/>
    <cellStyle name="SAPBEXexcGood3 2 5 3 2" xfId="26788"/>
    <cellStyle name="SAPBEXexcGood3 2 5 4" xfId="26789"/>
    <cellStyle name="SAPBEXexcGood3 2 5 4 2" xfId="26790"/>
    <cellStyle name="SAPBEXexcGood3 2 5 5" xfId="26791"/>
    <cellStyle name="SAPBEXexcGood3 2 5 5 2" xfId="26792"/>
    <cellStyle name="SAPBEXexcGood3 2 5 6" xfId="26793"/>
    <cellStyle name="SAPBEXexcGood3 2 5 6 2" xfId="26794"/>
    <cellStyle name="SAPBEXexcGood3 2 5 6 3" xfId="26795"/>
    <cellStyle name="SAPBEXexcGood3 2 5 7" xfId="26796"/>
    <cellStyle name="SAPBEXexcGood3 2 5 8" xfId="26797"/>
    <cellStyle name="SAPBEXexcGood3 2 5 9" xfId="26798"/>
    <cellStyle name="SAPBEXexcGood3 2 6" xfId="26799"/>
    <cellStyle name="SAPBEXexcGood3 2 6 10" xfId="26800"/>
    <cellStyle name="SAPBEXexcGood3 2 6 2" xfId="26801"/>
    <cellStyle name="SAPBEXexcGood3 2 6 2 2" xfId="26802"/>
    <cellStyle name="SAPBEXexcGood3 2 6 2 2 2" xfId="26803"/>
    <cellStyle name="SAPBEXexcGood3 2 6 2 3" xfId="26804"/>
    <cellStyle name="SAPBEXexcGood3 2 6 2 4" xfId="26805"/>
    <cellStyle name="SAPBEXexcGood3 2 6 3" xfId="26806"/>
    <cellStyle name="SAPBEXexcGood3 2 6 3 2" xfId="26807"/>
    <cellStyle name="SAPBEXexcGood3 2 6 4" xfId="26808"/>
    <cellStyle name="SAPBEXexcGood3 2 6 4 2" xfId="26809"/>
    <cellStyle name="SAPBEXexcGood3 2 6 5" xfId="26810"/>
    <cellStyle name="SAPBEXexcGood3 2 6 5 2" xfId="26811"/>
    <cellStyle name="SAPBEXexcGood3 2 6 6" xfId="26812"/>
    <cellStyle name="SAPBEXexcGood3 2 6 6 2" xfId="26813"/>
    <cellStyle name="SAPBEXexcGood3 2 6 6 3" xfId="26814"/>
    <cellStyle name="SAPBEXexcGood3 2 6 7" xfId="26815"/>
    <cellStyle name="SAPBEXexcGood3 2 6 8" xfId="26816"/>
    <cellStyle name="SAPBEXexcGood3 2 6 9" xfId="26817"/>
    <cellStyle name="SAPBEXexcGood3 2 7" xfId="26818"/>
    <cellStyle name="SAPBEXexcGood3 2 7 10" xfId="26819"/>
    <cellStyle name="SAPBEXexcGood3 2 7 2" xfId="26820"/>
    <cellStyle name="SAPBEXexcGood3 2 7 2 2" xfId="26821"/>
    <cellStyle name="SAPBEXexcGood3 2 7 2 2 2" xfId="26822"/>
    <cellStyle name="SAPBEXexcGood3 2 7 2 3" xfId="26823"/>
    <cellStyle name="SAPBEXexcGood3 2 7 2 4" xfId="26824"/>
    <cellStyle name="SAPBEXexcGood3 2 7 3" xfId="26825"/>
    <cellStyle name="SAPBEXexcGood3 2 7 3 2" xfId="26826"/>
    <cellStyle name="SAPBEXexcGood3 2 7 4" xfId="26827"/>
    <cellStyle name="SAPBEXexcGood3 2 7 4 2" xfId="26828"/>
    <cellStyle name="SAPBEXexcGood3 2 7 5" xfId="26829"/>
    <cellStyle name="SAPBEXexcGood3 2 7 5 2" xfId="26830"/>
    <cellStyle name="SAPBEXexcGood3 2 7 6" xfId="26831"/>
    <cellStyle name="SAPBEXexcGood3 2 7 6 2" xfId="26832"/>
    <cellStyle name="SAPBEXexcGood3 2 7 6 3" xfId="26833"/>
    <cellStyle name="SAPBEXexcGood3 2 7 7" xfId="26834"/>
    <cellStyle name="SAPBEXexcGood3 2 7 8" xfId="26835"/>
    <cellStyle name="SAPBEXexcGood3 2 7 9" xfId="26836"/>
    <cellStyle name="SAPBEXexcGood3 2 8" xfId="26837"/>
    <cellStyle name="SAPBEXexcGood3 2 8 10" xfId="26838"/>
    <cellStyle name="SAPBEXexcGood3 2 8 2" xfId="26839"/>
    <cellStyle name="SAPBEXexcGood3 2 8 2 2" xfId="26840"/>
    <cellStyle name="SAPBEXexcGood3 2 8 2 2 2" xfId="26841"/>
    <cellStyle name="SAPBEXexcGood3 2 8 2 3" xfId="26842"/>
    <cellStyle name="SAPBEXexcGood3 2 8 2 4" xfId="26843"/>
    <cellStyle name="SAPBEXexcGood3 2 8 3" xfId="26844"/>
    <cellStyle name="SAPBEXexcGood3 2 8 3 2" xfId="26845"/>
    <cellStyle name="SAPBEXexcGood3 2 8 4" xfId="26846"/>
    <cellStyle name="SAPBEXexcGood3 2 8 4 2" xfId="26847"/>
    <cellStyle name="SAPBEXexcGood3 2 8 5" xfId="26848"/>
    <cellStyle name="SAPBEXexcGood3 2 8 5 2" xfId="26849"/>
    <cellStyle name="SAPBEXexcGood3 2 8 6" xfId="26850"/>
    <cellStyle name="SAPBEXexcGood3 2 8 6 2" xfId="26851"/>
    <cellStyle name="SAPBEXexcGood3 2 8 6 3" xfId="26852"/>
    <cellStyle name="SAPBEXexcGood3 2 8 7" xfId="26853"/>
    <cellStyle name="SAPBEXexcGood3 2 8 8" xfId="26854"/>
    <cellStyle name="SAPBEXexcGood3 2 8 9" xfId="26855"/>
    <cellStyle name="SAPBEXexcGood3 2 9" xfId="26856"/>
    <cellStyle name="SAPBEXexcGood3 2 9 10" xfId="26857"/>
    <cellStyle name="SAPBEXexcGood3 2 9 2" xfId="26858"/>
    <cellStyle name="SAPBEXexcGood3 2 9 2 2" xfId="26859"/>
    <cellStyle name="SAPBEXexcGood3 2 9 2 2 2" xfId="26860"/>
    <cellStyle name="SAPBEXexcGood3 2 9 2 3" xfId="26861"/>
    <cellStyle name="SAPBEXexcGood3 2 9 2 4" xfId="26862"/>
    <cellStyle name="SAPBEXexcGood3 2 9 3" xfId="26863"/>
    <cellStyle name="SAPBEXexcGood3 2 9 3 2" xfId="26864"/>
    <cellStyle name="SAPBEXexcGood3 2 9 4" xfId="26865"/>
    <cellStyle name="SAPBEXexcGood3 2 9 4 2" xfId="26866"/>
    <cellStyle name="SAPBEXexcGood3 2 9 5" xfId="26867"/>
    <cellStyle name="SAPBEXexcGood3 2 9 5 2" xfId="26868"/>
    <cellStyle name="SAPBEXexcGood3 2 9 6" xfId="26869"/>
    <cellStyle name="SAPBEXexcGood3 2 9 6 2" xfId="26870"/>
    <cellStyle name="SAPBEXexcGood3 2 9 6 3" xfId="26871"/>
    <cellStyle name="SAPBEXexcGood3 2 9 7" xfId="26872"/>
    <cellStyle name="SAPBEXexcGood3 2 9 8" xfId="26873"/>
    <cellStyle name="SAPBEXexcGood3 2 9 9" xfId="26874"/>
    <cellStyle name="SAPBEXexcGood3 3" xfId="26875"/>
    <cellStyle name="SAPBEXexcGood3 3 10" xfId="26876"/>
    <cellStyle name="SAPBEXexcGood3 3 2" xfId="26877"/>
    <cellStyle name="SAPBEXexcGood3 3 2 2" xfId="26878"/>
    <cellStyle name="SAPBEXexcGood3 3 2 2 2" xfId="26879"/>
    <cellStyle name="SAPBEXexcGood3 3 2 3" xfId="26880"/>
    <cellStyle name="SAPBEXexcGood3 3 2 4" xfId="26881"/>
    <cellStyle name="SAPBEXexcGood3 3 3" xfId="26882"/>
    <cellStyle name="SAPBEXexcGood3 3 3 2" xfId="26883"/>
    <cellStyle name="SAPBEXexcGood3 3 4" xfId="26884"/>
    <cellStyle name="SAPBEXexcGood3 3 4 2" xfId="26885"/>
    <cellStyle name="SAPBEXexcGood3 3 5" xfId="26886"/>
    <cellStyle name="SAPBEXexcGood3 3 5 2" xfId="26887"/>
    <cellStyle name="SAPBEXexcGood3 3 6" xfId="26888"/>
    <cellStyle name="SAPBEXexcGood3 3 6 2" xfId="26889"/>
    <cellStyle name="SAPBEXexcGood3 3 6 3" xfId="26890"/>
    <cellStyle name="SAPBEXexcGood3 3 7" xfId="26891"/>
    <cellStyle name="SAPBEXexcGood3 3 8" xfId="26892"/>
    <cellStyle name="SAPBEXexcGood3 3 9" xfId="26893"/>
    <cellStyle name="SAPBEXexcGood3 4" xfId="26894"/>
    <cellStyle name="SAPBEXexcGood3 4 10" xfId="26895"/>
    <cellStyle name="SAPBEXexcGood3 4 2" xfId="26896"/>
    <cellStyle name="SAPBEXexcGood3 4 2 2" xfId="26897"/>
    <cellStyle name="SAPBEXexcGood3 4 2 2 2" xfId="26898"/>
    <cellStyle name="SAPBEXexcGood3 4 2 3" xfId="26899"/>
    <cellStyle name="SAPBEXexcGood3 4 2 4" xfId="26900"/>
    <cellStyle name="SAPBEXexcGood3 4 3" xfId="26901"/>
    <cellStyle name="SAPBEXexcGood3 4 3 2" xfId="26902"/>
    <cellStyle name="SAPBEXexcGood3 4 4" xfId="26903"/>
    <cellStyle name="SAPBEXexcGood3 4 4 2" xfId="26904"/>
    <cellStyle name="SAPBEXexcGood3 4 5" xfId="26905"/>
    <cellStyle name="SAPBEXexcGood3 4 5 2" xfId="26906"/>
    <cellStyle name="SAPBEXexcGood3 4 6" xfId="26907"/>
    <cellStyle name="SAPBEXexcGood3 4 6 2" xfId="26908"/>
    <cellStyle name="SAPBEXexcGood3 4 6 3" xfId="26909"/>
    <cellStyle name="SAPBEXexcGood3 4 7" xfId="26910"/>
    <cellStyle name="SAPBEXexcGood3 4 8" xfId="26911"/>
    <cellStyle name="SAPBEXexcGood3 4 9" xfId="26912"/>
    <cellStyle name="SAPBEXexcGood3 5" xfId="26913"/>
    <cellStyle name="SAPBEXexcGood3 5 10" xfId="26914"/>
    <cellStyle name="SAPBEXexcGood3 5 2" xfId="26915"/>
    <cellStyle name="SAPBEXexcGood3 5 2 2" xfId="26916"/>
    <cellStyle name="SAPBEXexcGood3 5 2 2 2" xfId="26917"/>
    <cellStyle name="SAPBEXexcGood3 5 2 3" xfId="26918"/>
    <cellStyle name="SAPBEXexcGood3 5 2 4" xfId="26919"/>
    <cellStyle name="SAPBEXexcGood3 5 3" xfId="26920"/>
    <cellStyle name="SAPBEXexcGood3 5 3 2" xfId="26921"/>
    <cellStyle name="SAPBEXexcGood3 5 4" xfId="26922"/>
    <cellStyle name="SAPBEXexcGood3 5 4 2" xfId="26923"/>
    <cellStyle name="SAPBEXexcGood3 5 5" xfId="26924"/>
    <cellStyle name="SAPBEXexcGood3 5 5 2" xfId="26925"/>
    <cellStyle name="SAPBEXexcGood3 5 6" xfId="26926"/>
    <cellStyle name="SAPBEXexcGood3 5 6 2" xfId="26927"/>
    <cellStyle name="SAPBEXexcGood3 5 6 3" xfId="26928"/>
    <cellStyle name="SAPBEXexcGood3 5 7" xfId="26929"/>
    <cellStyle name="SAPBEXexcGood3 5 8" xfId="26930"/>
    <cellStyle name="SAPBEXexcGood3 5 9" xfId="26931"/>
    <cellStyle name="SAPBEXexcGood3 6" xfId="26932"/>
    <cellStyle name="SAPBEXexcGood3 6 10" xfId="26933"/>
    <cellStyle name="SAPBEXexcGood3 6 2" xfId="26934"/>
    <cellStyle name="SAPBEXexcGood3 6 2 2" xfId="26935"/>
    <cellStyle name="SAPBEXexcGood3 6 2 2 2" xfId="26936"/>
    <cellStyle name="SAPBEXexcGood3 6 2 3" xfId="26937"/>
    <cellStyle name="SAPBEXexcGood3 6 2 4" xfId="26938"/>
    <cellStyle name="SAPBEXexcGood3 6 3" xfId="26939"/>
    <cellStyle name="SAPBEXexcGood3 6 3 2" xfId="26940"/>
    <cellStyle name="SAPBEXexcGood3 6 4" xfId="26941"/>
    <cellStyle name="SAPBEXexcGood3 6 4 2" xfId="26942"/>
    <cellStyle name="SAPBEXexcGood3 6 5" xfId="26943"/>
    <cellStyle name="SAPBEXexcGood3 6 5 2" xfId="26944"/>
    <cellStyle name="SAPBEXexcGood3 6 6" xfId="26945"/>
    <cellStyle name="SAPBEXexcGood3 6 6 2" xfId="26946"/>
    <cellStyle name="SAPBEXexcGood3 6 6 3" xfId="26947"/>
    <cellStyle name="SAPBEXexcGood3 6 7" xfId="26948"/>
    <cellStyle name="SAPBEXexcGood3 6 8" xfId="26949"/>
    <cellStyle name="SAPBEXexcGood3 6 9" xfId="26950"/>
    <cellStyle name="SAPBEXexcGood3 7" xfId="26951"/>
    <cellStyle name="SAPBEXexcGood3 7 10" xfId="26952"/>
    <cellStyle name="SAPBEXexcGood3 7 2" xfId="26953"/>
    <cellStyle name="SAPBEXexcGood3 7 2 2" xfId="26954"/>
    <cellStyle name="SAPBEXexcGood3 7 2 2 2" xfId="26955"/>
    <cellStyle name="SAPBEXexcGood3 7 2 3" xfId="26956"/>
    <cellStyle name="SAPBEXexcGood3 7 2 4" xfId="26957"/>
    <cellStyle name="SAPBEXexcGood3 7 3" xfId="26958"/>
    <cellStyle name="SAPBEXexcGood3 7 3 2" xfId="26959"/>
    <cellStyle name="SAPBEXexcGood3 7 4" xfId="26960"/>
    <cellStyle name="SAPBEXexcGood3 7 4 2" xfId="26961"/>
    <cellStyle name="SAPBEXexcGood3 7 5" xfId="26962"/>
    <cellStyle name="SAPBEXexcGood3 7 5 2" xfId="26963"/>
    <cellStyle name="SAPBEXexcGood3 7 6" xfId="26964"/>
    <cellStyle name="SAPBEXexcGood3 7 6 2" xfId="26965"/>
    <cellStyle name="SAPBEXexcGood3 7 6 3" xfId="26966"/>
    <cellStyle name="SAPBEXexcGood3 7 7" xfId="26967"/>
    <cellStyle name="SAPBEXexcGood3 7 8" xfId="26968"/>
    <cellStyle name="SAPBEXexcGood3 7 9" xfId="26969"/>
    <cellStyle name="SAPBEXexcGood3 8" xfId="26970"/>
    <cellStyle name="SAPBEXexcGood3 8 10" xfId="26971"/>
    <cellStyle name="SAPBEXexcGood3 8 2" xfId="26972"/>
    <cellStyle name="SAPBEXexcGood3 8 2 2" xfId="26973"/>
    <cellStyle name="SAPBEXexcGood3 8 2 2 2" xfId="26974"/>
    <cellStyle name="SAPBEXexcGood3 8 2 3" xfId="26975"/>
    <cellStyle name="SAPBEXexcGood3 8 2 4" xfId="26976"/>
    <cellStyle name="SAPBEXexcGood3 8 3" xfId="26977"/>
    <cellStyle name="SAPBEXexcGood3 8 3 2" xfId="26978"/>
    <cellStyle name="SAPBEXexcGood3 8 4" xfId="26979"/>
    <cellStyle name="SAPBEXexcGood3 8 4 2" xfId="26980"/>
    <cellStyle name="SAPBEXexcGood3 8 5" xfId="26981"/>
    <cellStyle name="SAPBEXexcGood3 8 5 2" xfId="26982"/>
    <cellStyle name="SAPBEXexcGood3 8 6" xfId="26983"/>
    <cellStyle name="SAPBEXexcGood3 8 6 2" xfId="26984"/>
    <cellStyle name="SAPBEXexcGood3 8 6 3" xfId="26985"/>
    <cellStyle name="SAPBEXexcGood3 8 7" xfId="26986"/>
    <cellStyle name="SAPBEXexcGood3 8 8" xfId="26987"/>
    <cellStyle name="SAPBEXexcGood3 8 9" xfId="26988"/>
    <cellStyle name="SAPBEXexcGood3 9" xfId="26989"/>
    <cellStyle name="SAPBEXexcGood3 9 2" xfId="26990"/>
    <cellStyle name="SAPBEXexcGood3 9 2 2" xfId="26991"/>
    <cellStyle name="SAPBEXexcGood3 9 3" xfId="26992"/>
    <cellStyle name="SAPBEXexcGood3 9 4" xfId="26993"/>
    <cellStyle name="SAPBEXexcGood3_20110918_Additional measures_ECB" xfId="26994"/>
    <cellStyle name="SAPBEXexcVeryBad" xfId="26995"/>
    <cellStyle name="SAPBEXfilterDrill" xfId="26996"/>
    <cellStyle name="SAPBEXfilterItem" xfId="26997"/>
    <cellStyle name="SAPBEXfilterText" xfId="26998"/>
    <cellStyle name="SAPBEXformats" xfId="26999"/>
    <cellStyle name="SAPBEXheaderData" xfId="27000"/>
    <cellStyle name="SAPBEXheaderItem" xfId="27001"/>
    <cellStyle name="SAPBEXheaderText" xfId="27002"/>
    <cellStyle name="SAPBEXHLevel0" xfId="27003"/>
    <cellStyle name="SAPBEXHLevel0 10" xfId="27004"/>
    <cellStyle name="SAPBEXHLevel0 10 2" xfId="27005"/>
    <cellStyle name="SAPBEXHLevel0 10 2 2" xfId="27006"/>
    <cellStyle name="SAPBEXHLevel0 10 2 2 2" xfId="27007"/>
    <cellStyle name="SAPBEXHLevel0 10 2 3" xfId="27008"/>
    <cellStyle name="SAPBEXHLevel0 10 3" xfId="27009"/>
    <cellStyle name="SAPBEXHLevel0 10 3 2" xfId="27010"/>
    <cellStyle name="SAPBEXHLevel0 10 4" xfId="27011"/>
    <cellStyle name="SAPBEXHLevel0 10 4 2" xfId="27012"/>
    <cellStyle name="SAPBEXHLevel0 10 5" xfId="27013"/>
    <cellStyle name="SAPBEXHLevel0 10 5 2" xfId="27014"/>
    <cellStyle name="SAPBEXHLevel0 10 6" xfId="27015"/>
    <cellStyle name="SAPBEXHLevel0 10 7" xfId="27016"/>
    <cellStyle name="SAPBEXHLevel0 10 8" xfId="27017"/>
    <cellStyle name="SAPBEXHLevel0 11" xfId="27018"/>
    <cellStyle name="SAPBEXHLevel0 11 2" xfId="27019"/>
    <cellStyle name="SAPBEXHLevel0 11 2 2" xfId="27020"/>
    <cellStyle name="SAPBEXHLevel0 11 2 2 2" xfId="27021"/>
    <cellStyle name="SAPBEXHLevel0 11 2 3" xfId="27022"/>
    <cellStyle name="SAPBEXHLevel0 11 3" xfId="27023"/>
    <cellStyle name="SAPBEXHLevel0 11 3 2" xfId="27024"/>
    <cellStyle name="SAPBEXHLevel0 11 4" xfId="27025"/>
    <cellStyle name="SAPBEXHLevel0 11 4 2" xfId="27026"/>
    <cellStyle name="SAPBEXHLevel0 11 5" xfId="27027"/>
    <cellStyle name="SAPBEXHLevel0 11 5 2" xfId="27028"/>
    <cellStyle name="SAPBEXHLevel0 11 6" xfId="27029"/>
    <cellStyle name="SAPBEXHLevel0 11 7" xfId="27030"/>
    <cellStyle name="SAPBEXHLevel0 12" xfId="27031"/>
    <cellStyle name="SAPBEXHLevel0 12 2" xfId="27032"/>
    <cellStyle name="SAPBEXHLevel0 12 2 2" xfId="27033"/>
    <cellStyle name="SAPBEXHLevel0 12 3" xfId="27034"/>
    <cellStyle name="SAPBEXHLevel0 12 4" xfId="27035"/>
    <cellStyle name="SAPBEXHLevel0 13" xfId="27036"/>
    <cellStyle name="SAPBEXHLevel0 13 2" xfId="27037"/>
    <cellStyle name="SAPBEXHLevel0 13 2 2" xfId="27038"/>
    <cellStyle name="SAPBEXHLevel0 13 3" xfId="27039"/>
    <cellStyle name="SAPBEXHLevel0 13 4" xfId="27040"/>
    <cellStyle name="SAPBEXHLevel0 13 5" xfId="27041"/>
    <cellStyle name="SAPBEXHLevel0 14" xfId="27042"/>
    <cellStyle name="SAPBEXHLevel0 14 2" xfId="27043"/>
    <cellStyle name="SAPBEXHLevel0 14 2 2" xfId="27044"/>
    <cellStyle name="SAPBEXHLevel0 14 3" xfId="27045"/>
    <cellStyle name="SAPBEXHLevel0 14 4" xfId="27046"/>
    <cellStyle name="SAPBEXHLevel0 14 5" xfId="27047"/>
    <cellStyle name="SAPBEXHLevel0 15" xfId="27048"/>
    <cellStyle name="SAPBEXHLevel0 15 2" xfId="27049"/>
    <cellStyle name="SAPBEXHLevel0 15 3" xfId="27050"/>
    <cellStyle name="SAPBEXHLevel0 15 4" xfId="27051"/>
    <cellStyle name="SAPBEXHLevel0 16" xfId="27052"/>
    <cellStyle name="SAPBEXHLevel0 16 2" xfId="27053"/>
    <cellStyle name="SAPBEXHLevel0 17" xfId="27054"/>
    <cellStyle name="SAPBEXHLevel0 17 2" xfId="27055"/>
    <cellStyle name="SAPBEXHLevel0 18" xfId="27056"/>
    <cellStyle name="SAPBEXHLevel0 19" xfId="27057"/>
    <cellStyle name="SAPBEXHLevel0 2" xfId="27058"/>
    <cellStyle name="SAPBEXHLevel0 2 10" xfId="27059"/>
    <cellStyle name="SAPBEXHLevel0 2 10 10" xfId="27060"/>
    <cellStyle name="SAPBEXHLevel0 2 10 11" xfId="27061"/>
    <cellStyle name="SAPBEXHLevel0 2 10 2" xfId="27062"/>
    <cellStyle name="SAPBEXHLevel0 2 10 2 2" xfId="27063"/>
    <cellStyle name="SAPBEXHLevel0 2 10 2 2 2" xfId="27064"/>
    <cellStyle name="SAPBEXHLevel0 2 10 2 2 2 2" xfId="27065"/>
    <cellStyle name="SAPBEXHLevel0 2 10 2 2 3" xfId="27066"/>
    <cellStyle name="SAPBEXHLevel0 2 10 2 3" xfId="27067"/>
    <cellStyle name="SAPBEXHLevel0 2 10 2 3 2" xfId="27068"/>
    <cellStyle name="SAPBEXHLevel0 2 10 2 4" xfId="27069"/>
    <cellStyle name="SAPBEXHLevel0 2 10 2 4 2" xfId="27070"/>
    <cellStyle name="SAPBEXHLevel0 2 10 2 5" xfId="27071"/>
    <cellStyle name="SAPBEXHLevel0 2 10 2 5 2" xfId="27072"/>
    <cellStyle name="SAPBEXHLevel0 2 10 2 6" xfId="27073"/>
    <cellStyle name="SAPBEXHLevel0 2 10 3" xfId="27074"/>
    <cellStyle name="SAPBEXHLevel0 2 10 3 2" xfId="27075"/>
    <cellStyle name="SAPBEXHLevel0 2 10 3 2 2" xfId="27076"/>
    <cellStyle name="SAPBEXHLevel0 2 10 3 2 2 2" xfId="27077"/>
    <cellStyle name="SAPBEXHLevel0 2 10 3 2 3" xfId="27078"/>
    <cellStyle name="SAPBEXHLevel0 2 10 3 3" xfId="27079"/>
    <cellStyle name="SAPBEXHLevel0 2 10 3 3 2" xfId="27080"/>
    <cellStyle name="SAPBEXHLevel0 2 10 3 4" xfId="27081"/>
    <cellStyle name="SAPBEXHLevel0 2 10 3 4 2" xfId="27082"/>
    <cellStyle name="SAPBEXHLevel0 2 10 3 5" xfId="27083"/>
    <cellStyle name="SAPBEXHLevel0 2 10 3 5 2" xfId="27084"/>
    <cellStyle name="SAPBEXHLevel0 2 10 3 6" xfId="27085"/>
    <cellStyle name="SAPBEXHLevel0 2 10 3 7" xfId="27086"/>
    <cellStyle name="SAPBEXHLevel0 2 10 3 8" xfId="27087"/>
    <cellStyle name="SAPBEXHLevel0 2 10 4" xfId="27088"/>
    <cellStyle name="SAPBEXHLevel0 2 10 4 2" xfId="27089"/>
    <cellStyle name="SAPBEXHLevel0 2 10 4 2 2" xfId="27090"/>
    <cellStyle name="SAPBEXHLevel0 2 10 4 3" xfId="27091"/>
    <cellStyle name="SAPBEXHLevel0 2 10 4 4" xfId="27092"/>
    <cellStyle name="SAPBEXHLevel0 2 10 4 5" xfId="27093"/>
    <cellStyle name="SAPBEXHLevel0 2 10 5" xfId="27094"/>
    <cellStyle name="SAPBEXHLevel0 2 10 5 2" xfId="27095"/>
    <cellStyle name="SAPBEXHLevel0 2 10 5 2 2" xfId="27096"/>
    <cellStyle name="SAPBEXHLevel0 2 10 5 3" xfId="27097"/>
    <cellStyle name="SAPBEXHLevel0 2 10 5 4" xfId="27098"/>
    <cellStyle name="SAPBEXHLevel0 2 10 5 5" xfId="27099"/>
    <cellStyle name="SAPBEXHLevel0 2 10 6" xfId="27100"/>
    <cellStyle name="SAPBEXHLevel0 2 10 6 2" xfId="27101"/>
    <cellStyle name="SAPBEXHLevel0 2 10 6 2 2" xfId="27102"/>
    <cellStyle name="SAPBEXHLevel0 2 10 6 3" xfId="27103"/>
    <cellStyle name="SAPBEXHLevel0 2 10 6 4" xfId="27104"/>
    <cellStyle name="SAPBEXHLevel0 2 10 6 5" xfId="27105"/>
    <cellStyle name="SAPBEXHLevel0 2 10 7" xfId="27106"/>
    <cellStyle name="SAPBEXHLevel0 2 10 7 2" xfId="27107"/>
    <cellStyle name="SAPBEXHLevel0 2 10 7 3" xfId="27108"/>
    <cellStyle name="SAPBEXHLevel0 2 10 7 4" xfId="27109"/>
    <cellStyle name="SAPBEXHLevel0 2 10 8" xfId="27110"/>
    <cellStyle name="SAPBEXHLevel0 2 10 8 2" xfId="27111"/>
    <cellStyle name="SAPBEXHLevel0 2 10 8 3" xfId="27112"/>
    <cellStyle name="SAPBEXHLevel0 2 10 8 4" xfId="27113"/>
    <cellStyle name="SAPBEXHLevel0 2 10 9" xfId="27114"/>
    <cellStyle name="SAPBEXHLevel0 2 10 9 2" xfId="27115"/>
    <cellStyle name="SAPBEXHLevel0 2 11" xfId="27116"/>
    <cellStyle name="SAPBEXHLevel0 2 11 10" xfId="27117"/>
    <cellStyle name="SAPBEXHLevel0 2 11 11" xfId="27118"/>
    <cellStyle name="SAPBEXHLevel0 2 11 2" xfId="27119"/>
    <cellStyle name="SAPBEXHLevel0 2 11 2 2" xfId="27120"/>
    <cellStyle name="SAPBEXHLevel0 2 11 2 2 2" xfId="27121"/>
    <cellStyle name="SAPBEXHLevel0 2 11 2 2 2 2" xfId="27122"/>
    <cellStyle name="SAPBEXHLevel0 2 11 2 2 3" xfId="27123"/>
    <cellStyle name="SAPBEXHLevel0 2 11 2 3" xfId="27124"/>
    <cellStyle name="SAPBEXHLevel0 2 11 2 3 2" xfId="27125"/>
    <cellStyle name="SAPBEXHLevel0 2 11 2 4" xfId="27126"/>
    <cellStyle name="SAPBEXHLevel0 2 11 2 4 2" xfId="27127"/>
    <cellStyle name="SAPBEXHLevel0 2 11 2 5" xfId="27128"/>
    <cellStyle name="SAPBEXHLevel0 2 11 2 5 2" xfId="27129"/>
    <cellStyle name="SAPBEXHLevel0 2 11 2 6" xfId="27130"/>
    <cellStyle name="SAPBEXHLevel0 2 11 3" xfId="27131"/>
    <cellStyle name="SAPBEXHLevel0 2 11 3 2" xfId="27132"/>
    <cellStyle name="SAPBEXHLevel0 2 11 3 2 2" xfId="27133"/>
    <cellStyle name="SAPBEXHLevel0 2 11 3 2 2 2" xfId="27134"/>
    <cellStyle name="SAPBEXHLevel0 2 11 3 2 3" xfId="27135"/>
    <cellStyle name="SAPBEXHLevel0 2 11 3 3" xfId="27136"/>
    <cellStyle name="SAPBEXHLevel0 2 11 3 3 2" xfId="27137"/>
    <cellStyle name="SAPBEXHLevel0 2 11 3 4" xfId="27138"/>
    <cellStyle name="SAPBEXHLevel0 2 11 3 4 2" xfId="27139"/>
    <cellStyle name="SAPBEXHLevel0 2 11 3 5" xfId="27140"/>
    <cellStyle name="SAPBEXHLevel0 2 11 3 5 2" xfId="27141"/>
    <cellStyle name="SAPBEXHLevel0 2 11 3 6" xfId="27142"/>
    <cellStyle name="SAPBEXHLevel0 2 11 3 7" xfId="27143"/>
    <cellStyle name="SAPBEXHLevel0 2 11 3 8" xfId="27144"/>
    <cellStyle name="SAPBEXHLevel0 2 11 4" xfId="27145"/>
    <cellStyle name="SAPBEXHLevel0 2 11 4 2" xfId="27146"/>
    <cellStyle name="SAPBEXHLevel0 2 11 4 2 2" xfId="27147"/>
    <cellStyle name="SAPBEXHLevel0 2 11 4 3" xfId="27148"/>
    <cellStyle name="SAPBEXHLevel0 2 11 4 4" xfId="27149"/>
    <cellStyle name="SAPBEXHLevel0 2 11 4 5" xfId="27150"/>
    <cellStyle name="SAPBEXHLevel0 2 11 5" xfId="27151"/>
    <cellStyle name="SAPBEXHLevel0 2 11 5 2" xfId="27152"/>
    <cellStyle name="SAPBEXHLevel0 2 11 5 2 2" xfId="27153"/>
    <cellStyle name="SAPBEXHLevel0 2 11 5 3" xfId="27154"/>
    <cellStyle name="SAPBEXHLevel0 2 11 5 4" xfId="27155"/>
    <cellStyle name="SAPBEXHLevel0 2 11 5 5" xfId="27156"/>
    <cellStyle name="SAPBEXHLevel0 2 11 6" xfId="27157"/>
    <cellStyle name="SAPBEXHLevel0 2 11 6 2" xfId="27158"/>
    <cellStyle name="SAPBEXHLevel0 2 11 6 2 2" xfId="27159"/>
    <cellStyle name="SAPBEXHLevel0 2 11 6 3" xfId="27160"/>
    <cellStyle name="SAPBEXHLevel0 2 11 6 4" xfId="27161"/>
    <cellStyle name="SAPBEXHLevel0 2 11 6 5" xfId="27162"/>
    <cellStyle name="SAPBEXHLevel0 2 11 7" xfId="27163"/>
    <cellStyle name="SAPBEXHLevel0 2 11 7 2" xfId="27164"/>
    <cellStyle name="SAPBEXHLevel0 2 11 7 3" xfId="27165"/>
    <cellStyle name="SAPBEXHLevel0 2 11 7 4" xfId="27166"/>
    <cellStyle name="SAPBEXHLevel0 2 11 8" xfId="27167"/>
    <cellStyle name="SAPBEXHLevel0 2 11 8 2" xfId="27168"/>
    <cellStyle name="SAPBEXHLevel0 2 11 8 3" xfId="27169"/>
    <cellStyle name="SAPBEXHLevel0 2 11 8 4" xfId="27170"/>
    <cellStyle name="SAPBEXHLevel0 2 11 9" xfId="27171"/>
    <cellStyle name="SAPBEXHLevel0 2 11 9 2" xfId="27172"/>
    <cellStyle name="SAPBEXHLevel0 2 12" xfId="27173"/>
    <cellStyle name="SAPBEXHLevel0 2 12 10" xfId="27174"/>
    <cellStyle name="SAPBEXHLevel0 2 12 11" xfId="27175"/>
    <cellStyle name="SAPBEXHLevel0 2 12 2" xfId="27176"/>
    <cellStyle name="SAPBEXHLevel0 2 12 2 2" xfId="27177"/>
    <cellStyle name="SAPBEXHLevel0 2 12 2 2 2" xfId="27178"/>
    <cellStyle name="SAPBEXHLevel0 2 12 2 2 2 2" xfId="27179"/>
    <cellStyle name="SAPBEXHLevel0 2 12 2 2 3" xfId="27180"/>
    <cellStyle name="SAPBEXHLevel0 2 12 2 3" xfId="27181"/>
    <cellStyle name="SAPBEXHLevel0 2 12 2 3 2" xfId="27182"/>
    <cellStyle name="SAPBEXHLevel0 2 12 2 4" xfId="27183"/>
    <cellStyle name="SAPBEXHLevel0 2 12 2 4 2" xfId="27184"/>
    <cellStyle name="SAPBEXHLevel0 2 12 2 5" xfId="27185"/>
    <cellStyle name="SAPBEXHLevel0 2 12 2 5 2" xfId="27186"/>
    <cellStyle name="SAPBEXHLevel0 2 12 2 6" xfId="27187"/>
    <cellStyle name="SAPBEXHLevel0 2 12 3" xfId="27188"/>
    <cellStyle name="SAPBEXHLevel0 2 12 3 2" xfId="27189"/>
    <cellStyle name="SAPBEXHLevel0 2 12 3 2 2" xfId="27190"/>
    <cellStyle name="SAPBEXHLevel0 2 12 3 2 2 2" xfId="27191"/>
    <cellStyle name="SAPBEXHLevel0 2 12 3 2 3" xfId="27192"/>
    <cellStyle name="SAPBEXHLevel0 2 12 3 3" xfId="27193"/>
    <cellStyle name="SAPBEXHLevel0 2 12 3 3 2" xfId="27194"/>
    <cellStyle name="SAPBEXHLevel0 2 12 3 4" xfId="27195"/>
    <cellStyle name="SAPBEXHLevel0 2 12 3 4 2" xfId="27196"/>
    <cellStyle name="SAPBEXHLevel0 2 12 3 5" xfId="27197"/>
    <cellStyle name="SAPBEXHLevel0 2 12 3 5 2" xfId="27198"/>
    <cellStyle name="SAPBEXHLevel0 2 12 3 6" xfId="27199"/>
    <cellStyle name="SAPBEXHLevel0 2 12 3 7" xfId="27200"/>
    <cellStyle name="SAPBEXHLevel0 2 12 3 8" xfId="27201"/>
    <cellStyle name="SAPBEXHLevel0 2 12 4" xfId="27202"/>
    <cellStyle name="SAPBEXHLevel0 2 12 4 2" xfId="27203"/>
    <cellStyle name="SAPBEXHLevel0 2 12 4 2 2" xfId="27204"/>
    <cellStyle name="SAPBEXHLevel0 2 12 4 3" xfId="27205"/>
    <cellStyle name="SAPBEXHLevel0 2 12 4 4" xfId="27206"/>
    <cellStyle name="SAPBEXHLevel0 2 12 4 5" xfId="27207"/>
    <cellStyle name="SAPBEXHLevel0 2 12 5" xfId="27208"/>
    <cellStyle name="SAPBEXHLevel0 2 12 5 2" xfId="27209"/>
    <cellStyle name="SAPBEXHLevel0 2 12 5 2 2" xfId="27210"/>
    <cellStyle name="SAPBEXHLevel0 2 12 5 3" xfId="27211"/>
    <cellStyle name="SAPBEXHLevel0 2 12 5 4" xfId="27212"/>
    <cellStyle name="SAPBEXHLevel0 2 12 5 5" xfId="27213"/>
    <cellStyle name="SAPBEXHLevel0 2 12 6" xfId="27214"/>
    <cellStyle name="SAPBEXHLevel0 2 12 6 2" xfId="27215"/>
    <cellStyle name="SAPBEXHLevel0 2 12 6 2 2" xfId="27216"/>
    <cellStyle name="SAPBEXHLevel0 2 12 6 3" xfId="27217"/>
    <cellStyle name="SAPBEXHLevel0 2 12 6 4" xfId="27218"/>
    <cellStyle name="SAPBEXHLevel0 2 12 6 5" xfId="27219"/>
    <cellStyle name="SAPBEXHLevel0 2 12 7" xfId="27220"/>
    <cellStyle name="SAPBEXHLevel0 2 12 7 2" xfId="27221"/>
    <cellStyle name="SAPBEXHLevel0 2 12 7 3" xfId="27222"/>
    <cellStyle name="SAPBEXHLevel0 2 12 7 4" xfId="27223"/>
    <cellStyle name="SAPBEXHLevel0 2 12 8" xfId="27224"/>
    <cellStyle name="SAPBEXHLevel0 2 12 8 2" xfId="27225"/>
    <cellStyle name="SAPBEXHLevel0 2 12 8 3" xfId="27226"/>
    <cellStyle name="SAPBEXHLevel0 2 12 8 4" xfId="27227"/>
    <cellStyle name="SAPBEXHLevel0 2 12 9" xfId="27228"/>
    <cellStyle name="SAPBEXHLevel0 2 12 9 2" xfId="27229"/>
    <cellStyle name="SAPBEXHLevel0 2 13" xfId="27230"/>
    <cellStyle name="SAPBEXHLevel0 2 13 10" xfId="27231"/>
    <cellStyle name="SAPBEXHLevel0 2 13 11" xfId="27232"/>
    <cellStyle name="SAPBEXHLevel0 2 13 2" xfId="27233"/>
    <cellStyle name="SAPBEXHLevel0 2 13 2 2" xfId="27234"/>
    <cellStyle name="SAPBEXHLevel0 2 13 2 2 2" xfId="27235"/>
    <cellStyle name="SAPBEXHLevel0 2 13 2 2 2 2" xfId="27236"/>
    <cellStyle name="SAPBEXHLevel0 2 13 2 2 3" xfId="27237"/>
    <cellStyle name="SAPBEXHLevel0 2 13 2 3" xfId="27238"/>
    <cellStyle name="SAPBEXHLevel0 2 13 2 3 2" xfId="27239"/>
    <cellStyle name="SAPBEXHLevel0 2 13 2 4" xfId="27240"/>
    <cellStyle name="SAPBEXHLevel0 2 13 2 4 2" xfId="27241"/>
    <cellStyle name="SAPBEXHLevel0 2 13 2 5" xfId="27242"/>
    <cellStyle name="SAPBEXHLevel0 2 13 2 5 2" xfId="27243"/>
    <cellStyle name="SAPBEXHLevel0 2 13 2 6" xfId="27244"/>
    <cellStyle name="SAPBEXHLevel0 2 13 3" xfId="27245"/>
    <cellStyle name="SAPBEXHLevel0 2 13 3 2" xfId="27246"/>
    <cellStyle name="SAPBEXHLevel0 2 13 3 2 2" xfId="27247"/>
    <cellStyle name="SAPBEXHLevel0 2 13 3 2 2 2" xfId="27248"/>
    <cellStyle name="SAPBEXHLevel0 2 13 3 2 3" xfId="27249"/>
    <cellStyle name="SAPBEXHLevel0 2 13 3 3" xfId="27250"/>
    <cellStyle name="SAPBEXHLevel0 2 13 3 3 2" xfId="27251"/>
    <cellStyle name="SAPBEXHLevel0 2 13 3 4" xfId="27252"/>
    <cellStyle name="SAPBEXHLevel0 2 13 3 4 2" xfId="27253"/>
    <cellStyle name="SAPBEXHLevel0 2 13 3 5" xfId="27254"/>
    <cellStyle name="SAPBEXHLevel0 2 13 3 5 2" xfId="27255"/>
    <cellStyle name="SAPBEXHLevel0 2 13 3 6" xfId="27256"/>
    <cellStyle name="SAPBEXHLevel0 2 13 3 7" xfId="27257"/>
    <cellStyle name="SAPBEXHLevel0 2 13 3 8" xfId="27258"/>
    <cellStyle name="SAPBEXHLevel0 2 13 4" xfId="27259"/>
    <cellStyle name="SAPBEXHLevel0 2 13 4 2" xfId="27260"/>
    <cellStyle name="SAPBEXHLevel0 2 13 4 2 2" xfId="27261"/>
    <cellStyle name="SAPBEXHLevel0 2 13 4 3" xfId="27262"/>
    <cellStyle name="SAPBEXHLevel0 2 13 4 4" xfId="27263"/>
    <cellStyle name="SAPBEXHLevel0 2 13 4 5" xfId="27264"/>
    <cellStyle name="SAPBEXHLevel0 2 13 5" xfId="27265"/>
    <cellStyle name="SAPBEXHLevel0 2 13 5 2" xfId="27266"/>
    <cellStyle name="SAPBEXHLevel0 2 13 5 2 2" xfId="27267"/>
    <cellStyle name="SAPBEXHLevel0 2 13 5 3" xfId="27268"/>
    <cellStyle name="SAPBEXHLevel0 2 13 5 4" xfId="27269"/>
    <cellStyle name="SAPBEXHLevel0 2 13 5 5" xfId="27270"/>
    <cellStyle name="SAPBEXHLevel0 2 13 6" xfId="27271"/>
    <cellStyle name="SAPBEXHLevel0 2 13 6 2" xfId="27272"/>
    <cellStyle name="SAPBEXHLevel0 2 13 6 2 2" xfId="27273"/>
    <cellStyle name="SAPBEXHLevel0 2 13 6 3" xfId="27274"/>
    <cellStyle name="SAPBEXHLevel0 2 13 6 4" xfId="27275"/>
    <cellStyle name="SAPBEXHLevel0 2 13 6 5" xfId="27276"/>
    <cellStyle name="SAPBEXHLevel0 2 13 7" xfId="27277"/>
    <cellStyle name="SAPBEXHLevel0 2 13 7 2" xfId="27278"/>
    <cellStyle name="SAPBEXHLevel0 2 13 7 3" xfId="27279"/>
    <cellStyle name="SAPBEXHLevel0 2 13 7 4" xfId="27280"/>
    <cellStyle name="SAPBEXHLevel0 2 13 8" xfId="27281"/>
    <cellStyle name="SAPBEXHLevel0 2 13 8 2" xfId="27282"/>
    <cellStyle name="SAPBEXHLevel0 2 13 8 3" xfId="27283"/>
    <cellStyle name="SAPBEXHLevel0 2 13 8 4" xfId="27284"/>
    <cellStyle name="SAPBEXHLevel0 2 13 9" xfId="27285"/>
    <cellStyle name="SAPBEXHLevel0 2 13 9 2" xfId="27286"/>
    <cellStyle name="SAPBEXHLevel0 2 14" xfId="27287"/>
    <cellStyle name="SAPBEXHLevel0 2 14 10" xfId="27288"/>
    <cellStyle name="SAPBEXHLevel0 2 14 11" xfId="27289"/>
    <cellStyle name="SAPBEXHLevel0 2 14 2" xfId="27290"/>
    <cellStyle name="SAPBEXHLevel0 2 14 2 2" xfId="27291"/>
    <cellStyle name="SAPBEXHLevel0 2 14 2 2 2" xfId="27292"/>
    <cellStyle name="SAPBEXHLevel0 2 14 2 2 2 2" xfId="27293"/>
    <cellStyle name="SAPBEXHLevel0 2 14 2 2 3" xfId="27294"/>
    <cellStyle name="SAPBEXHLevel0 2 14 2 3" xfId="27295"/>
    <cellStyle name="SAPBEXHLevel0 2 14 2 3 2" xfId="27296"/>
    <cellStyle name="SAPBEXHLevel0 2 14 2 4" xfId="27297"/>
    <cellStyle name="SAPBEXHLevel0 2 14 2 4 2" xfId="27298"/>
    <cellStyle name="SAPBEXHLevel0 2 14 2 5" xfId="27299"/>
    <cellStyle name="SAPBEXHLevel0 2 14 2 5 2" xfId="27300"/>
    <cellStyle name="SAPBEXHLevel0 2 14 2 6" xfId="27301"/>
    <cellStyle name="SAPBEXHLevel0 2 14 3" xfId="27302"/>
    <cellStyle name="SAPBEXHLevel0 2 14 3 2" xfId="27303"/>
    <cellStyle name="SAPBEXHLevel0 2 14 3 2 2" xfId="27304"/>
    <cellStyle name="SAPBEXHLevel0 2 14 3 2 2 2" xfId="27305"/>
    <cellStyle name="SAPBEXHLevel0 2 14 3 2 3" xfId="27306"/>
    <cellStyle name="SAPBEXHLevel0 2 14 3 3" xfId="27307"/>
    <cellStyle name="SAPBEXHLevel0 2 14 3 3 2" xfId="27308"/>
    <cellStyle name="SAPBEXHLevel0 2 14 3 4" xfId="27309"/>
    <cellStyle name="SAPBEXHLevel0 2 14 3 4 2" xfId="27310"/>
    <cellStyle name="SAPBEXHLevel0 2 14 3 5" xfId="27311"/>
    <cellStyle name="SAPBEXHLevel0 2 14 3 5 2" xfId="27312"/>
    <cellStyle name="SAPBEXHLevel0 2 14 3 6" xfId="27313"/>
    <cellStyle name="SAPBEXHLevel0 2 14 3 7" xfId="27314"/>
    <cellStyle name="SAPBEXHLevel0 2 14 3 8" xfId="27315"/>
    <cellStyle name="SAPBEXHLevel0 2 14 4" xfId="27316"/>
    <cellStyle name="SAPBEXHLevel0 2 14 4 2" xfId="27317"/>
    <cellStyle name="SAPBEXHLevel0 2 14 4 2 2" xfId="27318"/>
    <cellStyle name="SAPBEXHLevel0 2 14 4 3" xfId="27319"/>
    <cellStyle name="SAPBEXHLevel0 2 14 4 4" xfId="27320"/>
    <cellStyle name="SAPBEXHLevel0 2 14 4 5" xfId="27321"/>
    <cellStyle name="SAPBEXHLevel0 2 14 5" xfId="27322"/>
    <cellStyle name="SAPBEXHLevel0 2 14 5 2" xfId="27323"/>
    <cellStyle name="SAPBEXHLevel0 2 14 5 2 2" xfId="27324"/>
    <cellStyle name="SAPBEXHLevel0 2 14 5 3" xfId="27325"/>
    <cellStyle name="SAPBEXHLevel0 2 14 5 4" xfId="27326"/>
    <cellStyle name="SAPBEXHLevel0 2 14 5 5" xfId="27327"/>
    <cellStyle name="SAPBEXHLevel0 2 14 6" xfId="27328"/>
    <cellStyle name="SAPBEXHLevel0 2 14 6 2" xfId="27329"/>
    <cellStyle name="SAPBEXHLevel0 2 14 6 2 2" xfId="27330"/>
    <cellStyle name="SAPBEXHLevel0 2 14 6 3" xfId="27331"/>
    <cellStyle name="SAPBEXHLevel0 2 14 6 4" xfId="27332"/>
    <cellStyle name="SAPBEXHLevel0 2 14 6 5" xfId="27333"/>
    <cellStyle name="SAPBEXHLevel0 2 14 7" xfId="27334"/>
    <cellStyle name="SAPBEXHLevel0 2 14 7 2" xfId="27335"/>
    <cellStyle name="SAPBEXHLevel0 2 14 7 3" xfId="27336"/>
    <cellStyle name="SAPBEXHLevel0 2 14 7 4" xfId="27337"/>
    <cellStyle name="SAPBEXHLevel0 2 14 8" xfId="27338"/>
    <cellStyle name="SAPBEXHLevel0 2 14 8 2" xfId="27339"/>
    <cellStyle name="SAPBEXHLevel0 2 14 8 3" xfId="27340"/>
    <cellStyle name="SAPBEXHLevel0 2 14 8 4" xfId="27341"/>
    <cellStyle name="SAPBEXHLevel0 2 14 9" xfId="27342"/>
    <cellStyle name="SAPBEXHLevel0 2 14 9 2" xfId="27343"/>
    <cellStyle name="SAPBEXHLevel0 2 15" xfId="27344"/>
    <cellStyle name="SAPBEXHLevel0 2 15 10" xfId="27345"/>
    <cellStyle name="SAPBEXHLevel0 2 15 11" xfId="27346"/>
    <cellStyle name="SAPBEXHLevel0 2 15 2" xfId="27347"/>
    <cellStyle name="SAPBEXHLevel0 2 15 2 2" xfId="27348"/>
    <cellStyle name="SAPBEXHLevel0 2 15 2 2 2" xfId="27349"/>
    <cellStyle name="SAPBEXHLevel0 2 15 2 2 2 2" xfId="27350"/>
    <cellStyle name="SAPBEXHLevel0 2 15 2 2 3" xfId="27351"/>
    <cellStyle name="SAPBEXHLevel0 2 15 2 3" xfId="27352"/>
    <cellStyle name="SAPBEXHLevel0 2 15 2 3 2" xfId="27353"/>
    <cellStyle name="SAPBEXHLevel0 2 15 2 4" xfId="27354"/>
    <cellStyle name="SAPBEXHLevel0 2 15 2 4 2" xfId="27355"/>
    <cellStyle name="SAPBEXHLevel0 2 15 2 5" xfId="27356"/>
    <cellStyle name="SAPBEXHLevel0 2 15 2 5 2" xfId="27357"/>
    <cellStyle name="SAPBEXHLevel0 2 15 2 6" xfId="27358"/>
    <cellStyle name="SAPBEXHLevel0 2 15 3" xfId="27359"/>
    <cellStyle name="SAPBEXHLevel0 2 15 3 2" xfId="27360"/>
    <cellStyle name="SAPBEXHLevel0 2 15 3 2 2" xfId="27361"/>
    <cellStyle name="SAPBEXHLevel0 2 15 3 2 2 2" xfId="27362"/>
    <cellStyle name="SAPBEXHLevel0 2 15 3 2 3" xfId="27363"/>
    <cellStyle name="SAPBEXHLevel0 2 15 3 3" xfId="27364"/>
    <cellStyle name="SAPBEXHLevel0 2 15 3 3 2" xfId="27365"/>
    <cellStyle name="SAPBEXHLevel0 2 15 3 4" xfId="27366"/>
    <cellStyle name="SAPBEXHLevel0 2 15 3 4 2" xfId="27367"/>
    <cellStyle name="SAPBEXHLevel0 2 15 3 5" xfId="27368"/>
    <cellStyle name="SAPBEXHLevel0 2 15 3 5 2" xfId="27369"/>
    <cellStyle name="SAPBEXHLevel0 2 15 3 6" xfId="27370"/>
    <cellStyle name="SAPBEXHLevel0 2 15 3 7" xfId="27371"/>
    <cellStyle name="SAPBEXHLevel0 2 15 3 8" xfId="27372"/>
    <cellStyle name="SAPBEXHLevel0 2 15 4" xfId="27373"/>
    <cellStyle name="SAPBEXHLevel0 2 15 4 2" xfId="27374"/>
    <cellStyle name="SAPBEXHLevel0 2 15 4 2 2" xfId="27375"/>
    <cellStyle name="SAPBEXHLevel0 2 15 4 3" xfId="27376"/>
    <cellStyle name="SAPBEXHLevel0 2 15 4 4" xfId="27377"/>
    <cellStyle name="SAPBEXHLevel0 2 15 4 5" xfId="27378"/>
    <cellStyle name="SAPBEXHLevel0 2 15 5" xfId="27379"/>
    <cellStyle name="SAPBEXHLevel0 2 15 5 2" xfId="27380"/>
    <cellStyle name="SAPBEXHLevel0 2 15 5 2 2" xfId="27381"/>
    <cellStyle name="SAPBEXHLevel0 2 15 5 3" xfId="27382"/>
    <cellStyle name="SAPBEXHLevel0 2 15 5 4" xfId="27383"/>
    <cellStyle name="SAPBEXHLevel0 2 15 5 5" xfId="27384"/>
    <cellStyle name="SAPBEXHLevel0 2 15 6" xfId="27385"/>
    <cellStyle name="SAPBEXHLevel0 2 15 6 2" xfId="27386"/>
    <cellStyle name="SAPBEXHLevel0 2 15 6 2 2" xfId="27387"/>
    <cellStyle name="SAPBEXHLevel0 2 15 6 3" xfId="27388"/>
    <cellStyle name="SAPBEXHLevel0 2 15 6 4" xfId="27389"/>
    <cellStyle name="SAPBEXHLevel0 2 15 6 5" xfId="27390"/>
    <cellStyle name="SAPBEXHLevel0 2 15 7" xfId="27391"/>
    <cellStyle name="SAPBEXHLevel0 2 15 7 2" xfId="27392"/>
    <cellStyle name="SAPBEXHLevel0 2 15 7 3" xfId="27393"/>
    <cellStyle name="SAPBEXHLevel0 2 15 7 4" xfId="27394"/>
    <cellStyle name="SAPBEXHLevel0 2 15 8" xfId="27395"/>
    <cellStyle name="SAPBEXHLevel0 2 15 8 2" xfId="27396"/>
    <cellStyle name="SAPBEXHLevel0 2 15 8 3" xfId="27397"/>
    <cellStyle name="SAPBEXHLevel0 2 15 8 4" xfId="27398"/>
    <cellStyle name="SAPBEXHLevel0 2 15 9" xfId="27399"/>
    <cellStyle name="SAPBEXHLevel0 2 15 9 2" xfId="27400"/>
    <cellStyle name="SAPBEXHLevel0 2 16" xfId="27401"/>
    <cellStyle name="SAPBEXHLevel0 2 16 10" xfId="27402"/>
    <cellStyle name="SAPBEXHLevel0 2 16 11" xfId="27403"/>
    <cellStyle name="SAPBEXHLevel0 2 16 2" xfId="27404"/>
    <cellStyle name="SAPBEXHLevel0 2 16 2 2" xfId="27405"/>
    <cellStyle name="SAPBEXHLevel0 2 16 2 2 2" xfId="27406"/>
    <cellStyle name="SAPBEXHLevel0 2 16 2 2 2 2" xfId="27407"/>
    <cellStyle name="SAPBEXHLevel0 2 16 2 2 3" xfId="27408"/>
    <cellStyle name="SAPBEXHLevel0 2 16 2 3" xfId="27409"/>
    <cellStyle name="SAPBEXHLevel0 2 16 2 3 2" xfId="27410"/>
    <cellStyle name="SAPBEXHLevel0 2 16 2 4" xfId="27411"/>
    <cellStyle name="SAPBEXHLevel0 2 16 2 4 2" xfId="27412"/>
    <cellStyle name="SAPBEXHLevel0 2 16 2 5" xfId="27413"/>
    <cellStyle name="SAPBEXHLevel0 2 16 2 5 2" xfId="27414"/>
    <cellStyle name="SAPBEXHLevel0 2 16 2 6" xfId="27415"/>
    <cellStyle name="SAPBEXHLevel0 2 16 3" xfId="27416"/>
    <cellStyle name="SAPBEXHLevel0 2 16 3 2" xfId="27417"/>
    <cellStyle name="SAPBEXHLevel0 2 16 3 2 2" xfId="27418"/>
    <cellStyle name="SAPBEXHLevel0 2 16 3 2 2 2" xfId="27419"/>
    <cellStyle name="SAPBEXHLevel0 2 16 3 2 3" xfId="27420"/>
    <cellStyle name="SAPBEXHLevel0 2 16 3 3" xfId="27421"/>
    <cellStyle name="SAPBEXHLevel0 2 16 3 3 2" xfId="27422"/>
    <cellStyle name="SAPBEXHLevel0 2 16 3 4" xfId="27423"/>
    <cellStyle name="SAPBEXHLevel0 2 16 3 4 2" xfId="27424"/>
    <cellStyle name="SAPBEXHLevel0 2 16 3 5" xfId="27425"/>
    <cellStyle name="SAPBEXHLevel0 2 16 3 5 2" xfId="27426"/>
    <cellStyle name="SAPBEXHLevel0 2 16 3 6" xfId="27427"/>
    <cellStyle name="SAPBEXHLevel0 2 16 3 7" xfId="27428"/>
    <cellStyle name="SAPBEXHLevel0 2 16 3 8" xfId="27429"/>
    <cellStyle name="SAPBEXHLevel0 2 16 4" xfId="27430"/>
    <cellStyle name="SAPBEXHLevel0 2 16 4 2" xfId="27431"/>
    <cellStyle name="SAPBEXHLevel0 2 16 4 2 2" xfId="27432"/>
    <cellStyle name="SAPBEXHLevel0 2 16 4 3" xfId="27433"/>
    <cellStyle name="SAPBEXHLevel0 2 16 4 4" xfId="27434"/>
    <cellStyle name="SAPBEXHLevel0 2 16 4 5" xfId="27435"/>
    <cellStyle name="SAPBEXHLevel0 2 16 5" xfId="27436"/>
    <cellStyle name="SAPBEXHLevel0 2 16 5 2" xfId="27437"/>
    <cellStyle name="SAPBEXHLevel0 2 16 5 2 2" xfId="27438"/>
    <cellStyle name="SAPBEXHLevel0 2 16 5 3" xfId="27439"/>
    <cellStyle name="SAPBEXHLevel0 2 16 5 4" xfId="27440"/>
    <cellStyle name="SAPBEXHLevel0 2 16 5 5" xfId="27441"/>
    <cellStyle name="SAPBEXHLevel0 2 16 6" xfId="27442"/>
    <cellStyle name="SAPBEXHLevel0 2 16 6 2" xfId="27443"/>
    <cellStyle name="SAPBEXHLevel0 2 16 6 2 2" xfId="27444"/>
    <cellStyle name="SAPBEXHLevel0 2 16 6 3" xfId="27445"/>
    <cellStyle name="SAPBEXHLevel0 2 16 6 4" xfId="27446"/>
    <cellStyle name="SAPBEXHLevel0 2 16 6 5" xfId="27447"/>
    <cellStyle name="SAPBEXHLevel0 2 16 7" xfId="27448"/>
    <cellStyle name="SAPBEXHLevel0 2 16 7 2" xfId="27449"/>
    <cellStyle name="SAPBEXHLevel0 2 16 7 3" xfId="27450"/>
    <cellStyle name="SAPBEXHLevel0 2 16 7 4" xfId="27451"/>
    <cellStyle name="SAPBEXHLevel0 2 16 8" xfId="27452"/>
    <cellStyle name="SAPBEXHLevel0 2 16 8 2" xfId="27453"/>
    <cellStyle name="SAPBEXHLevel0 2 16 8 3" xfId="27454"/>
    <cellStyle name="SAPBEXHLevel0 2 16 8 4" xfId="27455"/>
    <cellStyle name="SAPBEXHLevel0 2 16 9" xfId="27456"/>
    <cellStyle name="SAPBEXHLevel0 2 16 9 2" xfId="27457"/>
    <cellStyle name="SAPBEXHLevel0 2 17" xfId="27458"/>
    <cellStyle name="SAPBEXHLevel0 2 17 10" xfId="27459"/>
    <cellStyle name="SAPBEXHLevel0 2 17 11" xfId="27460"/>
    <cellStyle name="SAPBEXHLevel0 2 17 2" xfId="27461"/>
    <cellStyle name="SAPBEXHLevel0 2 17 2 2" xfId="27462"/>
    <cellStyle name="SAPBEXHLevel0 2 17 2 2 2" xfId="27463"/>
    <cellStyle name="SAPBEXHLevel0 2 17 2 2 2 2" xfId="27464"/>
    <cellStyle name="SAPBEXHLevel0 2 17 2 2 3" xfId="27465"/>
    <cellStyle name="SAPBEXHLevel0 2 17 2 3" xfId="27466"/>
    <cellStyle name="SAPBEXHLevel0 2 17 2 3 2" xfId="27467"/>
    <cellStyle name="SAPBEXHLevel0 2 17 2 4" xfId="27468"/>
    <cellStyle name="SAPBEXHLevel0 2 17 2 4 2" xfId="27469"/>
    <cellStyle name="SAPBEXHLevel0 2 17 2 5" xfId="27470"/>
    <cellStyle name="SAPBEXHLevel0 2 17 2 5 2" xfId="27471"/>
    <cellStyle name="SAPBEXHLevel0 2 17 2 6" xfId="27472"/>
    <cellStyle name="SAPBEXHLevel0 2 17 3" xfId="27473"/>
    <cellStyle name="SAPBEXHLevel0 2 17 3 2" xfId="27474"/>
    <cellStyle name="SAPBEXHLevel0 2 17 3 2 2" xfId="27475"/>
    <cellStyle name="SAPBEXHLevel0 2 17 3 2 2 2" xfId="27476"/>
    <cellStyle name="SAPBEXHLevel0 2 17 3 2 3" xfId="27477"/>
    <cellStyle name="SAPBEXHLevel0 2 17 3 3" xfId="27478"/>
    <cellStyle name="SAPBEXHLevel0 2 17 3 3 2" xfId="27479"/>
    <cellStyle name="SAPBEXHLevel0 2 17 3 4" xfId="27480"/>
    <cellStyle name="SAPBEXHLevel0 2 17 3 4 2" xfId="27481"/>
    <cellStyle name="SAPBEXHLevel0 2 17 3 5" xfId="27482"/>
    <cellStyle name="SAPBEXHLevel0 2 17 3 5 2" xfId="27483"/>
    <cellStyle name="SAPBEXHLevel0 2 17 3 6" xfId="27484"/>
    <cellStyle name="SAPBEXHLevel0 2 17 3 7" xfId="27485"/>
    <cellStyle name="SAPBEXHLevel0 2 17 3 8" xfId="27486"/>
    <cellStyle name="SAPBEXHLevel0 2 17 4" xfId="27487"/>
    <cellStyle name="SAPBEXHLevel0 2 17 4 2" xfId="27488"/>
    <cellStyle name="SAPBEXHLevel0 2 17 4 2 2" xfId="27489"/>
    <cellStyle name="SAPBEXHLevel0 2 17 4 3" xfId="27490"/>
    <cellStyle name="SAPBEXHLevel0 2 17 4 4" xfId="27491"/>
    <cellStyle name="SAPBEXHLevel0 2 17 4 5" xfId="27492"/>
    <cellStyle name="SAPBEXHLevel0 2 17 5" xfId="27493"/>
    <cellStyle name="SAPBEXHLevel0 2 17 5 2" xfId="27494"/>
    <cellStyle name="SAPBEXHLevel0 2 17 5 2 2" xfId="27495"/>
    <cellStyle name="SAPBEXHLevel0 2 17 5 3" xfId="27496"/>
    <cellStyle name="SAPBEXHLevel0 2 17 5 4" xfId="27497"/>
    <cellStyle name="SAPBEXHLevel0 2 17 5 5" xfId="27498"/>
    <cellStyle name="SAPBEXHLevel0 2 17 6" xfId="27499"/>
    <cellStyle name="SAPBEXHLevel0 2 17 6 2" xfId="27500"/>
    <cellStyle name="SAPBEXHLevel0 2 17 6 2 2" xfId="27501"/>
    <cellStyle name="SAPBEXHLevel0 2 17 6 3" xfId="27502"/>
    <cellStyle name="SAPBEXHLevel0 2 17 6 4" xfId="27503"/>
    <cellStyle name="SAPBEXHLevel0 2 17 6 5" xfId="27504"/>
    <cellStyle name="SAPBEXHLevel0 2 17 7" xfId="27505"/>
    <cellStyle name="SAPBEXHLevel0 2 17 7 2" xfId="27506"/>
    <cellStyle name="SAPBEXHLevel0 2 17 7 3" xfId="27507"/>
    <cellStyle name="SAPBEXHLevel0 2 17 7 4" xfId="27508"/>
    <cellStyle name="SAPBEXHLevel0 2 17 8" xfId="27509"/>
    <cellStyle name="SAPBEXHLevel0 2 17 8 2" xfId="27510"/>
    <cellStyle name="SAPBEXHLevel0 2 17 8 3" xfId="27511"/>
    <cellStyle name="SAPBEXHLevel0 2 17 8 4" xfId="27512"/>
    <cellStyle name="SAPBEXHLevel0 2 17 9" xfId="27513"/>
    <cellStyle name="SAPBEXHLevel0 2 17 9 2" xfId="27514"/>
    <cellStyle name="SAPBEXHLevel0 2 18" xfId="27515"/>
    <cellStyle name="SAPBEXHLevel0 2 18 2" xfId="27516"/>
    <cellStyle name="SAPBEXHLevel0 2 18 2 2" xfId="27517"/>
    <cellStyle name="SAPBEXHLevel0 2 18 2 2 2" xfId="27518"/>
    <cellStyle name="SAPBEXHLevel0 2 18 2 3" xfId="27519"/>
    <cellStyle name="SAPBEXHLevel0 2 18 3" xfId="27520"/>
    <cellStyle name="SAPBEXHLevel0 2 18 3 2" xfId="27521"/>
    <cellStyle name="SAPBEXHLevel0 2 18 4" xfId="27522"/>
    <cellStyle name="SAPBEXHLevel0 2 18 4 2" xfId="27523"/>
    <cellStyle name="SAPBEXHLevel0 2 18 5" xfId="27524"/>
    <cellStyle name="SAPBEXHLevel0 2 18 5 2" xfId="27525"/>
    <cellStyle name="SAPBEXHLevel0 2 18 6" xfId="27526"/>
    <cellStyle name="SAPBEXHLevel0 2 18 7" xfId="27527"/>
    <cellStyle name="SAPBEXHLevel0 2 18 8" xfId="27528"/>
    <cellStyle name="SAPBEXHLevel0 2 19" xfId="27529"/>
    <cellStyle name="SAPBEXHLevel0 2 19 2" xfId="27530"/>
    <cellStyle name="SAPBEXHLevel0 2 19 2 2" xfId="27531"/>
    <cellStyle name="SAPBEXHLevel0 2 19 2 2 2" xfId="27532"/>
    <cellStyle name="SAPBEXHLevel0 2 19 2 3" xfId="27533"/>
    <cellStyle name="SAPBEXHLevel0 2 19 3" xfId="27534"/>
    <cellStyle name="SAPBEXHLevel0 2 19 3 2" xfId="27535"/>
    <cellStyle name="SAPBEXHLevel0 2 19 4" xfId="27536"/>
    <cellStyle name="SAPBEXHLevel0 2 19 4 2" xfId="27537"/>
    <cellStyle name="SAPBEXHLevel0 2 19 5" xfId="27538"/>
    <cellStyle name="SAPBEXHLevel0 2 19 5 2" xfId="27539"/>
    <cellStyle name="SAPBEXHLevel0 2 19 6" xfId="27540"/>
    <cellStyle name="SAPBEXHLevel0 2 19 7" xfId="27541"/>
    <cellStyle name="SAPBEXHLevel0 2 19 8" xfId="27542"/>
    <cellStyle name="SAPBEXHLevel0 2 2" xfId="27543"/>
    <cellStyle name="SAPBEXHLevel0 2 2 10" xfId="27544"/>
    <cellStyle name="SAPBEXHLevel0 2 2 10 2" xfId="27545"/>
    <cellStyle name="SAPBEXHLevel0 2 2 11" xfId="27546"/>
    <cellStyle name="SAPBEXHLevel0 2 2 12" xfId="27547"/>
    <cellStyle name="SAPBEXHLevel0 2 2 2" xfId="27548"/>
    <cellStyle name="SAPBEXHLevel0 2 2 2 2" xfId="27549"/>
    <cellStyle name="SAPBEXHLevel0 2 2 2 2 2" xfId="27550"/>
    <cellStyle name="SAPBEXHLevel0 2 2 2 2 2 2" xfId="27551"/>
    <cellStyle name="SAPBEXHLevel0 2 2 2 2 3" xfId="27552"/>
    <cellStyle name="SAPBEXHLevel0 2 2 2 3" xfId="27553"/>
    <cellStyle name="SAPBEXHLevel0 2 2 2 3 2" xfId="27554"/>
    <cellStyle name="SAPBEXHLevel0 2 2 2 4" xfId="27555"/>
    <cellStyle name="SAPBEXHLevel0 2 2 2 4 2" xfId="27556"/>
    <cellStyle name="SAPBEXHLevel0 2 2 2 5" xfId="27557"/>
    <cellStyle name="SAPBEXHLevel0 2 2 2 5 2" xfId="27558"/>
    <cellStyle name="SAPBEXHLevel0 2 2 2 6" xfId="27559"/>
    <cellStyle name="SAPBEXHLevel0 2 2 3" xfId="27560"/>
    <cellStyle name="SAPBEXHLevel0 2 2 3 2" xfId="27561"/>
    <cellStyle name="SAPBEXHLevel0 2 2 3 2 2" xfId="27562"/>
    <cellStyle name="SAPBEXHLevel0 2 2 3 2 2 2" xfId="27563"/>
    <cellStyle name="SAPBEXHLevel0 2 2 3 2 3" xfId="27564"/>
    <cellStyle name="SAPBEXHLevel0 2 2 3 3" xfId="27565"/>
    <cellStyle name="SAPBEXHLevel0 2 2 3 3 2" xfId="27566"/>
    <cellStyle name="SAPBEXHLevel0 2 2 3 4" xfId="27567"/>
    <cellStyle name="SAPBEXHLevel0 2 2 3 4 2" xfId="27568"/>
    <cellStyle name="SAPBEXHLevel0 2 2 3 5" xfId="27569"/>
    <cellStyle name="SAPBEXHLevel0 2 2 3 5 2" xfId="27570"/>
    <cellStyle name="SAPBEXHLevel0 2 2 3 6" xfId="27571"/>
    <cellStyle name="SAPBEXHLevel0 2 2 3 7" xfId="27572"/>
    <cellStyle name="SAPBEXHLevel0 2 2 3 8" xfId="27573"/>
    <cellStyle name="SAPBEXHLevel0 2 2 4" xfId="27574"/>
    <cellStyle name="SAPBEXHLevel0 2 2 4 2" xfId="27575"/>
    <cellStyle name="SAPBEXHLevel0 2 2 4 2 2" xfId="27576"/>
    <cellStyle name="SAPBEXHLevel0 2 2 4 2 2 2" xfId="27577"/>
    <cellStyle name="SAPBEXHLevel0 2 2 4 2 3" xfId="27578"/>
    <cellStyle name="SAPBEXHLevel0 2 2 4 3" xfId="27579"/>
    <cellStyle name="SAPBEXHLevel0 2 2 4 3 2" xfId="27580"/>
    <cellStyle name="SAPBEXHLevel0 2 2 4 4" xfId="27581"/>
    <cellStyle name="SAPBEXHLevel0 2 2 4 4 2" xfId="27582"/>
    <cellStyle name="SAPBEXHLevel0 2 2 4 5" xfId="27583"/>
    <cellStyle name="SAPBEXHLevel0 2 2 4 5 2" xfId="27584"/>
    <cellStyle name="SAPBEXHLevel0 2 2 4 6" xfId="27585"/>
    <cellStyle name="SAPBEXHLevel0 2 2 4 7" xfId="27586"/>
    <cellStyle name="SAPBEXHLevel0 2 2 4 8" xfId="27587"/>
    <cellStyle name="SAPBEXHLevel0 2 2 5" xfId="27588"/>
    <cellStyle name="SAPBEXHLevel0 2 2 5 2" xfId="27589"/>
    <cellStyle name="SAPBEXHLevel0 2 2 5 2 2" xfId="27590"/>
    <cellStyle name="SAPBEXHLevel0 2 2 5 3" xfId="27591"/>
    <cellStyle name="SAPBEXHLevel0 2 2 5 4" xfId="27592"/>
    <cellStyle name="SAPBEXHLevel0 2 2 5 5" xfId="27593"/>
    <cellStyle name="SAPBEXHLevel0 2 2 6" xfId="27594"/>
    <cellStyle name="SAPBEXHLevel0 2 2 6 2" xfId="27595"/>
    <cellStyle name="SAPBEXHLevel0 2 2 6 2 2" xfId="27596"/>
    <cellStyle name="SAPBEXHLevel0 2 2 6 3" xfId="27597"/>
    <cellStyle name="SAPBEXHLevel0 2 2 6 4" xfId="27598"/>
    <cellStyle name="SAPBEXHLevel0 2 2 6 5" xfId="27599"/>
    <cellStyle name="SAPBEXHLevel0 2 2 7" xfId="27600"/>
    <cellStyle name="SAPBEXHLevel0 2 2 7 2" xfId="27601"/>
    <cellStyle name="SAPBEXHLevel0 2 2 7 2 2" xfId="27602"/>
    <cellStyle name="SAPBEXHLevel0 2 2 7 3" xfId="27603"/>
    <cellStyle name="SAPBEXHLevel0 2 2 7 4" xfId="27604"/>
    <cellStyle name="SAPBEXHLevel0 2 2 7 5" xfId="27605"/>
    <cellStyle name="SAPBEXHLevel0 2 2 8" xfId="27606"/>
    <cellStyle name="SAPBEXHLevel0 2 2 8 2" xfId="27607"/>
    <cellStyle name="SAPBEXHLevel0 2 2 8 3" xfId="27608"/>
    <cellStyle name="SAPBEXHLevel0 2 2 8 4" xfId="27609"/>
    <cellStyle name="SAPBEXHLevel0 2 2 9" xfId="27610"/>
    <cellStyle name="SAPBEXHLevel0 2 2 9 2" xfId="27611"/>
    <cellStyle name="SAPBEXHLevel0 2 20" xfId="27612"/>
    <cellStyle name="SAPBEXHLevel0 2 20 2" xfId="27613"/>
    <cellStyle name="SAPBEXHLevel0 2 20 2 2" xfId="27614"/>
    <cellStyle name="SAPBEXHLevel0 2 20 2 2 2" xfId="27615"/>
    <cellStyle name="SAPBEXHLevel0 2 20 2 3" xfId="27616"/>
    <cellStyle name="SAPBEXHLevel0 2 20 3" xfId="27617"/>
    <cellStyle name="SAPBEXHLevel0 2 20 3 2" xfId="27618"/>
    <cellStyle name="SAPBEXHLevel0 2 20 4" xfId="27619"/>
    <cellStyle name="SAPBEXHLevel0 2 20 4 2" xfId="27620"/>
    <cellStyle name="SAPBEXHLevel0 2 20 5" xfId="27621"/>
    <cellStyle name="SAPBEXHLevel0 2 20 5 2" xfId="27622"/>
    <cellStyle name="SAPBEXHLevel0 2 20 6" xfId="27623"/>
    <cellStyle name="SAPBEXHLevel0 2 20 7" xfId="27624"/>
    <cellStyle name="SAPBEXHLevel0 2 21" xfId="27625"/>
    <cellStyle name="SAPBEXHLevel0 2 21 2" xfId="27626"/>
    <cellStyle name="SAPBEXHLevel0 2 21 2 2" xfId="27627"/>
    <cellStyle name="SAPBEXHLevel0 2 21 3" xfId="27628"/>
    <cellStyle name="SAPBEXHLevel0 2 21 4" xfId="27629"/>
    <cellStyle name="SAPBEXHLevel0 2 22" xfId="27630"/>
    <cellStyle name="SAPBEXHLevel0 2 22 2" xfId="27631"/>
    <cellStyle name="SAPBEXHLevel0 2 22 2 2" xfId="27632"/>
    <cellStyle name="SAPBEXHLevel0 2 22 3" xfId="27633"/>
    <cellStyle name="SAPBEXHLevel0 2 22 4" xfId="27634"/>
    <cellStyle name="SAPBEXHLevel0 2 22 5" xfId="27635"/>
    <cellStyle name="SAPBEXHLevel0 2 23" xfId="27636"/>
    <cellStyle name="SAPBEXHLevel0 2 23 2" xfId="27637"/>
    <cellStyle name="SAPBEXHLevel0 2 23 2 2" xfId="27638"/>
    <cellStyle name="SAPBEXHLevel0 2 23 3" xfId="27639"/>
    <cellStyle name="SAPBEXHLevel0 2 23 4" xfId="27640"/>
    <cellStyle name="SAPBEXHLevel0 2 23 5" xfId="27641"/>
    <cellStyle name="SAPBEXHLevel0 2 24" xfId="27642"/>
    <cellStyle name="SAPBEXHLevel0 2 24 2" xfId="27643"/>
    <cellStyle name="SAPBEXHLevel0 2 24 3" xfId="27644"/>
    <cellStyle name="SAPBEXHLevel0 2 24 4" xfId="27645"/>
    <cellStyle name="SAPBEXHLevel0 2 25" xfId="27646"/>
    <cellStyle name="SAPBEXHLevel0 2 25 2" xfId="27647"/>
    <cellStyle name="SAPBEXHLevel0 2 26" xfId="27648"/>
    <cellStyle name="SAPBEXHLevel0 2 26 2" xfId="27649"/>
    <cellStyle name="SAPBEXHLevel0 2 27" xfId="27650"/>
    <cellStyle name="SAPBEXHLevel0 2 28" xfId="27651"/>
    <cellStyle name="SAPBEXHLevel0 2 29" xfId="27652"/>
    <cellStyle name="SAPBEXHLevel0 2 3" xfId="27653"/>
    <cellStyle name="SAPBEXHLevel0 2 3 10" xfId="27654"/>
    <cellStyle name="SAPBEXHLevel0 2 3 11" xfId="27655"/>
    <cellStyle name="SAPBEXHLevel0 2 3 2" xfId="27656"/>
    <cellStyle name="SAPBEXHLevel0 2 3 2 2" xfId="27657"/>
    <cellStyle name="SAPBEXHLevel0 2 3 2 2 2" xfId="27658"/>
    <cellStyle name="SAPBEXHLevel0 2 3 2 2 2 2" xfId="27659"/>
    <cellStyle name="SAPBEXHLevel0 2 3 2 2 3" xfId="27660"/>
    <cellStyle name="SAPBEXHLevel0 2 3 2 3" xfId="27661"/>
    <cellStyle name="SAPBEXHLevel0 2 3 2 3 2" xfId="27662"/>
    <cellStyle name="SAPBEXHLevel0 2 3 2 4" xfId="27663"/>
    <cellStyle name="SAPBEXHLevel0 2 3 2 4 2" xfId="27664"/>
    <cellStyle name="SAPBEXHLevel0 2 3 2 5" xfId="27665"/>
    <cellStyle name="SAPBEXHLevel0 2 3 2 5 2" xfId="27666"/>
    <cellStyle name="SAPBEXHLevel0 2 3 2 6" xfId="27667"/>
    <cellStyle name="SAPBEXHLevel0 2 3 3" xfId="27668"/>
    <cellStyle name="SAPBEXHLevel0 2 3 3 2" xfId="27669"/>
    <cellStyle name="SAPBEXHLevel0 2 3 3 2 2" xfId="27670"/>
    <cellStyle name="SAPBEXHLevel0 2 3 3 2 2 2" xfId="27671"/>
    <cellStyle name="SAPBEXHLevel0 2 3 3 2 3" xfId="27672"/>
    <cellStyle name="SAPBEXHLevel0 2 3 3 3" xfId="27673"/>
    <cellStyle name="SAPBEXHLevel0 2 3 3 3 2" xfId="27674"/>
    <cellStyle name="SAPBEXHLevel0 2 3 3 4" xfId="27675"/>
    <cellStyle name="SAPBEXHLevel0 2 3 3 4 2" xfId="27676"/>
    <cellStyle name="SAPBEXHLevel0 2 3 3 5" xfId="27677"/>
    <cellStyle name="SAPBEXHLevel0 2 3 3 5 2" xfId="27678"/>
    <cellStyle name="SAPBEXHLevel0 2 3 3 6" xfId="27679"/>
    <cellStyle name="SAPBEXHLevel0 2 3 3 7" xfId="27680"/>
    <cellStyle name="SAPBEXHLevel0 2 3 3 8" xfId="27681"/>
    <cellStyle name="SAPBEXHLevel0 2 3 4" xfId="27682"/>
    <cellStyle name="SAPBEXHLevel0 2 3 4 2" xfId="27683"/>
    <cellStyle name="SAPBEXHLevel0 2 3 4 2 2" xfId="27684"/>
    <cellStyle name="SAPBEXHLevel0 2 3 4 3" xfId="27685"/>
    <cellStyle name="SAPBEXHLevel0 2 3 4 4" xfId="27686"/>
    <cellStyle name="SAPBEXHLevel0 2 3 4 5" xfId="27687"/>
    <cellStyle name="SAPBEXHLevel0 2 3 5" xfId="27688"/>
    <cellStyle name="SAPBEXHLevel0 2 3 5 2" xfId="27689"/>
    <cellStyle name="SAPBEXHLevel0 2 3 5 2 2" xfId="27690"/>
    <cellStyle name="SAPBEXHLevel0 2 3 5 3" xfId="27691"/>
    <cellStyle name="SAPBEXHLevel0 2 3 5 4" xfId="27692"/>
    <cellStyle name="SAPBEXHLevel0 2 3 5 5" xfId="27693"/>
    <cellStyle name="SAPBEXHLevel0 2 3 6" xfId="27694"/>
    <cellStyle name="SAPBEXHLevel0 2 3 6 2" xfId="27695"/>
    <cellStyle name="SAPBEXHLevel0 2 3 6 2 2" xfId="27696"/>
    <cellStyle name="SAPBEXHLevel0 2 3 6 3" xfId="27697"/>
    <cellStyle name="SAPBEXHLevel0 2 3 6 4" xfId="27698"/>
    <cellStyle name="SAPBEXHLevel0 2 3 6 5" xfId="27699"/>
    <cellStyle name="SAPBEXHLevel0 2 3 7" xfId="27700"/>
    <cellStyle name="SAPBEXHLevel0 2 3 7 2" xfId="27701"/>
    <cellStyle name="SAPBEXHLevel0 2 3 7 3" xfId="27702"/>
    <cellStyle name="SAPBEXHLevel0 2 3 7 4" xfId="27703"/>
    <cellStyle name="SAPBEXHLevel0 2 3 8" xfId="27704"/>
    <cellStyle name="SAPBEXHLevel0 2 3 8 2" xfId="27705"/>
    <cellStyle name="SAPBEXHLevel0 2 3 8 3" xfId="27706"/>
    <cellStyle name="SAPBEXHLevel0 2 3 8 4" xfId="27707"/>
    <cellStyle name="SAPBEXHLevel0 2 3 9" xfId="27708"/>
    <cellStyle name="SAPBEXHLevel0 2 3 9 2" xfId="27709"/>
    <cellStyle name="SAPBEXHLevel0 2 4" xfId="27710"/>
    <cellStyle name="SAPBEXHLevel0 2 4 10" xfId="27711"/>
    <cellStyle name="SAPBEXHLevel0 2 4 11" xfId="27712"/>
    <cellStyle name="SAPBEXHLevel0 2 4 2" xfId="27713"/>
    <cellStyle name="SAPBEXHLevel0 2 4 2 2" xfId="27714"/>
    <cellStyle name="SAPBEXHLevel0 2 4 2 2 2" xfId="27715"/>
    <cellStyle name="SAPBEXHLevel0 2 4 2 2 2 2" xfId="27716"/>
    <cellStyle name="SAPBEXHLevel0 2 4 2 2 3" xfId="27717"/>
    <cellStyle name="SAPBEXHLevel0 2 4 2 3" xfId="27718"/>
    <cellStyle name="SAPBEXHLevel0 2 4 2 3 2" xfId="27719"/>
    <cellStyle name="SAPBEXHLevel0 2 4 2 4" xfId="27720"/>
    <cellStyle name="SAPBEXHLevel0 2 4 2 4 2" xfId="27721"/>
    <cellStyle name="SAPBEXHLevel0 2 4 2 5" xfId="27722"/>
    <cellStyle name="SAPBEXHLevel0 2 4 2 5 2" xfId="27723"/>
    <cellStyle name="SAPBEXHLevel0 2 4 2 6" xfId="27724"/>
    <cellStyle name="SAPBEXHLevel0 2 4 3" xfId="27725"/>
    <cellStyle name="SAPBEXHLevel0 2 4 3 2" xfId="27726"/>
    <cellStyle name="SAPBEXHLevel0 2 4 3 2 2" xfId="27727"/>
    <cellStyle name="SAPBEXHLevel0 2 4 3 2 2 2" xfId="27728"/>
    <cellStyle name="SAPBEXHLevel0 2 4 3 2 3" xfId="27729"/>
    <cellStyle name="SAPBEXHLevel0 2 4 3 3" xfId="27730"/>
    <cellStyle name="SAPBEXHLevel0 2 4 3 3 2" xfId="27731"/>
    <cellStyle name="SAPBEXHLevel0 2 4 3 4" xfId="27732"/>
    <cellStyle name="SAPBEXHLevel0 2 4 3 4 2" xfId="27733"/>
    <cellStyle name="SAPBEXHLevel0 2 4 3 5" xfId="27734"/>
    <cellStyle name="SAPBEXHLevel0 2 4 3 5 2" xfId="27735"/>
    <cellStyle name="SAPBEXHLevel0 2 4 3 6" xfId="27736"/>
    <cellStyle name="SAPBEXHLevel0 2 4 3 7" xfId="27737"/>
    <cellStyle name="SAPBEXHLevel0 2 4 3 8" xfId="27738"/>
    <cellStyle name="SAPBEXHLevel0 2 4 4" xfId="27739"/>
    <cellStyle name="SAPBEXHLevel0 2 4 4 2" xfId="27740"/>
    <cellStyle name="SAPBEXHLevel0 2 4 4 2 2" xfId="27741"/>
    <cellStyle name="SAPBEXHLevel0 2 4 4 3" xfId="27742"/>
    <cellStyle name="SAPBEXHLevel0 2 4 4 4" xfId="27743"/>
    <cellStyle name="SAPBEXHLevel0 2 4 4 5" xfId="27744"/>
    <cellStyle name="SAPBEXHLevel0 2 4 5" xfId="27745"/>
    <cellStyle name="SAPBEXHLevel0 2 4 5 2" xfId="27746"/>
    <cellStyle name="SAPBEXHLevel0 2 4 5 2 2" xfId="27747"/>
    <cellStyle name="SAPBEXHLevel0 2 4 5 3" xfId="27748"/>
    <cellStyle name="SAPBEXHLevel0 2 4 5 4" xfId="27749"/>
    <cellStyle name="SAPBEXHLevel0 2 4 5 5" xfId="27750"/>
    <cellStyle name="SAPBEXHLevel0 2 4 6" xfId="27751"/>
    <cellStyle name="SAPBEXHLevel0 2 4 6 2" xfId="27752"/>
    <cellStyle name="SAPBEXHLevel0 2 4 6 2 2" xfId="27753"/>
    <cellStyle name="SAPBEXHLevel0 2 4 6 3" xfId="27754"/>
    <cellStyle name="SAPBEXHLevel0 2 4 6 4" xfId="27755"/>
    <cellStyle name="SAPBEXHLevel0 2 4 6 5" xfId="27756"/>
    <cellStyle name="SAPBEXHLevel0 2 4 7" xfId="27757"/>
    <cellStyle name="SAPBEXHLevel0 2 4 7 2" xfId="27758"/>
    <cellStyle name="SAPBEXHLevel0 2 4 7 3" xfId="27759"/>
    <cellStyle name="SAPBEXHLevel0 2 4 7 4" xfId="27760"/>
    <cellStyle name="SAPBEXHLevel0 2 4 8" xfId="27761"/>
    <cellStyle name="SAPBEXHLevel0 2 4 8 2" xfId="27762"/>
    <cellStyle name="SAPBEXHLevel0 2 4 8 3" xfId="27763"/>
    <cellStyle name="SAPBEXHLevel0 2 4 8 4" xfId="27764"/>
    <cellStyle name="SAPBEXHLevel0 2 4 9" xfId="27765"/>
    <cellStyle name="SAPBEXHLevel0 2 4 9 2" xfId="27766"/>
    <cellStyle name="SAPBEXHLevel0 2 5" xfId="27767"/>
    <cellStyle name="SAPBEXHLevel0 2 5 10" xfId="27768"/>
    <cellStyle name="SAPBEXHLevel0 2 5 11" xfId="27769"/>
    <cellStyle name="SAPBEXHLevel0 2 5 2" xfId="27770"/>
    <cellStyle name="SAPBEXHLevel0 2 5 2 2" xfId="27771"/>
    <cellStyle name="SAPBEXHLevel0 2 5 2 2 2" xfId="27772"/>
    <cellStyle name="SAPBEXHLevel0 2 5 2 2 2 2" xfId="27773"/>
    <cellStyle name="SAPBEXHLevel0 2 5 2 2 3" xfId="27774"/>
    <cellStyle name="SAPBEXHLevel0 2 5 2 3" xfId="27775"/>
    <cellStyle name="SAPBEXHLevel0 2 5 2 3 2" xfId="27776"/>
    <cellStyle name="SAPBEXHLevel0 2 5 2 4" xfId="27777"/>
    <cellStyle name="SAPBEXHLevel0 2 5 2 4 2" xfId="27778"/>
    <cellStyle name="SAPBEXHLevel0 2 5 2 5" xfId="27779"/>
    <cellStyle name="SAPBEXHLevel0 2 5 2 5 2" xfId="27780"/>
    <cellStyle name="SAPBEXHLevel0 2 5 2 6" xfId="27781"/>
    <cellStyle name="SAPBEXHLevel0 2 5 3" xfId="27782"/>
    <cellStyle name="SAPBEXHLevel0 2 5 3 2" xfId="27783"/>
    <cellStyle name="SAPBEXHLevel0 2 5 3 2 2" xfId="27784"/>
    <cellStyle name="SAPBEXHLevel0 2 5 3 2 2 2" xfId="27785"/>
    <cellStyle name="SAPBEXHLevel0 2 5 3 2 3" xfId="27786"/>
    <cellStyle name="SAPBEXHLevel0 2 5 3 3" xfId="27787"/>
    <cellStyle name="SAPBEXHLevel0 2 5 3 3 2" xfId="27788"/>
    <cellStyle name="SAPBEXHLevel0 2 5 3 4" xfId="27789"/>
    <cellStyle name="SAPBEXHLevel0 2 5 3 4 2" xfId="27790"/>
    <cellStyle name="SAPBEXHLevel0 2 5 3 5" xfId="27791"/>
    <cellStyle name="SAPBEXHLevel0 2 5 3 5 2" xfId="27792"/>
    <cellStyle name="SAPBEXHLevel0 2 5 3 6" xfId="27793"/>
    <cellStyle name="SAPBEXHLevel0 2 5 3 7" xfId="27794"/>
    <cellStyle name="SAPBEXHLevel0 2 5 3 8" xfId="27795"/>
    <cellStyle name="SAPBEXHLevel0 2 5 4" xfId="27796"/>
    <cellStyle name="SAPBEXHLevel0 2 5 4 2" xfId="27797"/>
    <cellStyle name="SAPBEXHLevel0 2 5 4 2 2" xfId="27798"/>
    <cellStyle name="SAPBEXHLevel0 2 5 4 3" xfId="27799"/>
    <cellStyle name="SAPBEXHLevel0 2 5 4 4" xfId="27800"/>
    <cellStyle name="SAPBEXHLevel0 2 5 4 5" xfId="27801"/>
    <cellStyle name="SAPBEXHLevel0 2 5 5" xfId="27802"/>
    <cellStyle name="SAPBEXHLevel0 2 5 5 2" xfId="27803"/>
    <cellStyle name="SAPBEXHLevel0 2 5 5 2 2" xfId="27804"/>
    <cellStyle name="SAPBEXHLevel0 2 5 5 3" xfId="27805"/>
    <cellStyle name="SAPBEXHLevel0 2 5 5 4" xfId="27806"/>
    <cellStyle name="SAPBEXHLevel0 2 5 5 5" xfId="27807"/>
    <cellStyle name="SAPBEXHLevel0 2 5 6" xfId="27808"/>
    <cellStyle name="SAPBEXHLevel0 2 5 6 2" xfId="27809"/>
    <cellStyle name="SAPBEXHLevel0 2 5 6 2 2" xfId="27810"/>
    <cellStyle name="SAPBEXHLevel0 2 5 6 3" xfId="27811"/>
    <cellStyle name="SAPBEXHLevel0 2 5 6 4" xfId="27812"/>
    <cellStyle name="SAPBEXHLevel0 2 5 6 5" xfId="27813"/>
    <cellStyle name="SAPBEXHLevel0 2 5 7" xfId="27814"/>
    <cellStyle name="SAPBEXHLevel0 2 5 7 2" xfId="27815"/>
    <cellStyle name="SAPBEXHLevel0 2 5 7 3" xfId="27816"/>
    <cellStyle name="SAPBEXHLevel0 2 5 7 4" xfId="27817"/>
    <cellStyle name="SAPBEXHLevel0 2 5 8" xfId="27818"/>
    <cellStyle name="SAPBEXHLevel0 2 5 8 2" xfId="27819"/>
    <cellStyle name="SAPBEXHLevel0 2 5 8 3" xfId="27820"/>
    <cellStyle name="SAPBEXHLevel0 2 5 8 4" xfId="27821"/>
    <cellStyle name="SAPBEXHLevel0 2 5 9" xfId="27822"/>
    <cellStyle name="SAPBEXHLevel0 2 5 9 2" xfId="27823"/>
    <cellStyle name="SAPBEXHLevel0 2 6" xfId="27824"/>
    <cellStyle name="SAPBEXHLevel0 2 6 10" xfId="27825"/>
    <cellStyle name="SAPBEXHLevel0 2 6 11" xfId="27826"/>
    <cellStyle name="SAPBEXHLevel0 2 6 2" xfId="27827"/>
    <cellStyle name="SAPBEXHLevel0 2 6 2 2" xfId="27828"/>
    <cellStyle name="SAPBEXHLevel0 2 6 2 2 2" xfId="27829"/>
    <cellStyle name="SAPBEXHLevel0 2 6 2 2 2 2" xfId="27830"/>
    <cellStyle name="SAPBEXHLevel0 2 6 2 2 3" xfId="27831"/>
    <cellStyle name="SAPBEXHLevel0 2 6 2 3" xfId="27832"/>
    <cellStyle name="SAPBEXHLevel0 2 6 2 3 2" xfId="27833"/>
    <cellStyle name="SAPBEXHLevel0 2 6 2 4" xfId="27834"/>
    <cellStyle name="SAPBEXHLevel0 2 6 2 4 2" xfId="27835"/>
    <cellStyle name="SAPBEXHLevel0 2 6 2 5" xfId="27836"/>
    <cellStyle name="SAPBEXHLevel0 2 6 2 5 2" xfId="27837"/>
    <cellStyle name="SAPBEXHLevel0 2 6 2 6" xfId="27838"/>
    <cellStyle name="SAPBEXHLevel0 2 6 3" xfId="27839"/>
    <cellStyle name="SAPBEXHLevel0 2 6 3 2" xfId="27840"/>
    <cellStyle name="SAPBEXHLevel0 2 6 3 2 2" xfId="27841"/>
    <cellStyle name="SAPBEXHLevel0 2 6 3 2 2 2" xfId="27842"/>
    <cellStyle name="SAPBEXHLevel0 2 6 3 2 3" xfId="27843"/>
    <cellStyle name="SAPBEXHLevel0 2 6 3 3" xfId="27844"/>
    <cellStyle name="SAPBEXHLevel0 2 6 3 3 2" xfId="27845"/>
    <cellStyle name="SAPBEXHLevel0 2 6 3 4" xfId="27846"/>
    <cellStyle name="SAPBEXHLevel0 2 6 3 4 2" xfId="27847"/>
    <cellStyle name="SAPBEXHLevel0 2 6 3 5" xfId="27848"/>
    <cellStyle name="SAPBEXHLevel0 2 6 3 5 2" xfId="27849"/>
    <cellStyle name="SAPBEXHLevel0 2 6 3 6" xfId="27850"/>
    <cellStyle name="SAPBEXHLevel0 2 6 3 7" xfId="27851"/>
    <cellStyle name="SAPBEXHLevel0 2 6 3 8" xfId="27852"/>
    <cellStyle name="SAPBEXHLevel0 2 6 4" xfId="27853"/>
    <cellStyle name="SAPBEXHLevel0 2 6 4 2" xfId="27854"/>
    <cellStyle name="SAPBEXHLevel0 2 6 4 2 2" xfId="27855"/>
    <cellStyle name="SAPBEXHLevel0 2 6 4 3" xfId="27856"/>
    <cellStyle name="SAPBEXHLevel0 2 6 4 4" xfId="27857"/>
    <cellStyle name="SAPBEXHLevel0 2 6 4 5" xfId="27858"/>
    <cellStyle name="SAPBEXHLevel0 2 6 5" xfId="27859"/>
    <cellStyle name="SAPBEXHLevel0 2 6 5 2" xfId="27860"/>
    <cellStyle name="SAPBEXHLevel0 2 6 5 2 2" xfId="27861"/>
    <cellStyle name="SAPBEXHLevel0 2 6 5 3" xfId="27862"/>
    <cellStyle name="SAPBEXHLevel0 2 6 5 4" xfId="27863"/>
    <cellStyle name="SAPBEXHLevel0 2 6 5 5" xfId="27864"/>
    <cellStyle name="SAPBEXHLevel0 2 6 6" xfId="27865"/>
    <cellStyle name="SAPBEXHLevel0 2 6 6 2" xfId="27866"/>
    <cellStyle name="SAPBEXHLevel0 2 6 6 2 2" xfId="27867"/>
    <cellStyle name="SAPBEXHLevel0 2 6 6 3" xfId="27868"/>
    <cellStyle name="SAPBEXHLevel0 2 6 6 4" xfId="27869"/>
    <cellStyle name="SAPBEXHLevel0 2 6 6 5" xfId="27870"/>
    <cellStyle name="SAPBEXHLevel0 2 6 7" xfId="27871"/>
    <cellStyle name="SAPBEXHLevel0 2 6 7 2" xfId="27872"/>
    <cellStyle name="SAPBEXHLevel0 2 6 7 3" xfId="27873"/>
    <cellStyle name="SAPBEXHLevel0 2 6 7 4" xfId="27874"/>
    <cellStyle name="SAPBEXHLevel0 2 6 8" xfId="27875"/>
    <cellStyle name="SAPBEXHLevel0 2 6 8 2" xfId="27876"/>
    <cellStyle name="SAPBEXHLevel0 2 6 8 3" xfId="27877"/>
    <cellStyle name="SAPBEXHLevel0 2 6 8 4" xfId="27878"/>
    <cellStyle name="SAPBEXHLevel0 2 6 9" xfId="27879"/>
    <cellStyle name="SAPBEXHLevel0 2 6 9 2" xfId="27880"/>
    <cellStyle name="SAPBEXHLevel0 2 7" xfId="27881"/>
    <cellStyle name="SAPBEXHLevel0 2 7 10" xfId="27882"/>
    <cellStyle name="SAPBEXHLevel0 2 7 11" xfId="27883"/>
    <cellStyle name="SAPBEXHLevel0 2 7 2" xfId="27884"/>
    <cellStyle name="SAPBEXHLevel0 2 7 2 2" xfId="27885"/>
    <cellStyle name="SAPBEXHLevel0 2 7 2 2 2" xfId="27886"/>
    <cellStyle name="SAPBEXHLevel0 2 7 2 2 2 2" xfId="27887"/>
    <cellStyle name="SAPBEXHLevel0 2 7 2 2 3" xfId="27888"/>
    <cellStyle name="SAPBEXHLevel0 2 7 2 3" xfId="27889"/>
    <cellStyle name="SAPBEXHLevel0 2 7 2 3 2" xfId="27890"/>
    <cellStyle name="SAPBEXHLevel0 2 7 2 4" xfId="27891"/>
    <cellStyle name="SAPBEXHLevel0 2 7 2 4 2" xfId="27892"/>
    <cellStyle name="SAPBEXHLevel0 2 7 2 5" xfId="27893"/>
    <cellStyle name="SAPBEXHLevel0 2 7 2 5 2" xfId="27894"/>
    <cellStyle name="SAPBEXHLevel0 2 7 2 6" xfId="27895"/>
    <cellStyle name="SAPBEXHLevel0 2 7 3" xfId="27896"/>
    <cellStyle name="SAPBEXHLevel0 2 7 3 2" xfId="27897"/>
    <cellStyle name="SAPBEXHLevel0 2 7 3 2 2" xfId="27898"/>
    <cellStyle name="SAPBEXHLevel0 2 7 3 2 2 2" xfId="27899"/>
    <cellStyle name="SAPBEXHLevel0 2 7 3 2 3" xfId="27900"/>
    <cellStyle name="SAPBEXHLevel0 2 7 3 3" xfId="27901"/>
    <cellStyle name="SAPBEXHLevel0 2 7 3 3 2" xfId="27902"/>
    <cellStyle name="SAPBEXHLevel0 2 7 3 4" xfId="27903"/>
    <cellStyle name="SAPBEXHLevel0 2 7 3 4 2" xfId="27904"/>
    <cellStyle name="SAPBEXHLevel0 2 7 3 5" xfId="27905"/>
    <cellStyle name="SAPBEXHLevel0 2 7 3 5 2" xfId="27906"/>
    <cellStyle name="SAPBEXHLevel0 2 7 3 6" xfId="27907"/>
    <cellStyle name="SAPBEXHLevel0 2 7 3 7" xfId="27908"/>
    <cellStyle name="SAPBEXHLevel0 2 7 3 8" xfId="27909"/>
    <cellStyle name="SAPBEXHLevel0 2 7 4" xfId="27910"/>
    <cellStyle name="SAPBEXHLevel0 2 7 4 2" xfId="27911"/>
    <cellStyle name="SAPBEXHLevel0 2 7 4 2 2" xfId="27912"/>
    <cellStyle name="SAPBEXHLevel0 2 7 4 3" xfId="27913"/>
    <cellStyle name="SAPBEXHLevel0 2 7 4 4" xfId="27914"/>
    <cellStyle name="SAPBEXHLevel0 2 7 4 5" xfId="27915"/>
    <cellStyle name="SAPBEXHLevel0 2 7 5" xfId="27916"/>
    <cellStyle name="SAPBEXHLevel0 2 7 5 2" xfId="27917"/>
    <cellStyle name="SAPBEXHLevel0 2 7 5 2 2" xfId="27918"/>
    <cellStyle name="SAPBEXHLevel0 2 7 5 3" xfId="27919"/>
    <cellStyle name="SAPBEXHLevel0 2 7 5 4" xfId="27920"/>
    <cellStyle name="SAPBEXHLevel0 2 7 5 5" xfId="27921"/>
    <cellStyle name="SAPBEXHLevel0 2 7 6" xfId="27922"/>
    <cellStyle name="SAPBEXHLevel0 2 7 6 2" xfId="27923"/>
    <cellStyle name="SAPBEXHLevel0 2 7 6 2 2" xfId="27924"/>
    <cellStyle name="SAPBEXHLevel0 2 7 6 3" xfId="27925"/>
    <cellStyle name="SAPBEXHLevel0 2 7 6 4" xfId="27926"/>
    <cellStyle name="SAPBEXHLevel0 2 7 6 5" xfId="27927"/>
    <cellStyle name="SAPBEXHLevel0 2 7 7" xfId="27928"/>
    <cellStyle name="SAPBEXHLevel0 2 7 7 2" xfId="27929"/>
    <cellStyle name="SAPBEXHLevel0 2 7 7 3" xfId="27930"/>
    <cellStyle name="SAPBEXHLevel0 2 7 7 4" xfId="27931"/>
    <cellStyle name="SAPBEXHLevel0 2 7 8" xfId="27932"/>
    <cellStyle name="SAPBEXHLevel0 2 7 8 2" xfId="27933"/>
    <cellStyle name="SAPBEXHLevel0 2 7 8 3" xfId="27934"/>
    <cellStyle name="SAPBEXHLevel0 2 7 8 4" xfId="27935"/>
    <cellStyle name="SAPBEXHLevel0 2 7 9" xfId="27936"/>
    <cellStyle name="SAPBEXHLevel0 2 7 9 2" xfId="27937"/>
    <cellStyle name="SAPBEXHLevel0 2 8" xfId="27938"/>
    <cellStyle name="SAPBEXHLevel0 2 8 10" xfId="27939"/>
    <cellStyle name="SAPBEXHLevel0 2 8 11" xfId="27940"/>
    <cellStyle name="SAPBEXHLevel0 2 8 2" xfId="27941"/>
    <cellStyle name="SAPBEXHLevel0 2 8 2 2" xfId="27942"/>
    <cellStyle name="SAPBEXHLevel0 2 8 2 2 2" xfId="27943"/>
    <cellStyle name="SAPBEXHLevel0 2 8 2 2 2 2" xfId="27944"/>
    <cellStyle name="SAPBEXHLevel0 2 8 2 2 3" xfId="27945"/>
    <cellStyle name="SAPBEXHLevel0 2 8 2 3" xfId="27946"/>
    <cellStyle name="SAPBEXHLevel0 2 8 2 3 2" xfId="27947"/>
    <cellStyle name="SAPBEXHLevel0 2 8 2 4" xfId="27948"/>
    <cellStyle name="SAPBEXHLevel0 2 8 2 4 2" xfId="27949"/>
    <cellStyle name="SAPBEXHLevel0 2 8 2 5" xfId="27950"/>
    <cellStyle name="SAPBEXHLevel0 2 8 2 5 2" xfId="27951"/>
    <cellStyle name="SAPBEXHLevel0 2 8 2 6" xfId="27952"/>
    <cellStyle name="SAPBEXHLevel0 2 8 3" xfId="27953"/>
    <cellStyle name="SAPBEXHLevel0 2 8 3 2" xfId="27954"/>
    <cellStyle name="SAPBEXHLevel0 2 8 3 2 2" xfId="27955"/>
    <cellStyle name="SAPBEXHLevel0 2 8 3 2 2 2" xfId="27956"/>
    <cellStyle name="SAPBEXHLevel0 2 8 3 2 3" xfId="27957"/>
    <cellStyle name="SAPBEXHLevel0 2 8 3 3" xfId="27958"/>
    <cellStyle name="SAPBEXHLevel0 2 8 3 3 2" xfId="27959"/>
    <cellStyle name="SAPBEXHLevel0 2 8 3 4" xfId="27960"/>
    <cellStyle name="SAPBEXHLevel0 2 8 3 4 2" xfId="27961"/>
    <cellStyle name="SAPBEXHLevel0 2 8 3 5" xfId="27962"/>
    <cellStyle name="SAPBEXHLevel0 2 8 3 5 2" xfId="27963"/>
    <cellStyle name="SAPBEXHLevel0 2 8 3 6" xfId="27964"/>
    <cellStyle name="SAPBEXHLevel0 2 8 3 7" xfId="27965"/>
    <cellStyle name="SAPBEXHLevel0 2 8 3 8" xfId="27966"/>
    <cellStyle name="SAPBEXHLevel0 2 8 4" xfId="27967"/>
    <cellStyle name="SAPBEXHLevel0 2 8 4 2" xfId="27968"/>
    <cellStyle name="SAPBEXHLevel0 2 8 4 2 2" xfId="27969"/>
    <cellStyle name="SAPBEXHLevel0 2 8 4 3" xfId="27970"/>
    <cellStyle name="SAPBEXHLevel0 2 8 4 4" xfId="27971"/>
    <cellStyle name="SAPBEXHLevel0 2 8 4 5" xfId="27972"/>
    <cellStyle name="SAPBEXHLevel0 2 8 5" xfId="27973"/>
    <cellStyle name="SAPBEXHLevel0 2 8 5 2" xfId="27974"/>
    <cellStyle name="SAPBEXHLevel0 2 8 5 2 2" xfId="27975"/>
    <cellStyle name="SAPBEXHLevel0 2 8 5 3" xfId="27976"/>
    <cellStyle name="SAPBEXHLevel0 2 8 5 4" xfId="27977"/>
    <cellStyle name="SAPBEXHLevel0 2 8 5 5" xfId="27978"/>
    <cellStyle name="SAPBEXHLevel0 2 8 6" xfId="27979"/>
    <cellStyle name="SAPBEXHLevel0 2 8 6 2" xfId="27980"/>
    <cellStyle name="SAPBEXHLevel0 2 8 6 2 2" xfId="27981"/>
    <cellStyle name="SAPBEXHLevel0 2 8 6 3" xfId="27982"/>
    <cellStyle name="SAPBEXHLevel0 2 8 6 4" xfId="27983"/>
    <cellStyle name="SAPBEXHLevel0 2 8 6 5" xfId="27984"/>
    <cellStyle name="SAPBEXHLevel0 2 8 7" xfId="27985"/>
    <cellStyle name="SAPBEXHLevel0 2 8 7 2" xfId="27986"/>
    <cellStyle name="SAPBEXHLevel0 2 8 7 3" xfId="27987"/>
    <cellStyle name="SAPBEXHLevel0 2 8 7 4" xfId="27988"/>
    <cellStyle name="SAPBEXHLevel0 2 8 8" xfId="27989"/>
    <cellStyle name="SAPBEXHLevel0 2 8 8 2" xfId="27990"/>
    <cellStyle name="SAPBEXHLevel0 2 8 8 3" xfId="27991"/>
    <cellStyle name="SAPBEXHLevel0 2 8 8 4" xfId="27992"/>
    <cellStyle name="SAPBEXHLevel0 2 8 9" xfId="27993"/>
    <cellStyle name="SAPBEXHLevel0 2 8 9 2" xfId="27994"/>
    <cellStyle name="SAPBEXHLevel0 2 9" xfId="27995"/>
    <cellStyle name="SAPBEXHLevel0 2 9 10" xfId="27996"/>
    <cellStyle name="SAPBEXHLevel0 2 9 11" xfId="27997"/>
    <cellStyle name="SAPBEXHLevel0 2 9 2" xfId="27998"/>
    <cellStyle name="SAPBEXHLevel0 2 9 2 2" xfId="27999"/>
    <cellStyle name="SAPBEXHLevel0 2 9 2 2 2" xfId="28000"/>
    <cellStyle name="SAPBEXHLevel0 2 9 2 2 2 2" xfId="28001"/>
    <cellStyle name="SAPBEXHLevel0 2 9 2 2 3" xfId="28002"/>
    <cellStyle name="SAPBEXHLevel0 2 9 2 3" xfId="28003"/>
    <cellStyle name="SAPBEXHLevel0 2 9 2 3 2" xfId="28004"/>
    <cellStyle name="SAPBEXHLevel0 2 9 2 4" xfId="28005"/>
    <cellStyle name="SAPBEXHLevel0 2 9 2 4 2" xfId="28006"/>
    <cellStyle name="SAPBEXHLevel0 2 9 2 5" xfId="28007"/>
    <cellStyle name="SAPBEXHLevel0 2 9 2 5 2" xfId="28008"/>
    <cellStyle name="SAPBEXHLevel0 2 9 2 6" xfId="28009"/>
    <cellStyle name="SAPBEXHLevel0 2 9 3" xfId="28010"/>
    <cellStyle name="SAPBEXHLevel0 2 9 3 2" xfId="28011"/>
    <cellStyle name="SAPBEXHLevel0 2 9 3 2 2" xfId="28012"/>
    <cellStyle name="SAPBEXHLevel0 2 9 3 2 2 2" xfId="28013"/>
    <cellStyle name="SAPBEXHLevel0 2 9 3 2 3" xfId="28014"/>
    <cellStyle name="SAPBEXHLevel0 2 9 3 3" xfId="28015"/>
    <cellStyle name="SAPBEXHLevel0 2 9 3 3 2" xfId="28016"/>
    <cellStyle name="SAPBEXHLevel0 2 9 3 4" xfId="28017"/>
    <cellStyle name="SAPBEXHLevel0 2 9 3 4 2" xfId="28018"/>
    <cellStyle name="SAPBEXHLevel0 2 9 3 5" xfId="28019"/>
    <cellStyle name="SAPBEXHLevel0 2 9 3 5 2" xfId="28020"/>
    <cellStyle name="SAPBEXHLevel0 2 9 3 6" xfId="28021"/>
    <cellStyle name="SAPBEXHLevel0 2 9 3 7" xfId="28022"/>
    <cellStyle name="SAPBEXHLevel0 2 9 3 8" xfId="28023"/>
    <cellStyle name="SAPBEXHLevel0 2 9 4" xfId="28024"/>
    <cellStyle name="SAPBEXHLevel0 2 9 4 2" xfId="28025"/>
    <cellStyle name="SAPBEXHLevel0 2 9 4 2 2" xfId="28026"/>
    <cellStyle name="SAPBEXHLevel0 2 9 4 3" xfId="28027"/>
    <cellStyle name="SAPBEXHLevel0 2 9 4 4" xfId="28028"/>
    <cellStyle name="SAPBEXHLevel0 2 9 4 5" xfId="28029"/>
    <cellStyle name="SAPBEXHLevel0 2 9 5" xfId="28030"/>
    <cellStyle name="SAPBEXHLevel0 2 9 5 2" xfId="28031"/>
    <cellStyle name="SAPBEXHLevel0 2 9 5 2 2" xfId="28032"/>
    <cellStyle name="SAPBEXHLevel0 2 9 5 3" xfId="28033"/>
    <cellStyle name="SAPBEXHLevel0 2 9 5 4" xfId="28034"/>
    <cellStyle name="SAPBEXHLevel0 2 9 5 5" xfId="28035"/>
    <cellStyle name="SAPBEXHLevel0 2 9 6" xfId="28036"/>
    <cellStyle name="SAPBEXHLevel0 2 9 6 2" xfId="28037"/>
    <cellStyle name="SAPBEXHLevel0 2 9 6 2 2" xfId="28038"/>
    <cellStyle name="SAPBEXHLevel0 2 9 6 3" xfId="28039"/>
    <cellStyle name="SAPBEXHLevel0 2 9 6 4" xfId="28040"/>
    <cellStyle name="SAPBEXHLevel0 2 9 6 5" xfId="28041"/>
    <cellStyle name="SAPBEXHLevel0 2 9 7" xfId="28042"/>
    <cellStyle name="SAPBEXHLevel0 2 9 7 2" xfId="28043"/>
    <cellStyle name="SAPBEXHLevel0 2 9 7 3" xfId="28044"/>
    <cellStyle name="SAPBEXHLevel0 2 9 7 4" xfId="28045"/>
    <cellStyle name="SAPBEXHLevel0 2 9 8" xfId="28046"/>
    <cellStyle name="SAPBEXHLevel0 2 9 8 2" xfId="28047"/>
    <cellStyle name="SAPBEXHLevel0 2 9 8 3" xfId="28048"/>
    <cellStyle name="SAPBEXHLevel0 2 9 8 4" xfId="28049"/>
    <cellStyle name="SAPBEXHLevel0 2 9 9" xfId="28050"/>
    <cellStyle name="SAPBEXHLevel0 2 9 9 2" xfId="28051"/>
    <cellStyle name="SAPBEXHLevel0 2_20120313_final_participating_bonds_mar2012_interest_calc" xfId="28052"/>
    <cellStyle name="SAPBEXHLevel0 20" xfId="28053"/>
    <cellStyle name="SAPBEXHLevel0 3" xfId="28054"/>
    <cellStyle name="SAPBEXHLevel0 3 10" xfId="28055"/>
    <cellStyle name="SAPBEXHLevel0 3 10 2" xfId="28056"/>
    <cellStyle name="SAPBEXHLevel0 3 11" xfId="28057"/>
    <cellStyle name="SAPBEXHLevel0 3 12" xfId="28058"/>
    <cellStyle name="SAPBEXHLevel0 3 2" xfId="28059"/>
    <cellStyle name="SAPBEXHLevel0 3 2 2" xfId="28060"/>
    <cellStyle name="SAPBEXHLevel0 3 2 2 2" xfId="28061"/>
    <cellStyle name="SAPBEXHLevel0 3 2 2 2 2" xfId="28062"/>
    <cellStyle name="SAPBEXHLevel0 3 2 2 3" xfId="28063"/>
    <cellStyle name="SAPBEXHLevel0 3 2 3" xfId="28064"/>
    <cellStyle name="SAPBEXHLevel0 3 2 3 2" xfId="28065"/>
    <cellStyle name="SAPBEXHLevel0 3 2 4" xfId="28066"/>
    <cellStyle name="SAPBEXHLevel0 3 2 4 2" xfId="28067"/>
    <cellStyle name="SAPBEXHLevel0 3 2 5" xfId="28068"/>
    <cellStyle name="SAPBEXHLevel0 3 2 5 2" xfId="28069"/>
    <cellStyle name="SAPBEXHLevel0 3 2 6" xfId="28070"/>
    <cellStyle name="SAPBEXHLevel0 3 3" xfId="28071"/>
    <cellStyle name="SAPBEXHLevel0 3 3 2" xfId="28072"/>
    <cellStyle name="SAPBEXHLevel0 3 3 2 2" xfId="28073"/>
    <cellStyle name="SAPBEXHLevel0 3 3 2 2 2" xfId="28074"/>
    <cellStyle name="SAPBEXHLevel0 3 3 2 3" xfId="28075"/>
    <cellStyle name="SAPBEXHLevel0 3 3 3" xfId="28076"/>
    <cellStyle name="SAPBEXHLevel0 3 3 3 2" xfId="28077"/>
    <cellStyle name="SAPBEXHLevel0 3 3 4" xfId="28078"/>
    <cellStyle name="SAPBEXHLevel0 3 3 4 2" xfId="28079"/>
    <cellStyle name="SAPBEXHLevel0 3 3 5" xfId="28080"/>
    <cellStyle name="SAPBEXHLevel0 3 3 5 2" xfId="28081"/>
    <cellStyle name="SAPBEXHLevel0 3 3 6" xfId="28082"/>
    <cellStyle name="SAPBEXHLevel0 3 3 7" xfId="28083"/>
    <cellStyle name="SAPBEXHLevel0 3 3 8" xfId="28084"/>
    <cellStyle name="SAPBEXHLevel0 3 4" xfId="28085"/>
    <cellStyle name="SAPBEXHLevel0 3 4 2" xfId="28086"/>
    <cellStyle name="SAPBEXHLevel0 3 4 2 2" xfId="28087"/>
    <cellStyle name="SAPBEXHLevel0 3 4 2 2 2" xfId="28088"/>
    <cellStyle name="SAPBEXHLevel0 3 4 2 3" xfId="28089"/>
    <cellStyle name="SAPBEXHLevel0 3 4 3" xfId="28090"/>
    <cellStyle name="SAPBEXHLevel0 3 4 3 2" xfId="28091"/>
    <cellStyle name="SAPBEXHLevel0 3 4 4" xfId="28092"/>
    <cellStyle name="SAPBEXHLevel0 3 4 4 2" xfId="28093"/>
    <cellStyle name="SAPBEXHLevel0 3 4 5" xfId="28094"/>
    <cellStyle name="SAPBEXHLevel0 3 4 5 2" xfId="28095"/>
    <cellStyle name="SAPBEXHLevel0 3 4 6" xfId="28096"/>
    <cellStyle name="SAPBEXHLevel0 3 4 7" xfId="28097"/>
    <cellStyle name="SAPBEXHLevel0 3 4 8" xfId="28098"/>
    <cellStyle name="SAPBEXHLevel0 3 5" xfId="28099"/>
    <cellStyle name="SAPBEXHLevel0 3 5 2" xfId="28100"/>
    <cellStyle name="SAPBEXHLevel0 3 5 2 2" xfId="28101"/>
    <cellStyle name="SAPBEXHLevel0 3 5 3" xfId="28102"/>
    <cellStyle name="SAPBEXHLevel0 3 5 4" xfId="28103"/>
    <cellStyle name="SAPBEXHLevel0 3 5 5" xfId="28104"/>
    <cellStyle name="SAPBEXHLevel0 3 6" xfId="28105"/>
    <cellStyle name="SAPBEXHLevel0 3 6 2" xfId="28106"/>
    <cellStyle name="SAPBEXHLevel0 3 6 2 2" xfId="28107"/>
    <cellStyle name="SAPBEXHLevel0 3 6 3" xfId="28108"/>
    <cellStyle name="SAPBEXHLevel0 3 6 4" xfId="28109"/>
    <cellStyle name="SAPBEXHLevel0 3 6 5" xfId="28110"/>
    <cellStyle name="SAPBEXHLevel0 3 7" xfId="28111"/>
    <cellStyle name="SAPBEXHLevel0 3 7 2" xfId="28112"/>
    <cellStyle name="SAPBEXHLevel0 3 7 2 2" xfId="28113"/>
    <cellStyle name="SAPBEXHLevel0 3 7 3" xfId="28114"/>
    <cellStyle name="SAPBEXHLevel0 3 7 4" xfId="28115"/>
    <cellStyle name="SAPBEXHLevel0 3 7 5" xfId="28116"/>
    <cellStyle name="SAPBEXHLevel0 3 8" xfId="28117"/>
    <cellStyle name="SAPBEXHLevel0 3 8 2" xfId="28118"/>
    <cellStyle name="SAPBEXHLevel0 3 8 3" xfId="28119"/>
    <cellStyle name="SAPBEXHLevel0 3 8 4" xfId="28120"/>
    <cellStyle name="SAPBEXHLevel0 3 9" xfId="28121"/>
    <cellStyle name="SAPBEXHLevel0 3 9 2" xfId="28122"/>
    <cellStyle name="SAPBEXHLevel0 4" xfId="28123"/>
    <cellStyle name="SAPBEXHLevel0 4 10" xfId="28124"/>
    <cellStyle name="SAPBEXHLevel0 4 11" xfId="28125"/>
    <cellStyle name="SAPBEXHLevel0 4 2" xfId="28126"/>
    <cellStyle name="SAPBEXHLevel0 4 2 2" xfId="28127"/>
    <cellStyle name="SAPBEXHLevel0 4 2 2 2" xfId="28128"/>
    <cellStyle name="SAPBEXHLevel0 4 2 2 2 2" xfId="28129"/>
    <cellStyle name="SAPBEXHLevel0 4 2 2 3" xfId="28130"/>
    <cellStyle name="SAPBEXHLevel0 4 2 3" xfId="28131"/>
    <cellStyle name="SAPBEXHLevel0 4 2 3 2" xfId="28132"/>
    <cellStyle name="SAPBEXHLevel0 4 2 4" xfId="28133"/>
    <cellStyle name="SAPBEXHLevel0 4 2 4 2" xfId="28134"/>
    <cellStyle name="SAPBEXHLevel0 4 2 5" xfId="28135"/>
    <cellStyle name="SAPBEXHLevel0 4 2 5 2" xfId="28136"/>
    <cellStyle name="SAPBEXHLevel0 4 2 6" xfId="28137"/>
    <cellStyle name="SAPBEXHLevel0 4 3" xfId="28138"/>
    <cellStyle name="SAPBEXHLevel0 4 3 2" xfId="28139"/>
    <cellStyle name="SAPBEXHLevel0 4 3 2 2" xfId="28140"/>
    <cellStyle name="SAPBEXHLevel0 4 3 2 2 2" xfId="28141"/>
    <cellStyle name="SAPBEXHLevel0 4 3 2 3" xfId="28142"/>
    <cellStyle name="SAPBEXHLevel0 4 3 3" xfId="28143"/>
    <cellStyle name="SAPBEXHLevel0 4 3 3 2" xfId="28144"/>
    <cellStyle name="SAPBEXHLevel0 4 3 4" xfId="28145"/>
    <cellStyle name="SAPBEXHLevel0 4 3 4 2" xfId="28146"/>
    <cellStyle name="SAPBEXHLevel0 4 3 5" xfId="28147"/>
    <cellStyle name="SAPBEXHLevel0 4 3 5 2" xfId="28148"/>
    <cellStyle name="SAPBEXHLevel0 4 3 6" xfId="28149"/>
    <cellStyle name="SAPBEXHLevel0 4 3 7" xfId="28150"/>
    <cellStyle name="SAPBEXHLevel0 4 3 8" xfId="28151"/>
    <cellStyle name="SAPBEXHLevel0 4 4" xfId="28152"/>
    <cellStyle name="SAPBEXHLevel0 4 4 2" xfId="28153"/>
    <cellStyle name="SAPBEXHLevel0 4 4 2 2" xfId="28154"/>
    <cellStyle name="SAPBEXHLevel0 4 4 3" xfId="28155"/>
    <cellStyle name="SAPBEXHLevel0 4 4 4" xfId="28156"/>
    <cellStyle name="SAPBEXHLevel0 4 4 5" xfId="28157"/>
    <cellStyle name="SAPBEXHLevel0 4 5" xfId="28158"/>
    <cellStyle name="SAPBEXHLevel0 4 5 2" xfId="28159"/>
    <cellStyle name="SAPBEXHLevel0 4 5 2 2" xfId="28160"/>
    <cellStyle name="SAPBEXHLevel0 4 5 3" xfId="28161"/>
    <cellStyle name="SAPBEXHLevel0 4 5 4" xfId="28162"/>
    <cellStyle name="SAPBEXHLevel0 4 5 5" xfId="28163"/>
    <cellStyle name="SAPBEXHLevel0 4 6" xfId="28164"/>
    <cellStyle name="SAPBEXHLevel0 4 6 2" xfId="28165"/>
    <cellStyle name="SAPBEXHLevel0 4 6 2 2" xfId="28166"/>
    <cellStyle name="SAPBEXHLevel0 4 6 3" xfId="28167"/>
    <cellStyle name="SAPBEXHLevel0 4 6 4" xfId="28168"/>
    <cellStyle name="SAPBEXHLevel0 4 6 5" xfId="28169"/>
    <cellStyle name="SAPBEXHLevel0 4 7" xfId="28170"/>
    <cellStyle name="SAPBEXHLevel0 4 7 2" xfId="28171"/>
    <cellStyle name="SAPBEXHLevel0 4 7 3" xfId="28172"/>
    <cellStyle name="SAPBEXHLevel0 4 7 4" xfId="28173"/>
    <cellStyle name="SAPBEXHLevel0 4 8" xfId="28174"/>
    <cellStyle name="SAPBEXHLevel0 4 8 2" xfId="28175"/>
    <cellStyle name="SAPBEXHLevel0 4 8 3" xfId="28176"/>
    <cellStyle name="SAPBEXHLevel0 4 8 4" xfId="28177"/>
    <cellStyle name="SAPBEXHLevel0 4 9" xfId="28178"/>
    <cellStyle name="SAPBEXHLevel0 4 9 2" xfId="28179"/>
    <cellStyle name="SAPBEXHLevel0 5" xfId="28180"/>
    <cellStyle name="SAPBEXHLevel0 5 10" xfId="28181"/>
    <cellStyle name="SAPBEXHLevel0 5 11" xfId="28182"/>
    <cellStyle name="SAPBEXHLevel0 5 2" xfId="28183"/>
    <cellStyle name="SAPBEXHLevel0 5 2 2" xfId="28184"/>
    <cellStyle name="SAPBEXHLevel0 5 2 2 2" xfId="28185"/>
    <cellStyle name="SAPBEXHLevel0 5 2 2 2 2" xfId="28186"/>
    <cellStyle name="SAPBEXHLevel0 5 2 2 3" xfId="28187"/>
    <cellStyle name="SAPBEXHLevel0 5 2 3" xfId="28188"/>
    <cellStyle name="SAPBEXHLevel0 5 2 3 2" xfId="28189"/>
    <cellStyle name="SAPBEXHLevel0 5 2 4" xfId="28190"/>
    <cellStyle name="SAPBEXHLevel0 5 2 4 2" xfId="28191"/>
    <cellStyle name="SAPBEXHLevel0 5 2 5" xfId="28192"/>
    <cellStyle name="SAPBEXHLevel0 5 2 5 2" xfId="28193"/>
    <cellStyle name="SAPBEXHLevel0 5 2 6" xfId="28194"/>
    <cellStyle name="SAPBEXHLevel0 5 3" xfId="28195"/>
    <cellStyle name="SAPBEXHLevel0 5 3 2" xfId="28196"/>
    <cellStyle name="SAPBEXHLevel0 5 3 2 2" xfId="28197"/>
    <cellStyle name="SAPBEXHLevel0 5 3 2 2 2" xfId="28198"/>
    <cellStyle name="SAPBEXHLevel0 5 3 2 3" xfId="28199"/>
    <cellStyle name="SAPBEXHLevel0 5 3 3" xfId="28200"/>
    <cellStyle name="SAPBEXHLevel0 5 3 3 2" xfId="28201"/>
    <cellStyle name="SAPBEXHLevel0 5 3 4" xfId="28202"/>
    <cellStyle name="SAPBEXHLevel0 5 3 4 2" xfId="28203"/>
    <cellStyle name="SAPBEXHLevel0 5 3 5" xfId="28204"/>
    <cellStyle name="SAPBEXHLevel0 5 3 5 2" xfId="28205"/>
    <cellStyle name="SAPBEXHLevel0 5 3 6" xfId="28206"/>
    <cellStyle name="SAPBEXHLevel0 5 3 7" xfId="28207"/>
    <cellStyle name="SAPBEXHLevel0 5 3 8" xfId="28208"/>
    <cellStyle name="SAPBEXHLevel0 5 4" xfId="28209"/>
    <cellStyle name="SAPBEXHLevel0 5 4 2" xfId="28210"/>
    <cellStyle name="SAPBEXHLevel0 5 4 2 2" xfId="28211"/>
    <cellStyle name="SAPBEXHLevel0 5 4 3" xfId="28212"/>
    <cellStyle name="SAPBEXHLevel0 5 4 4" xfId="28213"/>
    <cellStyle name="SAPBEXHLevel0 5 4 5" xfId="28214"/>
    <cellStyle name="SAPBEXHLevel0 5 5" xfId="28215"/>
    <cellStyle name="SAPBEXHLevel0 5 5 2" xfId="28216"/>
    <cellStyle name="SAPBEXHLevel0 5 5 2 2" xfId="28217"/>
    <cellStyle name="SAPBEXHLevel0 5 5 3" xfId="28218"/>
    <cellStyle name="SAPBEXHLevel0 5 5 4" xfId="28219"/>
    <cellStyle name="SAPBEXHLevel0 5 5 5" xfId="28220"/>
    <cellStyle name="SAPBEXHLevel0 5 6" xfId="28221"/>
    <cellStyle name="SAPBEXHLevel0 5 6 2" xfId="28222"/>
    <cellStyle name="SAPBEXHLevel0 5 6 2 2" xfId="28223"/>
    <cellStyle name="SAPBEXHLevel0 5 6 3" xfId="28224"/>
    <cellStyle name="SAPBEXHLevel0 5 6 4" xfId="28225"/>
    <cellStyle name="SAPBEXHLevel0 5 6 5" xfId="28226"/>
    <cellStyle name="SAPBEXHLevel0 5 7" xfId="28227"/>
    <cellStyle name="SAPBEXHLevel0 5 7 2" xfId="28228"/>
    <cellStyle name="SAPBEXHLevel0 5 7 3" xfId="28229"/>
    <cellStyle name="SAPBEXHLevel0 5 7 4" xfId="28230"/>
    <cellStyle name="SAPBEXHLevel0 5 8" xfId="28231"/>
    <cellStyle name="SAPBEXHLevel0 5 8 2" xfId="28232"/>
    <cellStyle name="SAPBEXHLevel0 5 8 3" xfId="28233"/>
    <cellStyle name="SAPBEXHLevel0 5 8 4" xfId="28234"/>
    <cellStyle name="SAPBEXHLevel0 5 9" xfId="28235"/>
    <cellStyle name="SAPBEXHLevel0 5 9 2" xfId="28236"/>
    <cellStyle name="SAPBEXHLevel0 6" xfId="28237"/>
    <cellStyle name="SAPBEXHLevel0 6 10" xfId="28238"/>
    <cellStyle name="SAPBEXHLevel0 6 11" xfId="28239"/>
    <cellStyle name="SAPBEXHLevel0 6 2" xfId="28240"/>
    <cellStyle name="SAPBEXHLevel0 6 2 2" xfId="28241"/>
    <cellStyle name="SAPBEXHLevel0 6 2 2 2" xfId="28242"/>
    <cellStyle name="SAPBEXHLevel0 6 2 2 2 2" xfId="28243"/>
    <cellStyle name="SAPBEXHLevel0 6 2 2 3" xfId="28244"/>
    <cellStyle name="SAPBEXHLevel0 6 2 3" xfId="28245"/>
    <cellStyle name="SAPBEXHLevel0 6 2 3 2" xfId="28246"/>
    <cellStyle name="SAPBEXHLevel0 6 2 4" xfId="28247"/>
    <cellStyle name="SAPBEXHLevel0 6 2 4 2" xfId="28248"/>
    <cellStyle name="SAPBEXHLevel0 6 2 5" xfId="28249"/>
    <cellStyle name="SAPBEXHLevel0 6 2 5 2" xfId="28250"/>
    <cellStyle name="SAPBEXHLevel0 6 2 6" xfId="28251"/>
    <cellStyle name="SAPBEXHLevel0 6 3" xfId="28252"/>
    <cellStyle name="SAPBEXHLevel0 6 3 2" xfId="28253"/>
    <cellStyle name="SAPBEXHLevel0 6 3 2 2" xfId="28254"/>
    <cellStyle name="SAPBEXHLevel0 6 3 2 2 2" xfId="28255"/>
    <cellStyle name="SAPBEXHLevel0 6 3 2 3" xfId="28256"/>
    <cellStyle name="SAPBEXHLevel0 6 3 3" xfId="28257"/>
    <cellStyle name="SAPBEXHLevel0 6 3 3 2" xfId="28258"/>
    <cellStyle name="SAPBEXHLevel0 6 3 4" xfId="28259"/>
    <cellStyle name="SAPBEXHLevel0 6 3 4 2" xfId="28260"/>
    <cellStyle name="SAPBEXHLevel0 6 3 5" xfId="28261"/>
    <cellStyle name="SAPBEXHLevel0 6 3 5 2" xfId="28262"/>
    <cellStyle name="SAPBEXHLevel0 6 3 6" xfId="28263"/>
    <cellStyle name="SAPBEXHLevel0 6 3 7" xfId="28264"/>
    <cellStyle name="SAPBEXHLevel0 6 3 8" xfId="28265"/>
    <cellStyle name="SAPBEXHLevel0 6 4" xfId="28266"/>
    <cellStyle name="SAPBEXHLevel0 6 4 2" xfId="28267"/>
    <cellStyle name="SAPBEXHLevel0 6 4 2 2" xfId="28268"/>
    <cellStyle name="SAPBEXHLevel0 6 4 3" xfId="28269"/>
    <cellStyle name="SAPBEXHLevel0 6 4 4" xfId="28270"/>
    <cellStyle name="SAPBEXHLevel0 6 4 5" xfId="28271"/>
    <cellStyle name="SAPBEXHLevel0 6 5" xfId="28272"/>
    <cellStyle name="SAPBEXHLevel0 6 5 2" xfId="28273"/>
    <cellStyle name="SAPBEXHLevel0 6 5 2 2" xfId="28274"/>
    <cellStyle name="SAPBEXHLevel0 6 5 3" xfId="28275"/>
    <cellStyle name="SAPBEXHLevel0 6 5 4" xfId="28276"/>
    <cellStyle name="SAPBEXHLevel0 6 5 5" xfId="28277"/>
    <cellStyle name="SAPBEXHLevel0 6 6" xfId="28278"/>
    <cellStyle name="SAPBEXHLevel0 6 6 2" xfId="28279"/>
    <cellStyle name="SAPBEXHLevel0 6 6 2 2" xfId="28280"/>
    <cellStyle name="SAPBEXHLevel0 6 6 3" xfId="28281"/>
    <cellStyle name="SAPBEXHLevel0 6 6 4" xfId="28282"/>
    <cellStyle name="SAPBEXHLevel0 6 6 5" xfId="28283"/>
    <cellStyle name="SAPBEXHLevel0 6 7" xfId="28284"/>
    <cellStyle name="SAPBEXHLevel0 6 7 2" xfId="28285"/>
    <cellStyle name="SAPBEXHLevel0 6 7 3" xfId="28286"/>
    <cellStyle name="SAPBEXHLevel0 6 7 4" xfId="28287"/>
    <cellStyle name="SAPBEXHLevel0 6 8" xfId="28288"/>
    <cellStyle name="SAPBEXHLevel0 6 8 2" xfId="28289"/>
    <cellStyle name="SAPBEXHLevel0 6 8 3" xfId="28290"/>
    <cellStyle name="SAPBEXHLevel0 6 8 4" xfId="28291"/>
    <cellStyle name="SAPBEXHLevel0 6 9" xfId="28292"/>
    <cellStyle name="SAPBEXHLevel0 6 9 2" xfId="28293"/>
    <cellStyle name="SAPBEXHLevel0 7" xfId="28294"/>
    <cellStyle name="SAPBEXHLevel0 7 10" xfId="28295"/>
    <cellStyle name="SAPBEXHLevel0 7 11" xfId="28296"/>
    <cellStyle name="SAPBEXHLevel0 7 2" xfId="28297"/>
    <cellStyle name="SAPBEXHLevel0 7 2 2" xfId="28298"/>
    <cellStyle name="SAPBEXHLevel0 7 2 2 2" xfId="28299"/>
    <cellStyle name="SAPBEXHLevel0 7 2 2 2 2" xfId="28300"/>
    <cellStyle name="SAPBEXHLevel0 7 2 2 3" xfId="28301"/>
    <cellStyle name="SAPBEXHLevel0 7 2 3" xfId="28302"/>
    <cellStyle name="SAPBEXHLevel0 7 2 3 2" xfId="28303"/>
    <cellStyle name="SAPBEXHLevel0 7 2 4" xfId="28304"/>
    <cellStyle name="SAPBEXHLevel0 7 2 4 2" xfId="28305"/>
    <cellStyle name="SAPBEXHLevel0 7 2 5" xfId="28306"/>
    <cellStyle name="SAPBEXHLevel0 7 2 5 2" xfId="28307"/>
    <cellStyle name="SAPBEXHLevel0 7 2 6" xfId="28308"/>
    <cellStyle name="SAPBEXHLevel0 7 3" xfId="28309"/>
    <cellStyle name="SAPBEXHLevel0 7 3 2" xfId="28310"/>
    <cellStyle name="SAPBEXHLevel0 7 3 2 2" xfId="28311"/>
    <cellStyle name="SAPBEXHLevel0 7 3 2 2 2" xfId="28312"/>
    <cellStyle name="SAPBEXHLevel0 7 3 2 3" xfId="28313"/>
    <cellStyle name="SAPBEXHLevel0 7 3 3" xfId="28314"/>
    <cellStyle name="SAPBEXHLevel0 7 3 3 2" xfId="28315"/>
    <cellStyle name="SAPBEXHLevel0 7 3 4" xfId="28316"/>
    <cellStyle name="SAPBEXHLevel0 7 3 4 2" xfId="28317"/>
    <cellStyle name="SAPBEXHLevel0 7 3 5" xfId="28318"/>
    <cellStyle name="SAPBEXHLevel0 7 3 5 2" xfId="28319"/>
    <cellStyle name="SAPBEXHLevel0 7 3 6" xfId="28320"/>
    <cellStyle name="SAPBEXHLevel0 7 3 7" xfId="28321"/>
    <cellStyle name="SAPBEXHLevel0 7 3 8" xfId="28322"/>
    <cellStyle name="SAPBEXHLevel0 7 4" xfId="28323"/>
    <cellStyle name="SAPBEXHLevel0 7 4 2" xfId="28324"/>
    <cellStyle name="SAPBEXHLevel0 7 4 2 2" xfId="28325"/>
    <cellStyle name="SAPBEXHLevel0 7 4 3" xfId="28326"/>
    <cellStyle name="SAPBEXHLevel0 7 4 4" xfId="28327"/>
    <cellStyle name="SAPBEXHLevel0 7 4 5" xfId="28328"/>
    <cellStyle name="SAPBEXHLevel0 7 5" xfId="28329"/>
    <cellStyle name="SAPBEXHLevel0 7 5 2" xfId="28330"/>
    <cellStyle name="SAPBEXHLevel0 7 5 2 2" xfId="28331"/>
    <cellStyle name="SAPBEXHLevel0 7 5 3" xfId="28332"/>
    <cellStyle name="SAPBEXHLevel0 7 5 4" xfId="28333"/>
    <cellStyle name="SAPBEXHLevel0 7 5 5" xfId="28334"/>
    <cellStyle name="SAPBEXHLevel0 7 6" xfId="28335"/>
    <cellStyle name="SAPBEXHLevel0 7 6 2" xfId="28336"/>
    <cellStyle name="SAPBEXHLevel0 7 6 2 2" xfId="28337"/>
    <cellStyle name="SAPBEXHLevel0 7 6 3" xfId="28338"/>
    <cellStyle name="SAPBEXHLevel0 7 6 4" xfId="28339"/>
    <cellStyle name="SAPBEXHLevel0 7 6 5" xfId="28340"/>
    <cellStyle name="SAPBEXHLevel0 7 7" xfId="28341"/>
    <cellStyle name="SAPBEXHLevel0 7 7 2" xfId="28342"/>
    <cellStyle name="SAPBEXHLevel0 7 7 3" xfId="28343"/>
    <cellStyle name="SAPBEXHLevel0 7 7 4" xfId="28344"/>
    <cellStyle name="SAPBEXHLevel0 7 8" xfId="28345"/>
    <cellStyle name="SAPBEXHLevel0 7 8 2" xfId="28346"/>
    <cellStyle name="SAPBEXHLevel0 7 8 3" xfId="28347"/>
    <cellStyle name="SAPBEXHLevel0 7 8 4" xfId="28348"/>
    <cellStyle name="SAPBEXHLevel0 7 9" xfId="28349"/>
    <cellStyle name="SAPBEXHLevel0 7 9 2" xfId="28350"/>
    <cellStyle name="SAPBEXHLevel0 8" xfId="28351"/>
    <cellStyle name="SAPBEXHLevel0 8 10" xfId="28352"/>
    <cellStyle name="SAPBEXHLevel0 8 11" xfId="28353"/>
    <cellStyle name="SAPBEXHLevel0 8 2" xfId="28354"/>
    <cellStyle name="SAPBEXHLevel0 8 2 2" xfId="28355"/>
    <cellStyle name="SAPBEXHLevel0 8 2 2 2" xfId="28356"/>
    <cellStyle name="SAPBEXHLevel0 8 2 2 2 2" xfId="28357"/>
    <cellStyle name="SAPBEXHLevel0 8 2 2 3" xfId="28358"/>
    <cellStyle name="SAPBEXHLevel0 8 2 3" xfId="28359"/>
    <cellStyle name="SAPBEXHLevel0 8 2 3 2" xfId="28360"/>
    <cellStyle name="SAPBEXHLevel0 8 2 4" xfId="28361"/>
    <cellStyle name="SAPBEXHLevel0 8 2 4 2" xfId="28362"/>
    <cellStyle name="SAPBEXHLevel0 8 2 5" xfId="28363"/>
    <cellStyle name="SAPBEXHLevel0 8 2 5 2" xfId="28364"/>
    <cellStyle name="SAPBEXHLevel0 8 2 6" xfId="28365"/>
    <cellStyle name="SAPBEXHLevel0 8 3" xfId="28366"/>
    <cellStyle name="SAPBEXHLevel0 8 3 2" xfId="28367"/>
    <cellStyle name="SAPBEXHLevel0 8 3 2 2" xfId="28368"/>
    <cellStyle name="SAPBEXHLevel0 8 3 2 2 2" xfId="28369"/>
    <cellStyle name="SAPBEXHLevel0 8 3 2 3" xfId="28370"/>
    <cellStyle name="SAPBEXHLevel0 8 3 3" xfId="28371"/>
    <cellStyle name="SAPBEXHLevel0 8 3 3 2" xfId="28372"/>
    <cellStyle name="SAPBEXHLevel0 8 3 4" xfId="28373"/>
    <cellStyle name="SAPBEXHLevel0 8 3 4 2" xfId="28374"/>
    <cellStyle name="SAPBEXHLevel0 8 3 5" xfId="28375"/>
    <cellStyle name="SAPBEXHLevel0 8 3 5 2" xfId="28376"/>
    <cellStyle name="SAPBEXHLevel0 8 3 6" xfId="28377"/>
    <cellStyle name="SAPBEXHLevel0 8 3 7" xfId="28378"/>
    <cellStyle name="SAPBEXHLevel0 8 3 8" xfId="28379"/>
    <cellStyle name="SAPBEXHLevel0 8 4" xfId="28380"/>
    <cellStyle name="SAPBEXHLevel0 8 4 2" xfId="28381"/>
    <cellStyle name="SAPBEXHLevel0 8 4 2 2" xfId="28382"/>
    <cellStyle name="SAPBEXHLevel0 8 4 3" xfId="28383"/>
    <cellStyle name="SAPBEXHLevel0 8 4 4" xfId="28384"/>
    <cellStyle name="SAPBEXHLevel0 8 4 5" xfId="28385"/>
    <cellStyle name="SAPBEXHLevel0 8 5" xfId="28386"/>
    <cellStyle name="SAPBEXHLevel0 8 5 2" xfId="28387"/>
    <cellStyle name="SAPBEXHLevel0 8 5 2 2" xfId="28388"/>
    <cellStyle name="SAPBEXHLevel0 8 5 3" xfId="28389"/>
    <cellStyle name="SAPBEXHLevel0 8 5 4" xfId="28390"/>
    <cellStyle name="SAPBEXHLevel0 8 5 5" xfId="28391"/>
    <cellStyle name="SAPBEXHLevel0 8 6" xfId="28392"/>
    <cellStyle name="SAPBEXHLevel0 8 6 2" xfId="28393"/>
    <cellStyle name="SAPBEXHLevel0 8 6 2 2" xfId="28394"/>
    <cellStyle name="SAPBEXHLevel0 8 6 3" xfId="28395"/>
    <cellStyle name="SAPBEXHLevel0 8 6 4" xfId="28396"/>
    <cellStyle name="SAPBEXHLevel0 8 6 5" xfId="28397"/>
    <cellStyle name="SAPBEXHLevel0 8 7" xfId="28398"/>
    <cellStyle name="SAPBEXHLevel0 8 7 2" xfId="28399"/>
    <cellStyle name="SAPBEXHLevel0 8 7 3" xfId="28400"/>
    <cellStyle name="SAPBEXHLevel0 8 7 4" xfId="28401"/>
    <cellStyle name="SAPBEXHLevel0 8 8" xfId="28402"/>
    <cellStyle name="SAPBEXHLevel0 8 8 2" xfId="28403"/>
    <cellStyle name="SAPBEXHLevel0 8 8 3" xfId="28404"/>
    <cellStyle name="SAPBEXHLevel0 8 8 4" xfId="28405"/>
    <cellStyle name="SAPBEXHLevel0 8 9" xfId="28406"/>
    <cellStyle name="SAPBEXHLevel0 8 9 2" xfId="28407"/>
    <cellStyle name="SAPBEXHLevel0 9" xfId="28408"/>
    <cellStyle name="SAPBEXHLevel0 9 2" xfId="28409"/>
    <cellStyle name="SAPBEXHLevel0 9 2 2" xfId="28410"/>
    <cellStyle name="SAPBEXHLevel0 9 2 2 2" xfId="28411"/>
    <cellStyle name="SAPBEXHLevel0 9 2 3" xfId="28412"/>
    <cellStyle name="SAPBEXHLevel0 9 3" xfId="28413"/>
    <cellStyle name="SAPBEXHLevel0 9 3 2" xfId="28414"/>
    <cellStyle name="SAPBEXHLevel0 9 4" xfId="28415"/>
    <cellStyle name="SAPBEXHLevel0 9 4 2" xfId="28416"/>
    <cellStyle name="SAPBEXHLevel0 9 5" xfId="28417"/>
    <cellStyle name="SAPBEXHLevel0 9 5 2" xfId="28418"/>
    <cellStyle name="SAPBEXHLevel0 9 6" xfId="28419"/>
    <cellStyle name="SAPBEXHLevel0 9 7" xfId="28420"/>
    <cellStyle name="SAPBEXHLevel0 9 8" xfId="28421"/>
    <cellStyle name="SAPBEXHLevel0_2011-10-03 DSA EL with PSI Oct" xfId="28422"/>
    <cellStyle name="SAPBEXHLevel0X" xfId="28423"/>
    <cellStyle name="SAPBEXHLevel0X 10" xfId="28424"/>
    <cellStyle name="SAPBEXHLevel0X 10 2" xfId="28425"/>
    <cellStyle name="SAPBEXHLevel0X 10 2 2" xfId="28426"/>
    <cellStyle name="SAPBEXHLevel0X 10 2 2 2" xfId="28427"/>
    <cellStyle name="SAPBEXHLevel0X 10 2 3" xfId="28428"/>
    <cellStyle name="SAPBEXHLevel0X 10 3" xfId="28429"/>
    <cellStyle name="SAPBEXHLevel0X 10 3 2" xfId="28430"/>
    <cellStyle name="SAPBEXHLevel0X 10 4" xfId="28431"/>
    <cellStyle name="SAPBEXHLevel0X 10 4 2" xfId="28432"/>
    <cellStyle name="SAPBEXHLevel0X 10 5" xfId="28433"/>
    <cellStyle name="SAPBEXHLevel0X 10 5 2" xfId="28434"/>
    <cellStyle name="SAPBEXHLevel0X 10 6" xfId="28435"/>
    <cellStyle name="SAPBEXHLevel0X 10 7" xfId="28436"/>
    <cellStyle name="SAPBEXHLevel0X 10 8" xfId="28437"/>
    <cellStyle name="SAPBEXHLevel0X 11" xfId="28438"/>
    <cellStyle name="SAPBEXHLevel0X 11 2" xfId="28439"/>
    <cellStyle name="SAPBEXHLevel0X 11 2 2" xfId="28440"/>
    <cellStyle name="SAPBEXHLevel0X 11 2 2 2" xfId="28441"/>
    <cellStyle name="SAPBEXHLevel0X 11 2 3" xfId="28442"/>
    <cellStyle name="SAPBEXHLevel0X 11 3" xfId="28443"/>
    <cellStyle name="SAPBEXHLevel0X 11 3 2" xfId="28444"/>
    <cellStyle name="SAPBEXHLevel0X 11 4" xfId="28445"/>
    <cellStyle name="SAPBEXHLevel0X 11 4 2" xfId="28446"/>
    <cellStyle name="SAPBEXHLevel0X 11 5" xfId="28447"/>
    <cellStyle name="SAPBEXHLevel0X 11 5 2" xfId="28448"/>
    <cellStyle name="SAPBEXHLevel0X 11 6" xfId="28449"/>
    <cellStyle name="SAPBEXHLevel0X 11 7" xfId="28450"/>
    <cellStyle name="SAPBEXHLevel0X 12" xfId="28451"/>
    <cellStyle name="SAPBEXHLevel0X 12 2" xfId="28452"/>
    <cellStyle name="SAPBEXHLevel0X 12 2 2" xfId="28453"/>
    <cellStyle name="SAPBEXHLevel0X 12 3" xfId="28454"/>
    <cellStyle name="SAPBEXHLevel0X 12 4" xfId="28455"/>
    <cellStyle name="SAPBEXHLevel0X 13" xfId="28456"/>
    <cellStyle name="SAPBEXHLevel0X 13 2" xfId="28457"/>
    <cellStyle name="SAPBEXHLevel0X 13 2 2" xfId="28458"/>
    <cellStyle name="SAPBEXHLevel0X 13 3" xfId="28459"/>
    <cellStyle name="SAPBEXHLevel0X 13 4" xfId="28460"/>
    <cellStyle name="SAPBEXHLevel0X 13 5" xfId="28461"/>
    <cellStyle name="SAPBEXHLevel0X 14" xfId="28462"/>
    <cellStyle name="SAPBEXHLevel0X 14 2" xfId="28463"/>
    <cellStyle name="SAPBEXHLevel0X 14 2 2" xfId="28464"/>
    <cellStyle name="SAPBEXHLevel0X 14 3" xfId="28465"/>
    <cellStyle name="SAPBEXHLevel0X 14 4" xfId="28466"/>
    <cellStyle name="SAPBEXHLevel0X 14 5" xfId="28467"/>
    <cellStyle name="SAPBEXHLevel0X 15" xfId="28468"/>
    <cellStyle name="SAPBEXHLevel0X 15 2" xfId="28469"/>
    <cellStyle name="SAPBEXHLevel0X 15 3" xfId="28470"/>
    <cellStyle name="SAPBEXHLevel0X 15 4" xfId="28471"/>
    <cellStyle name="SAPBEXHLevel0X 16" xfId="28472"/>
    <cellStyle name="SAPBEXHLevel0X 16 2" xfId="28473"/>
    <cellStyle name="SAPBEXHLevel0X 17" xfId="28474"/>
    <cellStyle name="SAPBEXHLevel0X 17 2" xfId="28475"/>
    <cellStyle name="SAPBEXHLevel0X 18" xfId="28476"/>
    <cellStyle name="SAPBEXHLevel0X 19" xfId="28477"/>
    <cellStyle name="SAPBEXHLevel0X 2" xfId="28478"/>
    <cellStyle name="SAPBEXHLevel0X 2 10" xfId="28479"/>
    <cellStyle name="SAPBEXHLevel0X 2 10 10" xfId="28480"/>
    <cellStyle name="SAPBEXHLevel0X 2 10 11" xfId="28481"/>
    <cellStyle name="SAPBEXHLevel0X 2 10 2" xfId="28482"/>
    <cellStyle name="SAPBEXHLevel0X 2 10 2 2" xfId="28483"/>
    <cellStyle name="SAPBEXHLevel0X 2 10 2 2 2" xfId="28484"/>
    <cellStyle name="SAPBEXHLevel0X 2 10 2 2 2 2" xfId="28485"/>
    <cellStyle name="SAPBEXHLevel0X 2 10 2 2 3" xfId="28486"/>
    <cellStyle name="SAPBEXHLevel0X 2 10 2 3" xfId="28487"/>
    <cellStyle name="SAPBEXHLevel0X 2 10 2 3 2" xfId="28488"/>
    <cellStyle name="SAPBEXHLevel0X 2 10 2 4" xfId="28489"/>
    <cellStyle name="SAPBEXHLevel0X 2 10 2 4 2" xfId="28490"/>
    <cellStyle name="SAPBEXHLevel0X 2 10 2 5" xfId="28491"/>
    <cellStyle name="SAPBEXHLevel0X 2 10 2 5 2" xfId="28492"/>
    <cellStyle name="SAPBEXHLevel0X 2 10 2 6" xfId="28493"/>
    <cellStyle name="SAPBEXHLevel0X 2 10 3" xfId="28494"/>
    <cellStyle name="SAPBEXHLevel0X 2 10 3 2" xfId="28495"/>
    <cellStyle name="SAPBEXHLevel0X 2 10 3 2 2" xfId="28496"/>
    <cellStyle name="SAPBEXHLevel0X 2 10 3 2 2 2" xfId="28497"/>
    <cellStyle name="SAPBEXHLevel0X 2 10 3 2 3" xfId="28498"/>
    <cellStyle name="SAPBEXHLevel0X 2 10 3 3" xfId="28499"/>
    <cellStyle name="SAPBEXHLevel0X 2 10 3 3 2" xfId="28500"/>
    <cellStyle name="SAPBEXHLevel0X 2 10 3 4" xfId="28501"/>
    <cellStyle name="SAPBEXHLevel0X 2 10 3 4 2" xfId="28502"/>
    <cellStyle name="SAPBEXHLevel0X 2 10 3 5" xfId="28503"/>
    <cellStyle name="SAPBEXHLevel0X 2 10 3 5 2" xfId="28504"/>
    <cellStyle name="SAPBEXHLevel0X 2 10 3 6" xfId="28505"/>
    <cellStyle name="SAPBEXHLevel0X 2 10 3 7" xfId="28506"/>
    <cellStyle name="SAPBEXHLevel0X 2 10 3 8" xfId="28507"/>
    <cellStyle name="SAPBEXHLevel0X 2 10 4" xfId="28508"/>
    <cellStyle name="SAPBEXHLevel0X 2 10 4 2" xfId="28509"/>
    <cellStyle name="SAPBEXHLevel0X 2 10 4 2 2" xfId="28510"/>
    <cellStyle name="SAPBEXHLevel0X 2 10 4 3" xfId="28511"/>
    <cellStyle name="SAPBEXHLevel0X 2 10 4 4" xfId="28512"/>
    <cellStyle name="SAPBEXHLevel0X 2 10 4 5" xfId="28513"/>
    <cellStyle name="SAPBEXHLevel0X 2 10 5" xfId="28514"/>
    <cellStyle name="SAPBEXHLevel0X 2 10 5 2" xfId="28515"/>
    <cellStyle name="SAPBEXHLevel0X 2 10 5 2 2" xfId="28516"/>
    <cellStyle name="SAPBEXHLevel0X 2 10 5 3" xfId="28517"/>
    <cellStyle name="SAPBEXHLevel0X 2 10 5 4" xfId="28518"/>
    <cellStyle name="SAPBEXHLevel0X 2 10 5 5" xfId="28519"/>
    <cellStyle name="SAPBEXHLevel0X 2 10 6" xfId="28520"/>
    <cellStyle name="SAPBEXHLevel0X 2 10 6 2" xfId="28521"/>
    <cellStyle name="SAPBEXHLevel0X 2 10 6 2 2" xfId="28522"/>
    <cellStyle name="SAPBEXHLevel0X 2 10 6 3" xfId="28523"/>
    <cellStyle name="SAPBEXHLevel0X 2 10 6 4" xfId="28524"/>
    <cellStyle name="SAPBEXHLevel0X 2 10 6 5" xfId="28525"/>
    <cellStyle name="SAPBEXHLevel0X 2 10 7" xfId="28526"/>
    <cellStyle name="SAPBEXHLevel0X 2 10 7 2" xfId="28527"/>
    <cellStyle name="SAPBEXHLevel0X 2 10 7 3" xfId="28528"/>
    <cellStyle name="SAPBEXHLevel0X 2 10 7 4" xfId="28529"/>
    <cellStyle name="SAPBEXHLevel0X 2 10 8" xfId="28530"/>
    <cellStyle name="SAPBEXHLevel0X 2 10 8 2" xfId="28531"/>
    <cellStyle name="SAPBEXHLevel0X 2 10 8 3" xfId="28532"/>
    <cellStyle name="SAPBEXHLevel0X 2 10 8 4" xfId="28533"/>
    <cellStyle name="SAPBEXHLevel0X 2 10 9" xfId="28534"/>
    <cellStyle name="SAPBEXHLevel0X 2 10 9 2" xfId="28535"/>
    <cellStyle name="SAPBEXHLevel0X 2 11" xfId="28536"/>
    <cellStyle name="SAPBEXHLevel0X 2 11 10" xfId="28537"/>
    <cellStyle name="SAPBEXHLevel0X 2 11 11" xfId="28538"/>
    <cellStyle name="SAPBEXHLevel0X 2 11 2" xfId="28539"/>
    <cellStyle name="SAPBEXHLevel0X 2 11 2 2" xfId="28540"/>
    <cellStyle name="SAPBEXHLevel0X 2 11 2 2 2" xfId="28541"/>
    <cellStyle name="SAPBEXHLevel0X 2 11 2 2 2 2" xfId="28542"/>
    <cellStyle name="SAPBEXHLevel0X 2 11 2 2 3" xfId="28543"/>
    <cellStyle name="SAPBEXHLevel0X 2 11 2 3" xfId="28544"/>
    <cellStyle name="SAPBEXHLevel0X 2 11 2 3 2" xfId="28545"/>
    <cellStyle name="SAPBEXHLevel0X 2 11 2 4" xfId="28546"/>
    <cellStyle name="SAPBEXHLevel0X 2 11 2 4 2" xfId="28547"/>
    <cellStyle name="SAPBEXHLevel0X 2 11 2 5" xfId="28548"/>
    <cellStyle name="SAPBEXHLevel0X 2 11 2 5 2" xfId="28549"/>
    <cellStyle name="SAPBEXHLevel0X 2 11 2 6" xfId="28550"/>
    <cellStyle name="SAPBEXHLevel0X 2 11 3" xfId="28551"/>
    <cellStyle name="SAPBEXHLevel0X 2 11 3 2" xfId="28552"/>
    <cellStyle name="SAPBEXHLevel0X 2 11 3 2 2" xfId="28553"/>
    <cellStyle name="SAPBEXHLevel0X 2 11 3 2 2 2" xfId="28554"/>
    <cellStyle name="SAPBEXHLevel0X 2 11 3 2 3" xfId="28555"/>
    <cellStyle name="SAPBEXHLevel0X 2 11 3 3" xfId="28556"/>
    <cellStyle name="SAPBEXHLevel0X 2 11 3 3 2" xfId="28557"/>
    <cellStyle name="SAPBEXHLevel0X 2 11 3 4" xfId="28558"/>
    <cellStyle name="SAPBEXHLevel0X 2 11 3 4 2" xfId="28559"/>
    <cellStyle name="SAPBEXHLevel0X 2 11 3 5" xfId="28560"/>
    <cellStyle name="SAPBEXHLevel0X 2 11 3 5 2" xfId="28561"/>
    <cellStyle name="SAPBEXHLevel0X 2 11 3 6" xfId="28562"/>
    <cellStyle name="SAPBEXHLevel0X 2 11 3 7" xfId="28563"/>
    <cellStyle name="SAPBEXHLevel0X 2 11 3 8" xfId="28564"/>
    <cellStyle name="SAPBEXHLevel0X 2 11 4" xfId="28565"/>
    <cellStyle name="SAPBEXHLevel0X 2 11 4 2" xfId="28566"/>
    <cellStyle name="SAPBEXHLevel0X 2 11 4 2 2" xfId="28567"/>
    <cellStyle name="SAPBEXHLevel0X 2 11 4 3" xfId="28568"/>
    <cellStyle name="SAPBEXHLevel0X 2 11 4 4" xfId="28569"/>
    <cellStyle name="SAPBEXHLevel0X 2 11 4 5" xfId="28570"/>
    <cellStyle name="SAPBEXHLevel0X 2 11 5" xfId="28571"/>
    <cellStyle name="SAPBEXHLevel0X 2 11 5 2" xfId="28572"/>
    <cellStyle name="SAPBEXHLevel0X 2 11 5 2 2" xfId="28573"/>
    <cellStyle name="SAPBEXHLevel0X 2 11 5 3" xfId="28574"/>
    <cellStyle name="SAPBEXHLevel0X 2 11 5 4" xfId="28575"/>
    <cellStyle name="SAPBEXHLevel0X 2 11 5 5" xfId="28576"/>
    <cellStyle name="SAPBEXHLevel0X 2 11 6" xfId="28577"/>
    <cellStyle name="SAPBEXHLevel0X 2 11 6 2" xfId="28578"/>
    <cellStyle name="SAPBEXHLevel0X 2 11 6 2 2" xfId="28579"/>
    <cellStyle name="SAPBEXHLevel0X 2 11 6 3" xfId="28580"/>
    <cellStyle name="SAPBEXHLevel0X 2 11 6 4" xfId="28581"/>
    <cellStyle name="SAPBEXHLevel0X 2 11 6 5" xfId="28582"/>
    <cellStyle name="SAPBEXHLevel0X 2 11 7" xfId="28583"/>
    <cellStyle name="SAPBEXHLevel0X 2 11 7 2" xfId="28584"/>
    <cellStyle name="SAPBEXHLevel0X 2 11 7 3" xfId="28585"/>
    <cellStyle name="SAPBEXHLevel0X 2 11 7 4" xfId="28586"/>
    <cellStyle name="SAPBEXHLevel0X 2 11 8" xfId="28587"/>
    <cellStyle name="SAPBEXHLevel0X 2 11 8 2" xfId="28588"/>
    <cellStyle name="SAPBEXHLevel0X 2 11 8 3" xfId="28589"/>
    <cellStyle name="SAPBEXHLevel0X 2 11 8 4" xfId="28590"/>
    <cellStyle name="SAPBEXHLevel0X 2 11 9" xfId="28591"/>
    <cellStyle name="SAPBEXHLevel0X 2 11 9 2" xfId="28592"/>
    <cellStyle name="SAPBEXHLevel0X 2 12" xfId="28593"/>
    <cellStyle name="SAPBEXHLevel0X 2 12 10" xfId="28594"/>
    <cellStyle name="SAPBEXHLevel0X 2 12 11" xfId="28595"/>
    <cellStyle name="SAPBEXHLevel0X 2 12 2" xfId="28596"/>
    <cellStyle name="SAPBEXHLevel0X 2 12 2 2" xfId="28597"/>
    <cellStyle name="SAPBEXHLevel0X 2 12 2 2 2" xfId="28598"/>
    <cellStyle name="SAPBEXHLevel0X 2 12 2 2 2 2" xfId="28599"/>
    <cellStyle name="SAPBEXHLevel0X 2 12 2 2 3" xfId="28600"/>
    <cellStyle name="SAPBEXHLevel0X 2 12 2 3" xfId="28601"/>
    <cellStyle name="SAPBEXHLevel0X 2 12 2 3 2" xfId="28602"/>
    <cellStyle name="SAPBEXHLevel0X 2 12 2 4" xfId="28603"/>
    <cellStyle name="SAPBEXHLevel0X 2 12 2 4 2" xfId="28604"/>
    <cellStyle name="SAPBEXHLevel0X 2 12 2 5" xfId="28605"/>
    <cellStyle name="SAPBEXHLevel0X 2 12 2 5 2" xfId="28606"/>
    <cellStyle name="SAPBEXHLevel0X 2 12 2 6" xfId="28607"/>
    <cellStyle name="SAPBEXHLevel0X 2 12 3" xfId="28608"/>
    <cellStyle name="SAPBEXHLevel0X 2 12 3 2" xfId="28609"/>
    <cellStyle name="SAPBEXHLevel0X 2 12 3 2 2" xfId="28610"/>
    <cellStyle name="SAPBEXHLevel0X 2 12 3 2 2 2" xfId="28611"/>
    <cellStyle name="SAPBEXHLevel0X 2 12 3 2 3" xfId="28612"/>
    <cellStyle name="SAPBEXHLevel0X 2 12 3 3" xfId="28613"/>
    <cellStyle name="SAPBEXHLevel0X 2 12 3 3 2" xfId="28614"/>
    <cellStyle name="SAPBEXHLevel0X 2 12 3 4" xfId="28615"/>
    <cellStyle name="SAPBEXHLevel0X 2 12 3 4 2" xfId="28616"/>
    <cellStyle name="SAPBEXHLevel0X 2 12 3 5" xfId="28617"/>
    <cellStyle name="SAPBEXHLevel0X 2 12 3 5 2" xfId="28618"/>
    <cellStyle name="SAPBEXHLevel0X 2 12 3 6" xfId="28619"/>
    <cellStyle name="SAPBEXHLevel0X 2 12 3 7" xfId="28620"/>
    <cellStyle name="SAPBEXHLevel0X 2 12 3 8" xfId="28621"/>
    <cellStyle name="SAPBEXHLevel0X 2 12 4" xfId="28622"/>
    <cellStyle name="SAPBEXHLevel0X 2 12 4 2" xfId="28623"/>
    <cellStyle name="SAPBEXHLevel0X 2 12 4 2 2" xfId="28624"/>
    <cellStyle name="SAPBEXHLevel0X 2 12 4 3" xfId="28625"/>
    <cellStyle name="SAPBEXHLevel0X 2 12 4 4" xfId="28626"/>
    <cellStyle name="SAPBEXHLevel0X 2 12 4 5" xfId="28627"/>
    <cellStyle name="SAPBEXHLevel0X 2 12 5" xfId="28628"/>
    <cellStyle name="SAPBEXHLevel0X 2 12 5 2" xfId="28629"/>
    <cellStyle name="SAPBEXHLevel0X 2 12 5 2 2" xfId="28630"/>
    <cellStyle name="SAPBEXHLevel0X 2 12 5 3" xfId="28631"/>
    <cellStyle name="SAPBEXHLevel0X 2 12 5 4" xfId="28632"/>
    <cellStyle name="SAPBEXHLevel0X 2 12 5 5" xfId="28633"/>
    <cellStyle name="SAPBEXHLevel0X 2 12 6" xfId="28634"/>
    <cellStyle name="SAPBEXHLevel0X 2 12 6 2" xfId="28635"/>
    <cellStyle name="SAPBEXHLevel0X 2 12 6 2 2" xfId="28636"/>
    <cellStyle name="SAPBEXHLevel0X 2 12 6 3" xfId="28637"/>
    <cellStyle name="SAPBEXHLevel0X 2 12 6 4" xfId="28638"/>
    <cellStyle name="SAPBEXHLevel0X 2 12 6 5" xfId="28639"/>
    <cellStyle name="SAPBEXHLevel0X 2 12 7" xfId="28640"/>
    <cellStyle name="SAPBEXHLevel0X 2 12 7 2" xfId="28641"/>
    <cellStyle name="SAPBEXHLevel0X 2 12 7 3" xfId="28642"/>
    <cellStyle name="SAPBEXHLevel0X 2 12 7 4" xfId="28643"/>
    <cellStyle name="SAPBEXHLevel0X 2 12 8" xfId="28644"/>
    <cellStyle name="SAPBEXHLevel0X 2 12 8 2" xfId="28645"/>
    <cellStyle name="SAPBEXHLevel0X 2 12 8 3" xfId="28646"/>
    <cellStyle name="SAPBEXHLevel0X 2 12 8 4" xfId="28647"/>
    <cellStyle name="SAPBEXHLevel0X 2 12 9" xfId="28648"/>
    <cellStyle name="SAPBEXHLevel0X 2 12 9 2" xfId="28649"/>
    <cellStyle name="SAPBEXHLevel0X 2 13" xfId="28650"/>
    <cellStyle name="SAPBEXHLevel0X 2 13 10" xfId="28651"/>
    <cellStyle name="SAPBEXHLevel0X 2 13 11" xfId="28652"/>
    <cellStyle name="SAPBEXHLevel0X 2 13 2" xfId="28653"/>
    <cellStyle name="SAPBEXHLevel0X 2 13 2 2" xfId="28654"/>
    <cellStyle name="SAPBEXHLevel0X 2 13 2 2 2" xfId="28655"/>
    <cellStyle name="SAPBEXHLevel0X 2 13 2 2 2 2" xfId="28656"/>
    <cellStyle name="SAPBEXHLevel0X 2 13 2 2 3" xfId="28657"/>
    <cellStyle name="SAPBEXHLevel0X 2 13 2 3" xfId="28658"/>
    <cellStyle name="SAPBEXHLevel0X 2 13 2 3 2" xfId="28659"/>
    <cellStyle name="SAPBEXHLevel0X 2 13 2 4" xfId="28660"/>
    <cellStyle name="SAPBEXHLevel0X 2 13 2 4 2" xfId="28661"/>
    <cellStyle name="SAPBEXHLevel0X 2 13 2 5" xfId="28662"/>
    <cellStyle name="SAPBEXHLevel0X 2 13 2 5 2" xfId="28663"/>
    <cellStyle name="SAPBEXHLevel0X 2 13 2 6" xfId="28664"/>
    <cellStyle name="SAPBEXHLevel0X 2 13 3" xfId="28665"/>
    <cellStyle name="SAPBEXHLevel0X 2 13 3 2" xfId="28666"/>
    <cellStyle name="SAPBEXHLevel0X 2 13 3 2 2" xfId="28667"/>
    <cellStyle name="SAPBEXHLevel0X 2 13 3 2 2 2" xfId="28668"/>
    <cellStyle name="SAPBEXHLevel0X 2 13 3 2 3" xfId="28669"/>
    <cellStyle name="SAPBEXHLevel0X 2 13 3 3" xfId="28670"/>
    <cellStyle name="SAPBEXHLevel0X 2 13 3 3 2" xfId="28671"/>
    <cellStyle name="SAPBEXHLevel0X 2 13 3 4" xfId="28672"/>
    <cellStyle name="SAPBEXHLevel0X 2 13 3 4 2" xfId="28673"/>
    <cellStyle name="SAPBEXHLevel0X 2 13 3 5" xfId="28674"/>
    <cellStyle name="SAPBEXHLevel0X 2 13 3 5 2" xfId="28675"/>
    <cellStyle name="SAPBEXHLevel0X 2 13 3 6" xfId="28676"/>
    <cellStyle name="SAPBEXHLevel0X 2 13 3 7" xfId="28677"/>
    <cellStyle name="SAPBEXHLevel0X 2 13 3 8" xfId="28678"/>
    <cellStyle name="SAPBEXHLevel0X 2 13 4" xfId="28679"/>
    <cellStyle name="SAPBEXHLevel0X 2 13 4 2" xfId="28680"/>
    <cellStyle name="SAPBEXHLevel0X 2 13 4 2 2" xfId="28681"/>
    <cellStyle name="SAPBEXHLevel0X 2 13 4 3" xfId="28682"/>
    <cellStyle name="SAPBEXHLevel0X 2 13 4 4" xfId="28683"/>
    <cellStyle name="SAPBEXHLevel0X 2 13 4 5" xfId="28684"/>
    <cellStyle name="SAPBEXHLevel0X 2 13 5" xfId="28685"/>
    <cellStyle name="SAPBEXHLevel0X 2 13 5 2" xfId="28686"/>
    <cellStyle name="SAPBEXHLevel0X 2 13 5 2 2" xfId="28687"/>
    <cellStyle name="SAPBEXHLevel0X 2 13 5 3" xfId="28688"/>
    <cellStyle name="SAPBEXHLevel0X 2 13 5 4" xfId="28689"/>
    <cellStyle name="SAPBEXHLevel0X 2 13 5 5" xfId="28690"/>
    <cellStyle name="SAPBEXHLevel0X 2 13 6" xfId="28691"/>
    <cellStyle name="SAPBEXHLevel0X 2 13 6 2" xfId="28692"/>
    <cellStyle name="SAPBEXHLevel0X 2 13 6 2 2" xfId="28693"/>
    <cellStyle name="SAPBEXHLevel0X 2 13 6 3" xfId="28694"/>
    <cellStyle name="SAPBEXHLevel0X 2 13 6 4" xfId="28695"/>
    <cellStyle name="SAPBEXHLevel0X 2 13 6 5" xfId="28696"/>
    <cellStyle name="SAPBEXHLevel0X 2 13 7" xfId="28697"/>
    <cellStyle name="SAPBEXHLevel0X 2 13 7 2" xfId="28698"/>
    <cellStyle name="SAPBEXHLevel0X 2 13 7 3" xfId="28699"/>
    <cellStyle name="SAPBEXHLevel0X 2 13 7 4" xfId="28700"/>
    <cellStyle name="SAPBEXHLevel0X 2 13 8" xfId="28701"/>
    <cellStyle name="SAPBEXHLevel0X 2 13 8 2" xfId="28702"/>
    <cellStyle name="SAPBEXHLevel0X 2 13 8 3" xfId="28703"/>
    <cellStyle name="SAPBEXHLevel0X 2 13 8 4" xfId="28704"/>
    <cellStyle name="SAPBEXHLevel0X 2 13 9" xfId="28705"/>
    <cellStyle name="SAPBEXHLevel0X 2 13 9 2" xfId="28706"/>
    <cellStyle name="SAPBEXHLevel0X 2 14" xfId="28707"/>
    <cellStyle name="SAPBEXHLevel0X 2 14 10" xfId="28708"/>
    <cellStyle name="SAPBEXHLevel0X 2 14 11" xfId="28709"/>
    <cellStyle name="SAPBEXHLevel0X 2 14 2" xfId="28710"/>
    <cellStyle name="SAPBEXHLevel0X 2 14 2 2" xfId="28711"/>
    <cellStyle name="SAPBEXHLevel0X 2 14 2 2 2" xfId="28712"/>
    <cellStyle name="SAPBEXHLevel0X 2 14 2 2 2 2" xfId="28713"/>
    <cellStyle name="SAPBEXHLevel0X 2 14 2 2 3" xfId="28714"/>
    <cellStyle name="SAPBEXHLevel0X 2 14 2 3" xfId="28715"/>
    <cellStyle name="SAPBEXHLevel0X 2 14 2 3 2" xfId="28716"/>
    <cellStyle name="SAPBEXHLevel0X 2 14 2 4" xfId="28717"/>
    <cellStyle name="SAPBEXHLevel0X 2 14 2 4 2" xfId="28718"/>
    <cellStyle name="SAPBEXHLevel0X 2 14 2 5" xfId="28719"/>
    <cellStyle name="SAPBEXHLevel0X 2 14 2 5 2" xfId="28720"/>
    <cellStyle name="SAPBEXHLevel0X 2 14 2 6" xfId="28721"/>
    <cellStyle name="SAPBEXHLevel0X 2 14 3" xfId="28722"/>
    <cellStyle name="SAPBEXHLevel0X 2 14 3 2" xfId="28723"/>
    <cellStyle name="SAPBEXHLevel0X 2 14 3 2 2" xfId="28724"/>
    <cellStyle name="SAPBEXHLevel0X 2 14 3 2 2 2" xfId="28725"/>
    <cellStyle name="SAPBEXHLevel0X 2 14 3 2 3" xfId="28726"/>
    <cellStyle name="SAPBEXHLevel0X 2 14 3 3" xfId="28727"/>
    <cellStyle name="SAPBEXHLevel0X 2 14 3 3 2" xfId="28728"/>
    <cellStyle name="SAPBEXHLevel0X 2 14 3 4" xfId="28729"/>
    <cellStyle name="SAPBEXHLevel0X 2 14 3 4 2" xfId="28730"/>
    <cellStyle name="SAPBEXHLevel0X 2 14 3 5" xfId="28731"/>
    <cellStyle name="SAPBEXHLevel0X 2 14 3 5 2" xfId="28732"/>
    <cellStyle name="SAPBEXHLevel0X 2 14 3 6" xfId="28733"/>
    <cellStyle name="SAPBEXHLevel0X 2 14 3 7" xfId="28734"/>
    <cellStyle name="SAPBEXHLevel0X 2 14 3 8" xfId="28735"/>
    <cellStyle name="SAPBEXHLevel0X 2 14 4" xfId="28736"/>
    <cellStyle name="SAPBEXHLevel0X 2 14 4 2" xfId="28737"/>
    <cellStyle name="SAPBEXHLevel0X 2 14 4 2 2" xfId="28738"/>
    <cellStyle name="SAPBEXHLevel0X 2 14 4 3" xfId="28739"/>
    <cellStyle name="SAPBEXHLevel0X 2 14 4 4" xfId="28740"/>
    <cellStyle name="SAPBEXHLevel0X 2 14 4 5" xfId="28741"/>
    <cellStyle name="SAPBEXHLevel0X 2 14 5" xfId="28742"/>
    <cellStyle name="SAPBEXHLevel0X 2 14 5 2" xfId="28743"/>
    <cellStyle name="SAPBEXHLevel0X 2 14 5 2 2" xfId="28744"/>
    <cellStyle name="SAPBEXHLevel0X 2 14 5 3" xfId="28745"/>
    <cellStyle name="SAPBEXHLevel0X 2 14 5 4" xfId="28746"/>
    <cellStyle name="SAPBEXHLevel0X 2 14 5 5" xfId="28747"/>
    <cellStyle name="SAPBEXHLevel0X 2 14 6" xfId="28748"/>
    <cellStyle name="SAPBEXHLevel0X 2 14 6 2" xfId="28749"/>
    <cellStyle name="SAPBEXHLevel0X 2 14 6 2 2" xfId="28750"/>
    <cellStyle name="SAPBEXHLevel0X 2 14 6 3" xfId="28751"/>
    <cellStyle name="SAPBEXHLevel0X 2 14 6 4" xfId="28752"/>
    <cellStyle name="SAPBEXHLevel0X 2 14 6 5" xfId="28753"/>
    <cellStyle name="SAPBEXHLevel0X 2 14 7" xfId="28754"/>
    <cellStyle name="SAPBEXHLevel0X 2 14 7 2" xfId="28755"/>
    <cellStyle name="SAPBEXHLevel0X 2 14 7 3" xfId="28756"/>
    <cellStyle name="SAPBEXHLevel0X 2 14 7 4" xfId="28757"/>
    <cellStyle name="SAPBEXHLevel0X 2 14 8" xfId="28758"/>
    <cellStyle name="SAPBEXHLevel0X 2 14 8 2" xfId="28759"/>
    <cellStyle name="SAPBEXHLevel0X 2 14 8 3" xfId="28760"/>
    <cellStyle name="SAPBEXHLevel0X 2 14 8 4" xfId="28761"/>
    <cellStyle name="SAPBEXHLevel0X 2 14 9" xfId="28762"/>
    <cellStyle name="SAPBEXHLevel0X 2 14 9 2" xfId="28763"/>
    <cellStyle name="SAPBEXHLevel0X 2 15" xfId="28764"/>
    <cellStyle name="SAPBEXHLevel0X 2 15 10" xfId="28765"/>
    <cellStyle name="SAPBEXHLevel0X 2 15 11" xfId="28766"/>
    <cellStyle name="SAPBEXHLevel0X 2 15 2" xfId="28767"/>
    <cellStyle name="SAPBEXHLevel0X 2 15 2 2" xfId="28768"/>
    <cellStyle name="SAPBEXHLevel0X 2 15 2 2 2" xfId="28769"/>
    <cellStyle name="SAPBEXHLevel0X 2 15 2 2 2 2" xfId="28770"/>
    <cellStyle name="SAPBEXHLevel0X 2 15 2 2 3" xfId="28771"/>
    <cellStyle name="SAPBEXHLevel0X 2 15 2 3" xfId="28772"/>
    <cellStyle name="SAPBEXHLevel0X 2 15 2 3 2" xfId="28773"/>
    <cellStyle name="SAPBEXHLevel0X 2 15 2 4" xfId="28774"/>
    <cellStyle name="SAPBEXHLevel0X 2 15 2 4 2" xfId="28775"/>
    <cellStyle name="SAPBEXHLevel0X 2 15 2 5" xfId="28776"/>
    <cellStyle name="SAPBEXHLevel0X 2 15 2 5 2" xfId="28777"/>
    <cellStyle name="SAPBEXHLevel0X 2 15 2 6" xfId="28778"/>
    <cellStyle name="SAPBEXHLevel0X 2 15 3" xfId="28779"/>
    <cellStyle name="SAPBEXHLevel0X 2 15 3 2" xfId="28780"/>
    <cellStyle name="SAPBEXHLevel0X 2 15 3 2 2" xfId="28781"/>
    <cellStyle name="SAPBEXHLevel0X 2 15 3 2 2 2" xfId="28782"/>
    <cellStyle name="SAPBEXHLevel0X 2 15 3 2 3" xfId="28783"/>
    <cellStyle name="SAPBEXHLevel0X 2 15 3 3" xfId="28784"/>
    <cellStyle name="SAPBEXHLevel0X 2 15 3 3 2" xfId="28785"/>
    <cellStyle name="SAPBEXHLevel0X 2 15 3 4" xfId="28786"/>
    <cellStyle name="SAPBEXHLevel0X 2 15 3 4 2" xfId="28787"/>
    <cellStyle name="SAPBEXHLevel0X 2 15 3 5" xfId="28788"/>
    <cellStyle name="SAPBEXHLevel0X 2 15 3 5 2" xfId="28789"/>
    <cellStyle name="SAPBEXHLevel0X 2 15 3 6" xfId="28790"/>
    <cellStyle name="SAPBEXHLevel0X 2 15 3 7" xfId="28791"/>
    <cellStyle name="SAPBEXHLevel0X 2 15 3 8" xfId="28792"/>
    <cellStyle name="SAPBEXHLevel0X 2 15 4" xfId="28793"/>
    <cellStyle name="SAPBEXHLevel0X 2 15 4 2" xfId="28794"/>
    <cellStyle name="SAPBEXHLevel0X 2 15 4 2 2" xfId="28795"/>
    <cellStyle name="SAPBEXHLevel0X 2 15 4 3" xfId="28796"/>
    <cellStyle name="SAPBEXHLevel0X 2 15 4 4" xfId="28797"/>
    <cellStyle name="SAPBEXHLevel0X 2 15 4 5" xfId="28798"/>
    <cellStyle name="SAPBEXHLevel0X 2 15 5" xfId="28799"/>
    <cellStyle name="SAPBEXHLevel0X 2 15 5 2" xfId="28800"/>
    <cellStyle name="SAPBEXHLevel0X 2 15 5 2 2" xfId="28801"/>
    <cellStyle name="SAPBEXHLevel0X 2 15 5 3" xfId="28802"/>
    <cellStyle name="SAPBEXHLevel0X 2 15 5 4" xfId="28803"/>
    <cellStyle name="SAPBEXHLevel0X 2 15 5 5" xfId="28804"/>
    <cellStyle name="SAPBEXHLevel0X 2 15 6" xfId="28805"/>
    <cellStyle name="SAPBEXHLevel0X 2 15 6 2" xfId="28806"/>
    <cellStyle name="SAPBEXHLevel0X 2 15 6 2 2" xfId="28807"/>
    <cellStyle name="SAPBEXHLevel0X 2 15 6 3" xfId="28808"/>
    <cellStyle name="SAPBEXHLevel0X 2 15 6 4" xfId="28809"/>
    <cellStyle name="SAPBEXHLevel0X 2 15 6 5" xfId="28810"/>
    <cellStyle name="SAPBEXHLevel0X 2 15 7" xfId="28811"/>
    <cellStyle name="SAPBEXHLevel0X 2 15 7 2" xfId="28812"/>
    <cellStyle name="SAPBEXHLevel0X 2 15 7 3" xfId="28813"/>
    <cellStyle name="SAPBEXHLevel0X 2 15 7 4" xfId="28814"/>
    <cellStyle name="SAPBEXHLevel0X 2 15 8" xfId="28815"/>
    <cellStyle name="SAPBEXHLevel0X 2 15 8 2" xfId="28816"/>
    <cellStyle name="SAPBEXHLevel0X 2 15 8 3" xfId="28817"/>
    <cellStyle name="SAPBEXHLevel0X 2 15 8 4" xfId="28818"/>
    <cellStyle name="SAPBEXHLevel0X 2 15 9" xfId="28819"/>
    <cellStyle name="SAPBEXHLevel0X 2 15 9 2" xfId="28820"/>
    <cellStyle name="SAPBEXHLevel0X 2 16" xfId="28821"/>
    <cellStyle name="SAPBEXHLevel0X 2 16 10" xfId="28822"/>
    <cellStyle name="SAPBEXHLevel0X 2 16 11" xfId="28823"/>
    <cellStyle name="SAPBEXHLevel0X 2 16 2" xfId="28824"/>
    <cellStyle name="SAPBEXHLevel0X 2 16 2 2" xfId="28825"/>
    <cellStyle name="SAPBEXHLevel0X 2 16 2 2 2" xfId="28826"/>
    <cellStyle name="SAPBEXHLevel0X 2 16 2 2 2 2" xfId="28827"/>
    <cellStyle name="SAPBEXHLevel0X 2 16 2 2 3" xfId="28828"/>
    <cellStyle name="SAPBEXHLevel0X 2 16 2 3" xfId="28829"/>
    <cellStyle name="SAPBEXHLevel0X 2 16 2 3 2" xfId="28830"/>
    <cellStyle name="SAPBEXHLevel0X 2 16 2 4" xfId="28831"/>
    <cellStyle name="SAPBEXHLevel0X 2 16 2 4 2" xfId="28832"/>
    <cellStyle name="SAPBEXHLevel0X 2 16 2 5" xfId="28833"/>
    <cellStyle name="SAPBEXHLevel0X 2 16 2 5 2" xfId="28834"/>
    <cellStyle name="SAPBEXHLevel0X 2 16 2 6" xfId="28835"/>
    <cellStyle name="SAPBEXHLevel0X 2 16 3" xfId="28836"/>
    <cellStyle name="SAPBEXHLevel0X 2 16 3 2" xfId="28837"/>
    <cellStyle name="SAPBEXHLevel0X 2 16 3 2 2" xfId="28838"/>
    <cellStyle name="SAPBEXHLevel0X 2 16 3 2 2 2" xfId="28839"/>
    <cellStyle name="SAPBEXHLevel0X 2 16 3 2 3" xfId="28840"/>
    <cellStyle name="SAPBEXHLevel0X 2 16 3 3" xfId="28841"/>
    <cellStyle name="SAPBEXHLevel0X 2 16 3 3 2" xfId="28842"/>
    <cellStyle name="SAPBEXHLevel0X 2 16 3 4" xfId="28843"/>
    <cellStyle name="SAPBEXHLevel0X 2 16 3 4 2" xfId="28844"/>
    <cellStyle name="SAPBEXHLevel0X 2 16 3 5" xfId="28845"/>
    <cellStyle name="SAPBEXHLevel0X 2 16 3 5 2" xfId="28846"/>
    <cellStyle name="SAPBEXHLevel0X 2 16 3 6" xfId="28847"/>
    <cellStyle name="SAPBEXHLevel0X 2 16 3 7" xfId="28848"/>
    <cellStyle name="SAPBEXHLevel0X 2 16 3 8" xfId="28849"/>
    <cellStyle name="SAPBEXHLevel0X 2 16 4" xfId="28850"/>
    <cellStyle name="SAPBEXHLevel0X 2 16 4 2" xfId="28851"/>
    <cellStyle name="SAPBEXHLevel0X 2 16 4 2 2" xfId="28852"/>
    <cellStyle name="SAPBEXHLevel0X 2 16 4 3" xfId="28853"/>
    <cellStyle name="SAPBEXHLevel0X 2 16 4 4" xfId="28854"/>
    <cellStyle name="SAPBEXHLevel0X 2 16 4 5" xfId="28855"/>
    <cellStyle name="SAPBEXHLevel0X 2 16 5" xfId="28856"/>
    <cellStyle name="SAPBEXHLevel0X 2 16 5 2" xfId="28857"/>
    <cellStyle name="SAPBEXHLevel0X 2 16 5 2 2" xfId="28858"/>
    <cellStyle name="SAPBEXHLevel0X 2 16 5 3" xfId="28859"/>
    <cellStyle name="SAPBEXHLevel0X 2 16 5 4" xfId="28860"/>
    <cellStyle name="SAPBEXHLevel0X 2 16 5 5" xfId="28861"/>
    <cellStyle name="SAPBEXHLevel0X 2 16 6" xfId="28862"/>
    <cellStyle name="SAPBEXHLevel0X 2 16 6 2" xfId="28863"/>
    <cellStyle name="SAPBEXHLevel0X 2 16 6 2 2" xfId="28864"/>
    <cellStyle name="SAPBEXHLevel0X 2 16 6 3" xfId="28865"/>
    <cellStyle name="SAPBEXHLevel0X 2 16 6 4" xfId="28866"/>
    <cellStyle name="SAPBEXHLevel0X 2 16 6 5" xfId="28867"/>
    <cellStyle name="SAPBEXHLevel0X 2 16 7" xfId="28868"/>
    <cellStyle name="SAPBEXHLevel0X 2 16 7 2" xfId="28869"/>
    <cellStyle name="SAPBEXHLevel0X 2 16 7 3" xfId="28870"/>
    <cellStyle name="SAPBEXHLevel0X 2 16 7 4" xfId="28871"/>
    <cellStyle name="SAPBEXHLevel0X 2 16 8" xfId="28872"/>
    <cellStyle name="SAPBEXHLevel0X 2 16 8 2" xfId="28873"/>
    <cellStyle name="SAPBEXHLevel0X 2 16 8 3" xfId="28874"/>
    <cellStyle name="SAPBEXHLevel0X 2 16 8 4" xfId="28875"/>
    <cellStyle name="SAPBEXHLevel0X 2 16 9" xfId="28876"/>
    <cellStyle name="SAPBEXHLevel0X 2 16 9 2" xfId="28877"/>
    <cellStyle name="SAPBEXHLevel0X 2 17" xfId="28878"/>
    <cellStyle name="SAPBEXHLevel0X 2 17 10" xfId="28879"/>
    <cellStyle name="SAPBEXHLevel0X 2 17 11" xfId="28880"/>
    <cellStyle name="SAPBEXHLevel0X 2 17 2" xfId="28881"/>
    <cellStyle name="SAPBEXHLevel0X 2 17 2 2" xfId="28882"/>
    <cellStyle name="SAPBEXHLevel0X 2 17 2 2 2" xfId="28883"/>
    <cellStyle name="SAPBEXHLevel0X 2 17 2 2 2 2" xfId="28884"/>
    <cellStyle name="SAPBEXHLevel0X 2 17 2 2 3" xfId="28885"/>
    <cellStyle name="SAPBEXHLevel0X 2 17 2 3" xfId="28886"/>
    <cellStyle name="SAPBEXHLevel0X 2 17 2 3 2" xfId="28887"/>
    <cellStyle name="SAPBEXHLevel0X 2 17 2 4" xfId="28888"/>
    <cellStyle name="SAPBEXHLevel0X 2 17 2 4 2" xfId="28889"/>
    <cellStyle name="SAPBEXHLevel0X 2 17 2 5" xfId="28890"/>
    <cellStyle name="SAPBEXHLevel0X 2 17 2 5 2" xfId="28891"/>
    <cellStyle name="SAPBEXHLevel0X 2 17 2 6" xfId="28892"/>
    <cellStyle name="SAPBEXHLevel0X 2 17 3" xfId="28893"/>
    <cellStyle name="SAPBEXHLevel0X 2 17 3 2" xfId="28894"/>
    <cellStyle name="SAPBEXHLevel0X 2 17 3 2 2" xfId="28895"/>
    <cellStyle name="SAPBEXHLevel0X 2 17 3 2 2 2" xfId="28896"/>
    <cellStyle name="SAPBEXHLevel0X 2 17 3 2 3" xfId="28897"/>
    <cellStyle name="SAPBEXHLevel0X 2 17 3 3" xfId="28898"/>
    <cellStyle name="SAPBEXHLevel0X 2 17 3 3 2" xfId="28899"/>
    <cellStyle name="SAPBEXHLevel0X 2 17 3 4" xfId="28900"/>
    <cellStyle name="SAPBEXHLevel0X 2 17 3 4 2" xfId="28901"/>
    <cellStyle name="SAPBEXHLevel0X 2 17 3 5" xfId="28902"/>
    <cellStyle name="SAPBEXHLevel0X 2 17 3 5 2" xfId="28903"/>
    <cellStyle name="SAPBEXHLevel0X 2 17 3 6" xfId="28904"/>
    <cellStyle name="SAPBEXHLevel0X 2 17 3 7" xfId="28905"/>
    <cellStyle name="SAPBEXHLevel0X 2 17 3 8" xfId="28906"/>
    <cellStyle name="SAPBEXHLevel0X 2 17 4" xfId="28907"/>
    <cellStyle name="SAPBEXHLevel0X 2 17 4 2" xfId="28908"/>
    <cellStyle name="SAPBEXHLevel0X 2 17 4 2 2" xfId="28909"/>
    <cellStyle name="SAPBEXHLevel0X 2 17 4 3" xfId="28910"/>
    <cellStyle name="SAPBEXHLevel0X 2 17 4 4" xfId="28911"/>
    <cellStyle name="SAPBEXHLevel0X 2 17 4 5" xfId="28912"/>
    <cellStyle name="SAPBEXHLevel0X 2 17 5" xfId="28913"/>
    <cellStyle name="SAPBEXHLevel0X 2 17 5 2" xfId="28914"/>
    <cellStyle name="SAPBEXHLevel0X 2 17 5 2 2" xfId="28915"/>
    <cellStyle name="SAPBEXHLevel0X 2 17 5 3" xfId="28916"/>
    <cellStyle name="SAPBEXHLevel0X 2 17 5 4" xfId="28917"/>
    <cellStyle name="SAPBEXHLevel0X 2 17 5 5" xfId="28918"/>
    <cellStyle name="SAPBEXHLevel0X 2 17 6" xfId="28919"/>
    <cellStyle name="SAPBEXHLevel0X 2 17 6 2" xfId="28920"/>
    <cellStyle name="SAPBEXHLevel0X 2 17 6 2 2" xfId="28921"/>
    <cellStyle name="SAPBEXHLevel0X 2 17 6 3" xfId="28922"/>
    <cellStyle name="SAPBEXHLevel0X 2 17 6 4" xfId="28923"/>
    <cellStyle name="SAPBEXHLevel0X 2 17 6 5" xfId="28924"/>
    <cellStyle name="SAPBEXHLevel0X 2 17 7" xfId="28925"/>
    <cellStyle name="SAPBEXHLevel0X 2 17 7 2" xfId="28926"/>
    <cellStyle name="SAPBEXHLevel0X 2 17 7 3" xfId="28927"/>
    <cellStyle name="SAPBEXHLevel0X 2 17 7 4" xfId="28928"/>
    <cellStyle name="SAPBEXHLevel0X 2 17 8" xfId="28929"/>
    <cellStyle name="SAPBEXHLevel0X 2 17 8 2" xfId="28930"/>
    <cellStyle name="SAPBEXHLevel0X 2 17 8 3" xfId="28931"/>
    <cellStyle name="SAPBEXHLevel0X 2 17 8 4" xfId="28932"/>
    <cellStyle name="SAPBEXHLevel0X 2 17 9" xfId="28933"/>
    <cellStyle name="SAPBEXHLevel0X 2 17 9 2" xfId="28934"/>
    <cellStyle name="SAPBEXHLevel0X 2 18" xfId="28935"/>
    <cellStyle name="SAPBEXHLevel0X 2 18 2" xfId="28936"/>
    <cellStyle name="SAPBEXHLevel0X 2 18 2 2" xfId="28937"/>
    <cellStyle name="SAPBEXHLevel0X 2 18 2 2 2" xfId="28938"/>
    <cellStyle name="SAPBEXHLevel0X 2 18 2 3" xfId="28939"/>
    <cellStyle name="SAPBEXHLevel0X 2 18 3" xfId="28940"/>
    <cellStyle name="SAPBEXHLevel0X 2 18 3 2" xfId="28941"/>
    <cellStyle name="SAPBEXHLevel0X 2 18 4" xfId="28942"/>
    <cellStyle name="SAPBEXHLevel0X 2 18 4 2" xfId="28943"/>
    <cellStyle name="SAPBEXHLevel0X 2 18 5" xfId="28944"/>
    <cellStyle name="SAPBEXHLevel0X 2 18 5 2" xfId="28945"/>
    <cellStyle name="SAPBEXHLevel0X 2 18 6" xfId="28946"/>
    <cellStyle name="SAPBEXHLevel0X 2 18 7" xfId="28947"/>
    <cellStyle name="SAPBEXHLevel0X 2 18 8" xfId="28948"/>
    <cellStyle name="SAPBEXHLevel0X 2 19" xfId="28949"/>
    <cellStyle name="SAPBEXHLevel0X 2 19 2" xfId="28950"/>
    <cellStyle name="SAPBEXHLevel0X 2 19 2 2" xfId="28951"/>
    <cellStyle name="SAPBEXHLevel0X 2 19 2 2 2" xfId="28952"/>
    <cellStyle name="SAPBEXHLevel0X 2 19 2 3" xfId="28953"/>
    <cellStyle name="SAPBEXHLevel0X 2 19 3" xfId="28954"/>
    <cellStyle name="SAPBEXHLevel0X 2 19 3 2" xfId="28955"/>
    <cellStyle name="SAPBEXHLevel0X 2 19 4" xfId="28956"/>
    <cellStyle name="SAPBEXHLevel0X 2 19 4 2" xfId="28957"/>
    <cellStyle name="SAPBEXHLevel0X 2 19 5" xfId="28958"/>
    <cellStyle name="SAPBEXHLevel0X 2 19 5 2" xfId="28959"/>
    <cellStyle name="SAPBEXHLevel0X 2 19 6" xfId="28960"/>
    <cellStyle name="SAPBEXHLevel0X 2 19 7" xfId="28961"/>
    <cellStyle name="SAPBEXHLevel0X 2 19 8" xfId="28962"/>
    <cellStyle name="SAPBEXHLevel0X 2 2" xfId="28963"/>
    <cellStyle name="SAPBEXHLevel0X 2 2 10" xfId="28964"/>
    <cellStyle name="SAPBEXHLevel0X 2 2 10 2" xfId="28965"/>
    <cellStyle name="SAPBEXHLevel0X 2 2 11" xfId="28966"/>
    <cellStyle name="SAPBEXHLevel0X 2 2 12" xfId="28967"/>
    <cellStyle name="SAPBEXHLevel0X 2 2 2" xfId="28968"/>
    <cellStyle name="SAPBEXHLevel0X 2 2 2 2" xfId="28969"/>
    <cellStyle name="SAPBEXHLevel0X 2 2 2 2 2" xfId="28970"/>
    <cellStyle name="SAPBEXHLevel0X 2 2 2 2 2 2" xfId="28971"/>
    <cellStyle name="SAPBEXHLevel0X 2 2 2 2 3" xfId="28972"/>
    <cellStyle name="SAPBEXHLevel0X 2 2 2 3" xfId="28973"/>
    <cellStyle name="SAPBEXHLevel0X 2 2 2 3 2" xfId="28974"/>
    <cellStyle name="SAPBEXHLevel0X 2 2 2 4" xfId="28975"/>
    <cellStyle name="SAPBEXHLevel0X 2 2 2 4 2" xfId="28976"/>
    <cellStyle name="SAPBEXHLevel0X 2 2 2 5" xfId="28977"/>
    <cellStyle name="SAPBEXHLevel0X 2 2 2 5 2" xfId="28978"/>
    <cellStyle name="SAPBEXHLevel0X 2 2 2 6" xfId="28979"/>
    <cellStyle name="SAPBEXHLevel0X 2 2 3" xfId="28980"/>
    <cellStyle name="SAPBEXHLevel0X 2 2 3 2" xfId="28981"/>
    <cellStyle name="SAPBEXHLevel0X 2 2 3 2 2" xfId="28982"/>
    <cellStyle name="SAPBEXHLevel0X 2 2 3 2 2 2" xfId="28983"/>
    <cellStyle name="SAPBEXHLevel0X 2 2 3 2 3" xfId="28984"/>
    <cellStyle name="SAPBEXHLevel0X 2 2 3 3" xfId="28985"/>
    <cellStyle name="SAPBEXHLevel0X 2 2 3 3 2" xfId="28986"/>
    <cellStyle name="SAPBEXHLevel0X 2 2 3 4" xfId="28987"/>
    <cellStyle name="SAPBEXHLevel0X 2 2 3 4 2" xfId="28988"/>
    <cellStyle name="SAPBEXHLevel0X 2 2 3 5" xfId="28989"/>
    <cellStyle name="SAPBEXHLevel0X 2 2 3 5 2" xfId="28990"/>
    <cellStyle name="SAPBEXHLevel0X 2 2 3 6" xfId="28991"/>
    <cellStyle name="SAPBEXHLevel0X 2 2 3 7" xfId="28992"/>
    <cellStyle name="SAPBEXHLevel0X 2 2 3 8" xfId="28993"/>
    <cellStyle name="SAPBEXHLevel0X 2 2 4" xfId="28994"/>
    <cellStyle name="SAPBEXHLevel0X 2 2 4 2" xfId="28995"/>
    <cellStyle name="SAPBEXHLevel0X 2 2 4 2 2" xfId="28996"/>
    <cellStyle name="SAPBEXHLevel0X 2 2 4 2 2 2" xfId="28997"/>
    <cellStyle name="SAPBEXHLevel0X 2 2 4 2 3" xfId="28998"/>
    <cellStyle name="SAPBEXHLevel0X 2 2 4 3" xfId="28999"/>
    <cellStyle name="SAPBEXHLevel0X 2 2 4 3 2" xfId="29000"/>
    <cellStyle name="SAPBEXHLevel0X 2 2 4 4" xfId="29001"/>
    <cellStyle name="SAPBEXHLevel0X 2 2 4 4 2" xfId="29002"/>
    <cellStyle name="SAPBEXHLevel0X 2 2 4 5" xfId="29003"/>
    <cellStyle name="SAPBEXHLevel0X 2 2 4 5 2" xfId="29004"/>
    <cellStyle name="SAPBEXHLevel0X 2 2 4 6" xfId="29005"/>
    <cellStyle name="SAPBEXHLevel0X 2 2 4 7" xfId="29006"/>
    <cellStyle name="SAPBEXHLevel0X 2 2 4 8" xfId="29007"/>
    <cellStyle name="SAPBEXHLevel0X 2 2 5" xfId="29008"/>
    <cellStyle name="SAPBEXHLevel0X 2 2 5 2" xfId="29009"/>
    <cellStyle name="SAPBEXHLevel0X 2 2 5 2 2" xfId="29010"/>
    <cellStyle name="SAPBEXHLevel0X 2 2 5 3" xfId="29011"/>
    <cellStyle name="SAPBEXHLevel0X 2 2 5 4" xfId="29012"/>
    <cellStyle name="SAPBEXHLevel0X 2 2 5 5" xfId="29013"/>
    <cellStyle name="SAPBEXHLevel0X 2 2 6" xfId="29014"/>
    <cellStyle name="SAPBEXHLevel0X 2 2 6 2" xfId="29015"/>
    <cellStyle name="SAPBEXHLevel0X 2 2 6 2 2" xfId="29016"/>
    <cellStyle name="SAPBEXHLevel0X 2 2 6 3" xfId="29017"/>
    <cellStyle name="SAPBEXHLevel0X 2 2 6 4" xfId="29018"/>
    <cellStyle name="SAPBEXHLevel0X 2 2 6 5" xfId="29019"/>
    <cellStyle name="SAPBEXHLevel0X 2 2 7" xfId="29020"/>
    <cellStyle name="SAPBEXHLevel0X 2 2 7 2" xfId="29021"/>
    <cellStyle name="SAPBEXHLevel0X 2 2 7 2 2" xfId="29022"/>
    <cellStyle name="SAPBEXHLevel0X 2 2 7 3" xfId="29023"/>
    <cellStyle name="SAPBEXHLevel0X 2 2 7 4" xfId="29024"/>
    <cellStyle name="SAPBEXHLevel0X 2 2 7 5" xfId="29025"/>
    <cellStyle name="SAPBEXHLevel0X 2 2 8" xfId="29026"/>
    <cellStyle name="SAPBEXHLevel0X 2 2 8 2" xfId="29027"/>
    <cellStyle name="SAPBEXHLevel0X 2 2 8 3" xfId="29028"/>
    <cellStyle name="SAPBEXHLevel0X 2 2 8 4" xfId="29029"/>
    <cellStyle name="SAPBEXHLevel0X 2 2 9" xfId="29030"/>
    <cellStyle name="SAPBEXHLevel0X 2 2 9 2" xfId="29031"/>
    <cellStyle name="SAPBEXHLevel0X 2 20" xfId="29032"/>
    <cellStyle name="SAPBEXHLevel0X 2 20 2" xfId="29033"/>
    <cellStyle name="SAPBEXHLevel0X 2 20 2 2" xfId="29034"/>
    <cellStyle name="SAPBEXHLevel0X 2 20 2 2 2" xfId="29035"/>
    <cellStyle name="SAPBEXHLevel0X 2 20 2 3" xfId="29036"/>
    <cellStyle name="SAPBEXHLevel0X 2 20 3" xfId="29037"/>
    <cellStyle name="SAPBEXHLevel0X 2 20 3 2" xfId="29038"/>
    <cellStyle name="SAPBEXHLevel0X 2 20 4" xfId="29039"/>
    <cellStyle name="SAPBEXHLevel0X 2 20 4 2" xfId="29040"/>
    <cellStyle name="SAPBEXHLevel0X 2 20 5" xfId="29041"/>
    <cellStyle name="SAPBEXHLevel0X 2 20 5 2" xfId="29042"/>
    <cellStyle name="SAPBEXHLevel0X 2 20 6" xfId="29043"/>
    <cellStyle name="SAPBEXHLevel0X 2 20 7" xfId="29044"/>
    <cellStyle name="SAPBEXHLevel0X 2 21" xfId="29045"/>
    <cellStyle name="SAPBEXHLevel0X 2 21 2" xfId="29046"/>
    <cellStyle name="SAPBEXHLevel0X 2 21 2 2" xfId="29047"/>
    <cellStyle name="SAPBEXHLevel0X 2 21 3" xfId="29048"/>
    <cellStyle name="SAPBEXHLevel0X 2 21 4" xfId="29049"/>
    <cellStyle name="SAPBEXHLevel0X 2 22" xfId="29050"/>
    <cellStyle name="SAPBEXHLevel0X 2 22 2" xfId="29051"/>
    <cellStyle name="SAPBEXHLevel0X 2 22 2 2" xfId="29052"/>
    <cellStyle name="SAPBEXHLevel0X 2 22 3" xfId="29053"/>
    <cellStyle name="SAPBEXHLevel0X 2 22 4" xfId="29054"/>
    <cellStyle name="SAPBEXHLevel0X 2 22 5" xfId="29055"/>
    <cellStyle name="SAPBEXHLevel0X 2 23" xfId="29056"/>
    <cellStyle name="SAPBEXHLevel0X 2 23 2" xfId="29057"/>
    <cellStyle name="SAPBEXHLevel0X 2 23 2 2" xfId="29058"/>
    <cellStyle name="SAPBEXHLevel0X 2 23 3" xfId="29059"/>
    <cellStyle name="SAPBEXHLevel0X 2 23 4" xfId="29060"/>
    <cellStyle name="SAPBEXHLevel0X 2 23 5" xfId="29061"/>
    <cellStyle name="SAPBEXHLevel0X 2 24" xfId="29062"/>
    <cellStyle name="SAPBEXHLevel0X 2 24 2" xfId="29063"/>
    <cellStyle name="SAPBEXHLevel0X 2 24 3" xfId="29064"/>
    <cellStyle name="SAPBEXHLevel0X 2 24 4" xfId="29065"/>
    <cellStyle name="SAPBEXHLevel0X 2 25" xfId="29066"/>
    <cellStyle name="SAPBEXHLevel0X 2 25 2" xfId="29067"/>
    <cellStyle name="SAPBEXHLevel0X 2 26" xfId="29068"/>
    <cellStyle name="SAPBEXHLevel0X 2 26 2" xfId="29069"/>
    <cellStyle name="SAPBEXHLevel0X 2 27" xfId="29070"/>
    <cellStyle name="SAPBEXHLevel0X 2 28" xfId="29071"/>
    <cellStyle name="SAPBEXHLevel0X 2 29" xfId="29072"/>
    <cellStyle name="SAPBEXHLevel0X 2 3" xfId="29073"/>
    <cellStyle name="SAPBEXHLevel0X 2 3 10" xfId="29074"/>
    <cellStyle name="SAPBEXHLevel0X 2 3 11" xfId="29075"/>
    <cellStyle name="SAPBEXHLevel0X 2 3 2" xfId="29076"/>
    <cellStyle name="SAPBEXHLevel0X 2 3 2 2" xfId="29077"/>
    <cellStyle name="SAPBEXHLevel0X 2 3 2 2 2" xfId="29078"/>
    <cellStyle name="SAPBEXHLevel0X 2 3 2 2 2 2" xfId="29079"/>
    <cellStyle name="SAPBEXHLevel0X 2 3 2 2 3" xfId="29080"/>
    <cellStyle name="SAPBEXHLevel0X 2 3 2 3" xfId="29081"/>
    <cellStyle name="SAPBEXHLevel0X 2 3 2 3 2" xfId="29082"/>
    <cellStyle name="SAPBEXHLevel0X 2 3 2 4" xfId="29083"/>
    <cellStyle name="SAPBEXHLevel0X 2 3 2 4 2" xfId="29084"/>
    <cellStyle name="SAPBEXHLevel0X 2 3 2 5" xfId="29085"/>
    <cellStyle name="SAPBEXHLevel0X 2 3 2 5 2" xfId="29086"/>
    <cellStyle name="SAPBEXHLevel0X 2 3 2 6" xfId="29087"/>
    <cellStyle name="SAPBEXHLevel0X 2 3 3" xfId="29088"/>
    <cellStyle name="SAPBEXHLevel0X 2 3 3 2" xfId="29089"/>
    <cellStyle name="SAPBEXHLevel0X 2 3 3 2 2" xfId="29090"/>
    <cellStyle name="SAPBEXHLevel0X 2 3 3 2 2 2" xfId="29091"/>
    <cellStyle name="SAPBEXHLevel0X 2 3 3 2 3" xfId="29092"/>
    <cellStyle name="SAPBEXHLevel0X 2 3 3 3" xfId="29093"/>
    <cellStyle name="SAPBEXHLevel0X 2 3 3 3 2" xfId="29094"/>
    <cellStyle name="SAPBEXHLevel0X 2 3 3 4" xfId="29095"/>
    <cellStyle name="SAPBEXHLevel0X 2 3 3 4 2" xfId="29096"/>
    <cellStyle name="SAPBEXHLevel0X 2 3 3 5" xfId="29097"/>
    <cellStyle name="SAPBEXHLevel0X 2 3 3 5 2" xfId="29098"/>
    <cellStyle name="SAPBEXHLevel0X 2 3 3 6" xfId="29099"/>
    <cellStyle name="SAPBEXHLevel0X 2 3 3 7" xfId="29100"/>
    <cellStyle name="SAPBEXHLevel0X 2 3 3 8" xfId="29101"/>
    <cellStyle name="SAPBEXHLevel0X 2 3 4" xfId="29102"/>
    <cellStyle name="SAPBEXHLevel0X 2 3 4 2" xfId="29103"/>
    <cellStyle name="SAPBEXHLevel0X 2 3 4 2 2" xfId="29104"/>
    <cellStyle name="SAPBEXHLevel0X 2 3 4 3" xfId="29105"/>
    <cellStyle name="SAPBEXHLevel0X 2 3 4 4" xfId="29106"/>
    <cellStyle name="SAPBEXHLevel0X 2 3 4 5" xfId="29107"/>
    <cellStyle name="SAPBEXHLevel0X 2 3 5" xfId="29108"/>
    <cellStyle name="SAPBEXHLevel0X 2 3 5 2" xfId="29109"/>
    <cellStyle name="SAPBEXHLevel0X 2 3 5 2 2" xfId="29110"/>
    <cellStyle name="SAPBEXHLevel0X 2 3 5 3" xfId="29111"/>
    <cellStyle name="SAPBEXHLevel0X 2 3 5 4" xfId="29112"/>
    <cellStyle name="SAPBEXHLevel0X 2 3 5 5" xfId="29113"/>
    <cellStyle name="SAPBEXHLevel0X 2 3 6" xfId="29114"/>
    <cellStyle name="SAPBEXHLevel0X 2 3 6 2" xfId="29115"/>
    <cellStyle name="SAPBEXHLevel0X 2 3 6 2 2" xfId="29116"/>
    <cellStyle name="SAPBEXHLevel0X 2 3 6 3" xfId="29117"/>
    <cellStyle name="SAPBEXHLevel0X 2 3 6 4" xfId="29118"/>
    <cellStyle name="SAPBEXHLevel0X 2 3 6 5" xfId="29119"/>
    <cellStyle name="SAPBEXHLevel0X 2 3 7" xfId="29120"/>
    <cellStyle name="SAPBEXHLevel0X 2 3 7 2" xfId="29121"/>
    <cellStyle name="SAPBEXHLevel0X 2 3 7 3" xfId="29122"/>
    <cellStyle name="SAPBEXHLevel0X 2 3 7 4" xfId="29123"/>
    <cellStyle name="SAPBEXHLevel0X 2 3 8" xfId="29124"/>
    <cellStyle name="SAPBEXHLevel0X 2 3 8 2" xfId="29125"/>
    <cellStyle name="SAPBEXHLevel0X 2 3 8 3" xfId="29126"/>
    <cellStyle name="SAPBEXHLevel0X 2 3 8 4" xfId="29127"/>
    <cellStyle name="SAPBEXHLevel0X 2 3 9" xfId="29128"/>
    <cellStyle name="SAPBEXHLevel0X 2 3 9 2" xfId="29129"/>
    <cellStyle name="SAPBEXHLevel0X 2 4" xfId="29130"/>
    <cellStyle name="SAPBEXHLevel0X 2 4 10" xfId="29131"/>
    <cellStyle name="SAPBEXHLevel0X 2 4 11" xfId="29132"/>
    <cellStyle name="SAPBEXHLevel0X 2 4 2" xfId="29133"/>
    <cellStyle name="SAPBEXHLevel0X 2 4 2 2" xfId="29134"/>
    <cellStyle name="SAPBEXHLevel0X 2 4 2 2 2" xfId="29135"/>
    <cellStyle name="SAPBEXHLevel0X 2 4 2 2 2 2" xfId="29136"/>
    <cellStyle name="SAPBEXHLevel0X 2 4 2 2 3" xfId="29137"/>
    <cellStyle name="SAPBEXHLevel0X 2 4 2 3" xfId="29138"/>
    <cellStyle name="SAPBEXHLevel0X 2 4 2 3 2" xfId="29139"/>
    <cellStyle name="SAPBEXHLevel0X 2 4 2 4" xfId="29140"/>
    <cellStyle name="SAPBEXHLevel0X 2 4 2 4 2" xfId="29141"/>
    <cellStyle name="SAPBEXHLevel0X 2 4 2 5" xfId="29142"/>
    <cellStyle name="SAPBEXHLevel0X 2 4 2 5 2" xfId="29143"/>
    <cellStyle name="SAPBEXHLevel0X 2 4 2 6" xfId="29144"/>
    <cellStyle name="SAPBEXHLevel0X 2 4 3" xfId="29145"/>
    <cellStyle name="SAPBEXHLevel0X 2 4 3 2" xfId="29146"/>
    <cellStyle name="SAPBEXHLevel0X 2 4 3 2 2" xfId="29147"/>
    <cellStyle name="SAPBEXHLevel0X 2 4 3 2 2 2" xfId="29148"/>
    <cellStyle name="SAPBEXHLevel0X 2 4 3 2 3" xfId="29149"/>
    <cellStyle name="SAPBEXHLevel0X 2 4 3 3" xfId="29150"/>
    <cellStyle name="SAPBEXHLevel0X 2 4 3 3 2" xfId="29151"/>
    <cellStyle name="SAPBEXHLevel0X 2 4 3 4" xfId="29152"/>
    <cellStyle name="SAPBEXHLevel0X 2 4 3 4 2" xfId="29153"/>
    <cellStyle name="SAPBEXHLevel0X 2 4 3 5" xfId="29154"/>
    <cellStyle name="SAPBEXHLevel0X 2 4 3 5 2" xfId="29155"/>
    <cellStyle name="SAPBEXHLevel0X 2 4 3 6" xfId="29156"/>
    <cellStyle name="SAPBEXHLevel0X 2 4 3 7" xfId="29157"/>
    <cellStyle name="SAPBEXHLevel0X 2 4 3 8" xfId="29158"/>
    <cellStyle name="SAPBEXHLevel0X 2 4 4" xfId="29159"/>
    <cellStyle name="SAPBEXHLevel0X 2 4 4 2" xfId="29160"/>
    <cellStyle name="SAPBEXHLevel0X 2 4 4 2 2" xfId="29161"/>
    <cellStyle name="SAPBEXHLevel0X 2 4 4 3" xfId="29162"/>
    <cellStyle name="SAPBEXHLevel0X 2 4 4 4" xfId="29163"/>
    <cellStyle name="SAPBEXHLevel0X 2 4 4 5" xfId="29164"/>
    <cellStyle name="SAPBEXHLevel0X 2 4 5" xfId="29165"/>
    <cellStyle name="SAPBEXHLevel0X 2 4 5 2" xfId="29166"/>
    <cellStyle name="SAPBEXHLevel0X 2 4 5 2 2" xfId="29167"/>
    <cellStyle name="SAPBEXHLevel0X 2 4 5 3" xfId="29168"/>
    <cellStyle name="SAPBEXHLevel0X 2 4 5 4" xfId="29169"/>
    <cellStyle name="SAPBEXHLevel0X 2 4 5 5" xfId="29170"/>
    <cellStyle name="SAPBEXHLevel0X 2 4 6" xfId="29171"/>
    <cellStyle name="SAPBEXHLevel0X 2 4 6 2" xfId="29172"/>
    <cellStyle name="SAPBEXHLevel0X 2 4 6 2 2" xfId="29173"/>
    <cellStyle name="SAPBEXHLevel0X 2 4 6 3" xfId="29174"/>
    <cellStyle name="SAPBEXHLevel0X 2 4 6 4" xfId="29175"/>
    <cellStyle name="SAPBEXHLevel0X 2 4 6 5" xfId="29176"/>
    <cellStyle name="SAPBEXHLevel0X 2 4 7" xfId="29177"/>
    <cellStyle name="SAPBEXHLevel0X 2 4 7 2" xfId="29178"/>
    <cellStyle name="SAPBEXHLevel0X 2 4 7 3" xfId="29179"/>
    <cellStyle name="SAPBEXHLevel0X 2 4 7 4" xfId="29180"/>
    <cellStyle name="SAPBEXHLevel0X 2 4 8" xfId="29181"/>
    <cellStyle name="SAPBEXHLevel0X 2 4 8 2" xfId="29182"/>
    <cellStyle name="SAPBEXHLevel0X 2 4 8 3" xfId="29183"/>
    <cellStyle name="SAPBEXHLevel0X 2 4 8 4" xfId="29184"/>
    <cellStyle name="SAPBEXHLevel0X 2 4 9" xfId="29185"/>
    <cellStyle name="SAPBEXHLevel0X 2 4 9 2" xfId="29186"/>
    <cellStyle name="SAPBEXHLevel0X 2 5" xfId="29187"/>
    <cellStyle name="SAPBEXHLevel0X 2 5 10" xfId="29188"/>
    <cellStyle name="SAPBEXHLevel0X 2 5 11" xfId="29189"/>
    <cellStyle name="SAPBEXHLevel0X 2 5 2" xfId="29190"/>
    <cellStyle name="SAPBEXHLevel0X 2 5 2 2" xfId="29191"/>
    <cellStyle name="SAPBEXHLevel0X 2 5 2 2 2" xfId="29192"/>
    <cellStyle name="SAPBEXHLevel0X 2 5 2 2 2 2" xfId="29193"/>
    <cellStyle name="SAPBEXHLevel0X 2 5 2 2 3" xfId="29194"/>
    <cellStyle name="SAPBEXHLevel0X 2 5 2 3" xfId="29195"/>
    <cellStyle name="SAPBEXHLevel0X 2 5 2 3 2" xfId="29196"/>
    <cellStyle name="SAPBEXHLevel0X 2 5 2 4" xfId="29197"/>
    <cellStyle name="SAPBEXHLevel0X 2 5 2 4 2" xfId="29198"/>
    <cellStyle name="SAPBEXHLevel0X 2 5 2 5" xfId="29199"/>
    <cellStyle name="SAPBEXHLevel0X 2 5 2 5 2" xfId="29200"/>
    <cellStyle name="SAPBEXHLevel0X 2 5 2 6" xfId="29201"/>
    <cellStyle name="SAPBEXHLevel0X 2 5 3" xfId="29202"/>
    <cellStyle name="SAPBEXHLevel0X 2 5 3 2" xfId="29203"/>
    <cellStyle name="SAPBEXHLevel0X 2 5 3 2 2" xfId="29204"/>
    <cellStyle name="SAPBEXHLevel0X 2 5 3 2 2 2" xfId="29205"/>
    <cellStyle name="SAPBEXHLevel0X 2 5 3 2 3" xfId="29206"/>
    <cellStyle name="SAPBEXHLevel0X 2 5 3 3" xfId="29207"/>
    <cellStyle name="SAPBEXHLevel0X 2 5 3 3 2" xfId="29208"/>
    <cellStyle name="SAPBEXHLevel0X 2 5 3 4" xfId="29209"/>
    <cellStyle name="SAPBEXHLevel0X 2 5 3 4 2" xfId="29210"/>
    <cellStyle name="SAPBEXHLevel0X 2 5 3 5" xfId="29211"/>
    <cellStyle name="SAPBEXHLevel0X 2 5 3 5 2" xfId="29212"/>
    <cellStyle name="SAPBEXHLevel0X 2 5 3 6" xfId="29213"/>
    <cellStyle name="SAPBEXHLevel0X 2 5 3 7" xfId="29214"/>
    <cellStyle name="SAPBEXHLevel0X 2 5 3 8" xfId="29215"/>
    <cellStyle name="SAPBEXHLevel0X 2 5 4" xfId="29216"/>
    <cellStyle name="SAPBEXHLevel0X 2 5 4 2" xfId="29217"/>
    <cellStyle name="SAPBEXHLevel0X 2 5 4 2 2" xfId="29218"/>
    <cellStyle name="SAPBEXHLevel0X 2 5 4 3" xfId="29219"/>
    <cellStyle name="SAPBEXHLevel0X 2 5 4 4" xfId="29220"/>
    <cellStyle name="SAPBEXHLevel0X 2 5 4 5" xfId="29221"/>
    <cellStyle name="SAPBEXHLevel0X 2 5 5" xfId="29222"/>
    <cellStyle name="SAPBEXHLevel0X 2 5 5 2" xfId="29223"/>
    <cellStyle name="SAPBEXHLevel0X 2 5 5 2 2" xfId="29224"/>
    <cellStyle name="SAPBEXHLevel0X 2 5 5 3" xfId="29225"/>
    <cellStyle name="SAPBEXHLevel0X 2 5 5 4" xfId="29226"/>
    <cellStyle name="SAPBEXHLevel0X 2 5 5 5" xfId="29227"/>
    <cellStyle name="SAPBEXHLevel0X 2 5 6" xfId="29228"/>
    <cellStyle name="SAPBEXHLevel0X 2 5 6 2" xfId="29229"/>
    <cellStyle name="SAPBEXHLevel0X 2 5 6 2 2" xfId="29230"/>
    <cellStyle name="SAPBEXHLevel0X 2 5 6 3" xfId="29231"/>
    <cellStyle name="SAPBEXHLevel0X 2 5 6 4" xfId="29232"/>
    <cellStyle name="SAPBEXHLevel0X 2 5 6 5" xfId="29233"/>
    <cellStyle name="SAPBEXHLevel0X 2 5 7" xfId="29234"/>
    <cellStyle name="SAPBEXHLevel0X 2 5 7 2" xfId="29235"/>
    <cellStyle name="SAPBEXHLevel0X 2 5 7 3" xfId="29236"/>
    <cellStyle name="SAPBEXHLevel0X 2 5 7 4" xfId="29237"/>
    <cellStyle name="SAPBEXHLevel0X 2 5 8" xfId="29238"/>
    <cellStyle name="SAPBEXHLevel0X 2 5 8 2" xfId="29239"/>
    <cellStyle name="SAPBEXHLevel0X 2 5 8 3" xfId="29240"/>
    <cellStyle name="SAPBEXHLevel0X 2 5 8 4" xfId="29241"/>
    <cellStyle name="SAPBEXHLevel0X 2 5 9" xfId="29242"/>
    <cellStyle name="SAPBEXHLevel0X 2 5 9 2" xfId="29243"/>
    <cellStyle name="SAPBEXHLevel0X 2 6" xfId="29244"/>
    <cellStyle name="SAPBEXHLevel0X 2 6 10" xfId="29245"/>
    <cellStyle name="SAPBEXHLevel0X 2 6 11" xfId="29246"/>
    <cellStyle name="SAPBEXHLevel0X 2 6 2" xfId="29247"/>
    <cellStyle name="SAPBEXHLevel0X 2 6 2 2" xfId="29248"/>
    <cellStyle name="SAPBEXHLevel0X 2 6 2 2 2" xfId="29249"/>
    <cellStyle name="SAPBEXHLevel0X 2 6 2 2 2 2" xfId="29250"/>
    <cellStyle name="SAPBEXHLevel0X 2 6 2 2 3" xfId="29251"/>
    <cellStyle name="SAPBEXHLevel0X 2 6 2 3" xfId="29252"/>
    <cellStyle name="SAPBEXHLevel0X 2 6 2 3 2" xfId="29253"/>
    <cellStyle name="SAPBEXHLevel0X 2 6 2 4" xfId="29254"/>
    <cellStyle name="SAPBEXHLevel0X 2 6 2 4 2" xfId="29255"/>
    <cellStyle name="SAPBEXHLevel0X 2 6 2 5" xfId="29256"/>
    <cellStyle name="SAPBEXHLevel0X 2 6 2 5 2" xfId="29257"/>
    <cellStyle name="SAPBEXHLevel0X 2 6 2 6" xfId="29258"/>
    <cellStyle name="SAPBEXHLevel0X 2 6 3" xfId="29259"/>
    <cellStyle name="SAPBEXHLevel0X 2 6 3 2" xfId="29260"/>
    <cellStyle name="SAPBEXHLevel0X 2 6 3 2 2" xfId="29261"/>
    <cellStyle name="SAPBEXHLevel0X 2 6 3 2 2 2" xfId="29262"/>
    <cellStyle name="SAPBEXHLevel0X 2 6 3 2 3" xfId="29263"/>
    <cellStyle name="SAPBEXHLevel0X 2 6 3 3" xfId="29264"/>
    <cellStyle name="SAPBEXHLevel0X 2 6 3 3 2" xfId="29265"/>
    <cellStyle name="SAPBEXHLevel0X 2 6 3 4" xfId="29266"/>
    <cellStyle name="SAPBEXHLevel0X 2 6 3 4 2" xfId="29267"/>
    <cellStyle name="SAPBEXHLevel0X 2 6 3 5" xfId="29268"/>
    <cellStyle name="SAPBEXHLevel0X 2 6 3 5 2" xfId="29269"/>
    <cellStyle name="SAPBEXHLevel0X 2 6 3 6" xfId="29270"/>
    <cellStyle name="SAPBEXHLevel0X 2 6 3 7" xfId="29271"/>
    <cellStyle name="SAPBEXHLevel0X 2 6 3 8" xfId="29272"/>
    <cellStyle name="SAPBEXHLevel0X 2 6 4" xfId="29273"/>
    <cellStyle name="SAPBEXHLevel0X 2 6 4 2" xfId="29274"/>
    <cellStyle name="SAPBEXHLevel0X 2 6 4 2 2" xfId="29275"/>
    <cellStyle name="SAPBEXHLevel0X 2 6 4 3" xfId="29276"/>
    <cellStyle name="SAPBEXHLevel0X 2 6 4 4" xfId="29277"/>
    <cellStyle name="SAPBEXHLevel0X 2 6 4 5" xfId="29278"/>
    <cellStyle name="SAPBEXHLevel0X 2 6 5" xfId="29279"/>
    <cellStyle name="SAPBEXHLevel0X 2 6 5 2" xfId="29280"/>
    <cellStyle name="SAPBEXHLevel0X 2 6 5 2 2" xfId="29281"/>
    <cellStyle name="SAPBEXHLevel0X 2 6 5 3" xfId="29282"/>
    <cellStyle name="SAPBEXHLevel0X 2 6 5 4" xfId="29283"/>
    <cellStyle name="SAPBEXHLevel0X 2 6 5 5" xfId="29284"/>
    <cellStyle name="SAPBEXHLevel0X 2 6 6" xfId="29285"/>
    <cellStyle name="SAPBEXHLevel0X 2 6 6 2" xfId="29286"/>
    <cellStyle name="SAPBEXHLevel0X 2 6 6 2 2" xfId="29287"/>
    <cellStyle name="SAPBEXHLevel0X 2 6 6 3" xfId="29288"/>
    <cellStyle name="SAPBEXHLevel0X 2 6 6 4" xfId="29289"/>
    <cellStyle name="SAPBEXHLevel0X 2 6 6 5" xfId="29290"/>
    <cellStyle name="SAPBEXHLevel0X 2 6 7" xfId="29291"/>
    <cellStyle name="SAPBEXHLevel0X 2 6 7 2" xfId="29292"/>
    <cellStyle name="SAPBEXHLevel0X 2 6 7 3" xfId="29293"/>
    <cellStyle name="SAPBEXHLevel0X 2 6 7 4" xfId="29294"/>
    <cellStyle name="SAPBEXHLevel0X 2 6 8" xfId="29295"/>
    <cellStyle name="SAPBEXHLevel0X 2 6 8 2" xfId="29296"/>
    <cellStyle name="SAPBEXHLevel0X 2 6 8 3" xfId="29297"/>
    <cellStyle name="SAPBEXHLevel0X 2 6 8 4" xfId="29298"/>
    <cellStyle name="SAPBEXHLevel0X 2 6 9" xfId="29299"/>
    <cellStyle name="SAPBEXHLevel0X 2 6 9 2" xfId="29300"/>
    <cellStyle name="SAPBEXHLevel0X 2 7" xfId="29301"/>
    <cellStyle name="SAPBEXHLevel0X 2 7 10" xfId="29302"/>
    <cellStyle name="SAPBEXHLevel0X 2 7 11" xfId="29303"/>
    <cellStyle name="SAPBEXHLevel0X 2 7 2" xfId="29304"/>
    <cellStyle name="SAPBEXHLevel0X 2 7 2 2" xfId="29305"/>
    <cellStyle name="SAPBEXHLevel0X 2 7 2 2 2" xfId="29306"/>
    <cellStyle name="SAPBEXHLevel0X 2 7 2 2 2 2" xfId="29307"/>
    <cellStyle name="SAPBEXHLevel0X 2 7 2 2 3" xfId="29308"/>
    <cellStyle name="SAPBEXHLevel0X 2 7 2 3" xfId="29309"/>
    <cellStyle name="SAPBEXHLevel0X 2 7 2 3 2" xfId="29310"/>
    <cellStyle name="SAPBEXHLevel0X 2 7 2 4" xfId="29311"/>
    <cellStyle name="SAPBEXHLevel0X 2 7 2 4 2" xfId="29312"/>
    <cellStyle name="SAPBEXHLevel0X 2 7 2 5" xfId="29313"/>
    <cellStyle name="SAPBEXHLevel0X 2 7 2 5 2" xfId="29314"/>
    <cellStyle name="SAPBEXHLevel0X 2 7 2 6" xfId="29315"/>
    <cellStyle name="SAPBEXHLevel0X 2 7 3" xfId="29316"/>
    <cellStyle name="SAPBEXHLevel0X 2 7 3 2" xfId="29317"/>
    <cellStyle name="SAPBEXHLevel0X 2 7 3 2 2" xfId="29318"/>
    <cellStyle name="SAPBEXHLevel0X 2 7 3 2 2 2" xfId="29319"/>
    <cellStyle name="SAPBEXHLevel0X 2 7 3 2 3" xfId="29320"/>
    <cellStyle name="SAPBEXHLevel0X 2 7 3 3" xfId="29321"/>
    <cellStyle name="SAPBEXHLevel0X 2 7 3 3 2" xfId="29322"/>
    <cellStyle name="SAPBEXHLevel0X 2 7 3 4" xfId="29323"/>
    <cellStyle name="SAPBEXHLevel0X 2 7 3 4 2" xfId="29324"/>
    <cellStyle name="SAPBEXHLevel0X 2 7 3 5" xfId="29325"/>
    <cellStyle name="SAPBEXHLevel0X 2 7 3 5 2" xfId="29326"/>
    <cellStyle name="SAPBEXHLevel0X 2 7 3 6" xfId="29327"/>
    <cellStyle name="SAPBEXHLevel0X 2 7 3 7" xfId="29328"/>
    <cellStyle name="SAPBEXHLevel0X 2 7 3 8" xfId="29329"/>
    <cellStyle name="SAPBEXHLevel0X 2 7 4" xfId="29330"/>
    <cellStyle name="SAPBEXHLevel0X 2 7 4 2" xfId="29331"/>
    <cellStyle name="SAPBEXHLevel0X 2 7 4 2 2" xfId="29332"/>
    <cellStyle name="SAPBEXHLevel0X 2 7 4 3" xfId="29333"/>
    <cellStyle name="SAPBEXHLevel0X 2 7 4 4" xfId="29334"/>
    <cellStyle name="SAPBEXHLevel0X 2 7 4 5" xfId="29335"/>
    <cellStyle name="SAPBEXHLevel0X 2 7 5" xfId="29336"/>
    <cellStyle name="SAPBEXHLevel0X 2 7 5 2" xfId="29337"/>
    <cellStyle name="SAPBEXHLevel0X 2 7 5 2 2" xfId="29338"/>
    <cellStyle name="SAPBEXHLevel0X 2 7 5 3" xfId="29339"/>
    <cellStyle name="SAPBEXHLevel0X 2 7 5 4" xfId="29340"/>
    <cellStyle name="SAPBEXHLevel0X 2 7 5 5" xfId="29341"/>
    <cellStyle name="SAPBEXHLevel0X 2 7 6" xfId="29342"/>
    <cellStyle name="SAPBEXHLevel0X 2 7 6 2" xfId="29343"/>
    <cellStyle name="SAPBEXHLevel0X 2 7 6 2 2" xfId="29344"/>
    <cellStyle name="SAPBEXHLevel0X 2 7 6 3" xfId="29345"/>
    <cellStyle name="SAPBEXHLevel0X 2 7 6 4" xfId="29346"/>
    <cellStyle name="SAPBEXHLevel0X 2 7 6 5" xfId="29347"/>
    <cellStyle name="SAPBEXHLevel0X 2 7 7" xfId="29348"/>
    <cellStyle name="SAPBEXHLevel0X 2 7 7 2" xfId="29349"/>
    <cellStyle name="SAPBEXHLevel0X 2 7 7 3" xfId="29350"/>
    <cellStyle name="SAPBEXHLevel0X 2 7 7 4" xfId="29351"/>
    <cellStyle name="SAPBEXHLevel0X 2 7 8" xfId="29352"/>
    <cellStyle name="SAPBEXHLevel0X 2 7 8 2" xfId="29353"/>
    <cellStyle name="SAPBEXHLevel0X 2 7 8 3" xfId="29354"/>
    <cellStyle name="SAPBEXHLevel0X 2 7 8 4" xfId="29355"/>
    <cellStyle name="SAPBEXHLevel0X 2 7 9" xfId="29356"/>
    <cellStyle name="SAPBEXHLevel0X 2 7 9 2" xfId="29357"/>
    <cellStyle name="SAPBEXHLevel0X 2 8" xfId="29358"/>
    <cellStyle name="SAPBEXHLevel0X 2 8 10" xfId="29359"/>
    <cellStyle name="SAPBEXHLevel0X 2 8 11" xfId="29360"/>
    <cellStyle name="SAPBEXHLevel0X 2 8 2" xfId="29361"/>
    <cellStyle name="SAPBEXHLevel0X 2 8 2 2" xfId="29362"/>
    <cellStyle name="SAPBEXHLevel0X 2 8 2 2 2" xfId="29363"/>
    <cellStyle name="SAPBEXHLevel0X 2 8 2 2 2 2" xfId="29364"/>
    <cellStyle name="SAPBEXHLevel0X 2 8 2 2 3" xfId="29365"/>
    <cellStyle name="SAPBEXHLevel0X 2 8 2 3" xfId="29366"/>
    <cellStyle name="SAPBEXHLevel0X 2 8 2 3 2" xfId="29367"/>
    <cellStyle name="SAPBEXHLevel0X 2 8 2 4" xfId="29368"/>
    <cellStyle name="SAPBEXHLevel0X 2 8 2 4 2" xfId="29369"/>
    <cellStyle name="SAPBEXHLevel0X 2 8 2 5" xfId="29370"/>
    <cellStyle name="SAPBEXHLevel0X 2 8 2 5 2" xfId="29371"/>
    <cellStyle name="SAPBEXHLevel0X 2 8 2 6" xfId="29372"/>
    <cellStyle name="SAPBEXHLevel0X 2 8 3" xfId="29373"/>
    <cellStyle name="SAPBEXHLevel0X 2 8 3 2" xfId="29374"/>
    <cellStyle name="SAPBEXHLevel0X 2 8 3 2 2" xfId="29375"/>
    <cellStyle name="SAPBEXHLevel0X 2 8 3 2 2 2" xfId="29376"/>
    <cellStyle name="SAPBEXHLevel0X 2 8 3 2 3" xfId="29377"/>
    <cellStyle name="SAPBEXHLevel0X 2 8 3 3" xfId="29378"/>
    <cellStyle name="SAPBEXHLevel0X 2 8 3 3 2" xfId="29379"/>
    <cellStyle name="SAPBEXHLevel0X 2 8 3 4" xfId="29380"/>
    <cellStyle name="SAPBEXHLevel0X 2 8 3 4 2" xfId="29381"/>
    <cellStyle name="SAPBEXHLevel0X 2 8 3 5" xfId="29382"/>
    <cellStyle name="SAPBEXHLevel0X 2 8 3 5 2" xfId="29383"/>
    <cellStyle name="SAPBEXHLevel0X 2 8 3 6" xfId="29384"/>
    <cellStyle name="SAPBEXHLevel0X 2 8 3 7" xfId="29385"/>
    <cellStyle name="SAPBEXHLevel0X 2 8 3 8" xfId="29386"/>
    <cellStyle name="SAPBEXHLevel0X 2 8 4" xfId="29387"/>
    <cellStyle name="SAPBEXHLevel0X 2 8 4 2" xfId="29388"/>
    <cellStyle name="SAPBEXHLevel0X 2 8 4 2 2" xfId="29389"/>
    <cellStyle name="SAPBEXHLevel0X 2 8 4 3" xfId="29390"/>
    <cellStyle name="SAPBEXHLevel0X 2 8 4 4" xfId="29391"/>
    <cellStyle name="SAPBEXHLevel0X 2 8 4 5" xfId="29392"/>
    <cellStyle name="SAPBEXHLevel0X 2 8 5" xfId="29393"/>
    <cellStyle name="SAPBEXHLevel0X 2 8 5 2" xfId="29394"/>
    <cellStyle name="SAPBEXHLevel0X 2 8 5 2 2" xfId="29395"/>
    <cellStyle name="SAPBEXHLevel0X 2 8 5 3" xfId="29396"/>
    <cellStyle name="SAPBEXHLevel0X 2 8 5 4" xfId="29397"/>
    <cellStyle name="SAPBEXHLevel0X 2 8 5 5" xfId="29398"/>
    <cellStyle name="SAPBEXHLevel0X 2 8 6" xfId="29399"/>
    <cellStyle name="SAPBEXHLevel0X 2 8 6 2" xfId="29400"/>
    <cellStyle name="SAPBEXHLevel0X 2 8 6 2 2" xfId="29401"/>
    <cellStyle name="SAPBEXHLevel0X 2 8 6 3" xfId="29402"/>
    <cellStyle name="SAPBEXHLevel0X 2 8 6 4" xfId="29403"/>
    <cellStyle name="SAPBEXHLevel0X 2 8 6 5" xfId="29404"/>
    <cellStyle name="SAPBEXHLevel0X 2 8 7" xfId="29405"/>
    <cellStyle name="SAPBEXHLevel0X 2 8 7 2" xfId="29406"/>
    <cellStyle name="SAPBEXHLevel0X 2 8 7 3" xfId="29407"/>
    <cellStyle name="SAPBEXHLevel0X 2 8 7 4" xfId="29408"/>
    <cellStyle name="SAPBEXHLevel0X 2 8 8" xfId="29409"/>
    <cellStyle name="SAPBEXHLevel0X 2 8 8 2" xfId="29410"/>
    <cellStyle name="SAPBEXHLevel0X 2 8 8 3" xfId="29411"/>
    <cellStyle name="SAPBEXHLevel0X 2 8 8 4" xfId="29412"/>
    <cellStyle name="SAPBEXHLevel0X 2 8 9" xfId="29413"/>
    <cellStyle name="SAPBEXHLevel0X 2 8 9 2" xfId="29414"/>
    <cellStyle name="SAPBEXHLevel0X 2 9" xfId="29415"/>
    <cellStyle name="SAPBEXHLevel0X 2 9 10" xfId="29416"/>
    <cellStyle name="SAPBEXHLevel0X 2 9 11" xfId="29417"/>
    <cellStyle name="SAPBEXHLevel0X 2 9 2" xfId="29418"/>
    <cellStyle name="SAPBEXHLevel0X 2 9 2 2" xfId="29419"/>
    <cellStyle name="SAPBEXHLevel0X 2 9 2 2 2" xfId="29420"/>
    <cellStyle name="SAPBEXHLevel0X 2 9 2 2 2 2" xfId="29421"/>
    <cellStyle name="SAPBEXHLevel0X 2 9 2 2 3" xfId="29422"/>
    <cellStyle name="SAPBEXHLevel0X 2 9 2 3" xfId="29423"/>
    <cellStyle name="SAPBEXHLevel0X 2 9 2 3 2" xfId="29424"/>
    <cellStyle name="SAPBEXHLevel0X 2 9 2 4" xfId="29425"/>
    <cellStyle name="SAPBEXHLevel0X 2 9 2 4 2" xfId="29426"/>
    <cellStyle name="SAPBEXHLevel0X 2 9 2 5" xfId="29427"/>
    <cellStyle name="SAPBEXHLevel0X 2 9 2 5 2" xfId="29428"/>
    <cellStyle name="SAPBEXHLevel0X 2 9 2 6" xfId="29429"/>
    <cellStyle name="SAPBEXHLevel0X 2 9 3" xfId="29430"/>
    <cellStyle name="SAPBEXHLevel0X 2 9 3 2" xfId="29431"/>
    <cellStyle name="SAPBEXHLevel0X 2 9 3 2 2" xfId="29432"/>
    <cellStyle name="SAPBEXHLevel0X 2 9 3 2 2 2" xfId="29433"/>
    <cellStyle name="SAPBEXHLevel0X 2 9 3 2 3" xfId="29434"/>
    <cellStyle name="SAPBEXHLevel0X 2 9 3 3" xfId="29435"/>
    <cellStyle name="SAPBEXHLevel0X 2 9 3 3 2" xfId="29436"/>
    <cellStyle name="SAPBEXHLevel0X 2 9 3 4" xfId="29437"/>
    <cellStyle name="SAPBEXHLevel0X 2 9 3 4 2" xfId="29438"/>
    <cellStyle name="SAPBEXHLevel0X 2 9 3 5" xfId="29439"/>
    <cellStyle name="SAPBEXHLevel0X 2 9 3 5 2" xfId="29440"/>
    <cellStyle name="SAPBEXHLevel0X 2 9 3 6" xfId="29441"/>
    <cellStyle name="SAPBEXHLevel0X 2 9 3 7" xfId="29442"/>
    <cellStyle name="SAPBEXHLevel0X 2 9 3 8" xfId="29443"/>
    <cellStyle name="SAPBEXHLevel0X 2 9 4" xfId="29444"/>
    <cellStyle name="SAPBEXHLevel0X 2 9 4 2" xfId="29445"/>
    <cellStyle name="SAPBEXHLevel0X 2 9 4 2 2" xfId="29446"/>
    <cellStyle name="SAPBEXHLevel0X 2 9 4 3" xfId="29447"/>
    <cellStyle name="SAPBEXHLevel0X 2 9 4 4" xfId="29448"/>
    <cellStyle name="SAPBEXHLevel0X 2 9 4 5" xfId="29449"/>
    <cellStyle name="SAPBEXHLevel0X 2 9 5" xfId="29450"/>
    <cellStyle name="SAPBEXHLevel0X 2 9 5 2" xfId="29451"/>
    <cellStyle name="SAPBEXHLevel0X 2 9 5 2 2" xfId="29452"/>
    <cellStyle name="SAPBEXHLevel0X 2 9 5 3" xfId="29453"/>
    <cellStyle name="SAPBEXHLevel0X 2 9 5 4" xfId="29454"/>
    <cellStyle name="SAPBEXHLevel0X 2 9 5 5" xfId="29455"/>
    <cellStyle name="SAPBEXHLevel0X 2 9 6" xfId="29456"/>
    <cellStyle name="SAPBEXHLevel0X 2 9 6 2" xfId="29457"/>
    <cellStyle name="SAPBEXHLevel0X 2 9 6 2 2" xfId="29458"/>
    <cellStyle name="SAPBEXHLevel0X 2 9 6 3" xfId="29459"/>
    <cellStyle name="SAPBEXHLevel0X 2 9 6 4" xfId="29460"/>
    <cellStyle name="SAPBEXHLevel0X 2 9 6 5" xfId="29461"/>
    <cellStyle name="SAPBEXHLevel0X 2 9 7" xfId="29462"/>
    <cellStyle name="SAPBEXHLevel0X 2 9 7 2" xfId="29463"/>
    <cellStyle name="SAPBEXHLevel0X 2 9 7 3" xfId="29464"/>
    <cellStyle name="SAPBEXHLevel0X 2 9 7 4" xfId="29465"/>
    <cellStyle name="SAPBEXHLevel0X 2 9 8" xfId="29466"/>
    <cellStyle name="SAPBEXHLevel0X 2 9 8 2" xfId="29467"/>
    <cellStyle name="SAPBEXHLevel0X 2 9 8 3" xfId="29468"/>
    <cellStyle name="SAPBEXHLevel0X 2 9 8 4" xfId="29469"/>
    <cellStyle name="SAPBEXHLevel0X 2 9 9" xfId="29470"/>
    <cellStyle name="SAPBEXHLevel0X 2 9 9 2" xfId="29471"/>
    <cellStyle name="SAPBEXHLevel0X 2_20120313_final_participating_bonds_mar2012_interest_calc" xfId="29472"/>
    <cellStyle name="SAPBEXHLevel0X 20" xfId="29473"/>
    <cellStyle name="SAPBEXHLevel0X 3" xfId="29474"/>
    <cellStyle name="SAPBEXHLevel0X 3 10" xfId="29475"/>
    <cellStyle name="SAPBEXHLevel0X 3 10 2" xfId="29476"/>
    <cellStyle name="SAPBEXHLevel0X 3 11" xfId="29477"/>
    <cellStyle name="SAPBEXHLevel0X 3 12" xfId="29478"/>
    <cellStyle name="SAPBEXHLevel0X 3 2" xfId="29479"/>
    <cellStyle name="SAPBEXHLevel0X 3 2 2" xfId="29480"/>
    <cellStyle name="SAPBEXHLevel0X 3 2 2 2" xfId="29481"/>
    <cellStyle name="SAPBEXHLevel0X 3 2 2 2 2" xfId="29482"/>
    <cellStyle name="SAPBEXHLevel0X 3 2 2 3" xfId="29483"/>
    <cellStyle name="SAPBEXHLevel0X 3 2 3" xfId="29484"/>
    <cellStyle name="SAPBEXHLevel0X 3 2 3 2" xfId="29485"/>
    <cellStyle name="SAPBEXHLevel0X 3 2 4" xfId="29486"/>
    <cellStyle name="SAPBEXHLevel0X 3 2 4 2" xfId="29487"/>
    <cellStyle name="SAPBEXHLevel0X 3 2 5" xfId="29488"/>
    <cellStyle name="SAPBEXHLevel0X 3 2 5 2" xfId="29489"/>
    <cellStyle name="SAPBEXHLevel0X 3 2 6" xfId="29490"/>
    <cellStyle name="SAPBEXHLevel0X 3 3" xfId="29491"/>
    <cellStyle name="SAPBEXHLevel0X 3 3 2" xfId="29492"/>
    <cellStyle name="SAPBEXHLevel0X 3 3 2 2" xfId="29493"/>
    <cellStyle name="SAPBEXHLevel0X 3 3 2 2 2" xfId="29494"/>
    <cellStyle name="SAPBEXHLevel0X 3 3 2 3" xfId="29495"/>
    <cellStyle name="SAPBEXHLevel0X 3 3 3" xfId="29496"/>
    <cellStyle name="SAPBEXHLevel0X 3 3 3 2" xfId="29497"/>
    <cellStyle name="SAPBEXHLevel0X 3 3 4" xfId="29498"/>
    <cellStyle name="SAPBEXHLevel0X 3 3 4 2" xfId="29499"/>
    <cellStyle name="SAPBEXHLevel0X 3 3 5" xfId="29500"/>
    <cellStyle name="SAPBEXHLevel0X 3 3 5 2" xfId="29501"/>
    <cellStyle name="SAPBEXHLevel0X 3 3 6" xfId="29502"/>
    <cellStyle name="SAPBEXHLevel0X 3 3 7" xfId="29503"/>
    <cellStyle name="SAPBEXHLevel0X 3 3 8" xfId="29504"/>
    <cellStyle name="SAPBEXHLevel0X 3 4" xfId="29505"/>
    <cellStyle name="SAPBEXHLevel0X 3 4 2" xfId="29506"/>
    <cellStyle name="SAPBEXHLevel0X 3 4 2 2" xfId="29507"/>
    <cellStyle name="SAPBEXHLevel0X 3 4 2 2 2" xfId="29508"/>
    <cellStyle name="SAPBEXHLevel0X 3 4 2 3" xfId="29509"/>
    <cellStyle name="SAPBEXHLevel0X 3 4 3" xfId="29510"/>
    <cellStyle name="SAPBEXHLevel0X 3 4 3 2" xfId="29511"/>
    <cellStyle name="SAPBEXHLevel0X 3 4 4" xfId="29512"/>
    <cellStyle name="SAPBEXHLevel0X 3 4 4 2" xfId="29513"/>
    <cellStyle name="SAPBEXHLevel0X 3 4 5" xfId="29514"/>
    <cellStyle name="SAPBEXHLevel0X 3 4 5 2" xfId="29515"/>
    <cellStyle name="SAPBEXHLevel0X 3 4 6" xfId="29516"/>
    <cellStyle name="SAPBEXHLevel0X 3 4 7" xfId="29517"/>
    <cellStyle name="SAPBEXHLevel0X 3 4 8" xfId="29518"/>
    <cellStyle name="SAPBEXHLevel0X 3 5" xfId="29519"/>
    <cellStyle name="SAPBEXHLevel0X 3 5 2" xfId="29520"/>
    <cellStyle name="SAPBEXHLevel0X 3 5 2 2" xfId="29521"/>
    <cellStyle name="SAPBEXHLevel0X 3 5 3" xfId="29522"/>
    <cellStyle name="SAPBEXHLevel0X 3 5 4" xfId="29523"/>
    <cellStyle name="SAPBEXHLevel0X 3 5 5" xfId="29524"/>
    <cellStyle name="SAPBEXHLevel0X 3 6" xfId="29525"/>
    <cellStyle name="SAPBEXHLevel0X 3 6 2" xfId="29526"/>
    <cellStyle name="SAPBEXHLevel0X 3 6 2 2" xfId="29527"/>
    <cellStyle name="SAPBEXHLevel0X 3 6 3" xfId="29528"/>
    <cellStyle name="SAPBEXHLevel0X 3 6 4" xfId="29529"/>
    <cellStyle name="SAPBEXHLevel0X 3 6 5" xfId="29530"/>
    <cellStyle name="SAPBEXHLevel0X 3 7" xfId="29531"/>
    <cellStyle name="SAPBEXHLevel0X 3 7 2" xfId="29532"/>
    <cellStyle name="SAPBEXHLevel0X 3 7 2 2" xfId="29533"/>
    <cellStyle name="SAPBEXHLevel0X 3 7 3" xfId="29534"/>
    <cellStyle name="SAPBEXHLevel0X 3 7 4" xfId="29535"/>
    <cellStyle name="SAPBEXHLevel0X 3 7 5" xfId="29536"/>
    <cellStyle name="SAPBEXHLevel0X 3 8" xfId="29537"/>
    <cellStyle name="SAPBEXHLevel0X 3 8 2" xfId="29538"/>
    <cellStyle name="SAPBEXHLevel0X 3 8 3" xfId="29539"/>
    <cellStyle name="SAPBEXHLevel0X 3 8 4" xfId="29540"/>
    <cellStyle name="SAPBEXHLevel0X 3 9" xfId="29541"/>
    <cellStyle name="SAPBEXHLevel0X 3 9 2" xfId="29542"/>
    <cellStyle name="SAPBEXHLevel0X 4" xfId="29543"/>
    <cellStyle name="SAPBEXHLevel0X 4 10" xfId="29544"/>
    <cellStyle name="SAPBEXHLevel0X 4 11" xfId="29545"/>
    <cellStyle name="SAPBEXHLevel0X 4 2" xfId="29546"/>
    <cellStyle name="SAPBEXHLevel0X 4 2 2" xfId="29547"/>
    <cellStyle name="SAPBEXHLevel0X 4 2 2 2" xfId="29548"/>
    <cellStyle name="SAPBEXHLevel0X 4 2 2 2 2" xfId="29549"/>
    <cellStyle name="SAPBEXHLevel0X 4 2 2 3" xfId="29550"/>
    <cellStyle name="SAPBEXHLevel0X 4 2 3" xfId="29551"/>
    <cellStyle name="SAPBEXHLevel0X 4 2 3 2" xfId="29552"/>
    <cellStyle name="SAPBEXHLevel0X 4 2 4" xfId="29553"/>
    <cellStyle name="SAPBEXHLevel0X 4 2 4 2" xfId="29554"/>
    <cellStyle name="SAPBEXHLevel0X 4 2 5" xfId="29555"/>
    <cellStyle name="SAPBEXHLevel0X 4 2 5 2" xfId="29556"/>
    <cellStyle name="SAPBEXHLevel0X 4 2 6" xfId="29557"/>
    <cellStyle name="SAPBEXHLevel0X 4 3" xfId="29558"/>
    <cellStyle name="SAPBEXHLevel0X 4 3 2" xfId="29559"/>
    <cellStyle name="SAPBEXHLevel0X 4 3 2 2" xfId="29560"/>
    <cellStyle name="SAPBEXHLevel0X 4 3 2 2 2" xfId="29561"/>
    <cellStyle name="SAPBEXHLevel0X 4 3 2 3" xfId="29562"/>
    <cellStyle name="SAPBEXHLevel0X 4 3 3" xfId="29563"/>
    <cellStyle name="SAPBEXHLevel0X 4 3 3 2" xfId="29564"/>
    <cellStyle name="SAPBEXHLevel0X 4 3 4" xfId="29565"/>
    <cellStyle name="SAPBEXHLevel0X 4 3 4 2" xfId="29566"/>
    <cellStyle name="SAPBEXHLevel0X 4 3 5" xfId="29567"/>
    <cellStyle name="SAPBEXHLevel0X 4 3 5 2" xfId="29568"/>
    <cellStyle name="SAPBEXHLevel0X 4 3 6" xfId="29569"/>
    <cellStyle name="SAPBEXHLevel0X 4 3 7" xfId="29570"/>
    <cellStyle name="SAPBEXHLevel0X 4 3 8" xfId="29571"/>
    <cellStyle name="SAPBEXHLevel0X 4 4" xfId="29572"/>
    <cellStyle name="SAPBEXHLevel0X 4 4 2" xfId="29573"/>
    <cellStyle name="SAPBEXHLevel0X 4 4 2 2" xfId="29574"/>
    <cellStyle name="SAPBEXHLevel0X 4 4 3" xfId="29575"/>
    <cellStyle name="SAPBEXHLevel0X 4 4 4" xfId="29576"/>
    <cellStyle name="SAPBEXHLevel0X 4 4 5" xfId="29577"/>
    <cellStyle name="SAPBEXHLevel0X 4 5" xfId="29578"/>
    <cellStyle name="SAPBEXHLevel0X 4 5 2" xfId="29579"/>
    <cellStyle name="SAPBEXHLevel0X 4 5 2 2" xfId="29580"/>
    <cellStyle name="SAPBEXHLevel0X 4 5 3" xfId="29581"/>
    <cellStyle name="SAPBEXHLevel0X 4 5 4" xfId="29582"/>
    <cellStyle name="SAPBEXHLevel0X 4 5 5" xfId="29583"/>
    <cellStyle name="SAPBEXHLevel0X 4 6" xfId="29584"/>
    <cellStyle name="SAPBEXHLevel0X 4 6 2" xfId="29585"/>
    <cellStyle name="SAPBEXHLevel0X 4 6 2 2" xfId="29586"/>
    <cellStyle name="SAPBEXHLevel0X 4 6 3" xfId="29587"/>
    <cellStyle name="SAPBEXHLevel0X 4 6 4" xfId="29588"/>
    <cellStyle name="SAPBEXHLevel0X 4 6 5" xfId="29589"/>
    <cellStyle name="SAPBEXHLevel0X 4 7" xfId="29590"/>
    <cellStyle name="SAPBEXHLevel0X 4 7 2" xfId="29591"/>
    <cellStyle name="SAPBEXHLevel0X 4 7 3" xfId="29592"/>
    <cellStyle name="SAPBEXHLevel0X 4 7 4" xfId="29593"/>
    <cellStyle name="SAPBEXHLevel0X 4 8" xfId="29594"/>
    <cellStyle name="SAPBEXHLevel0X 4 8 2" xfId="29595"/>
    <cellStyle name="SAPBEXHLevel0X 4 8 3" xfId="29596"/>
    <cellStyle name="SAPBEXHLevel0X 4 8 4" xfId="29597"/>
    <cellStyle name="SAPBEXHLevel0X 4 9" xfId="29598"/>
    <cellStyle name="SAPBEXHLevel0X 4 9 2" xfId="29599"/>
    <cellStyle name="SAPBEXHLevel0X 5" xfId="29600"/>
    <cellStyle name="SAPBEXHLevel0X 5 10" xfId="29601"/>
    <cellStyle name="SAPBEXHLevel0X 5 11" xfId="29602"/>
    <cellStyle name="SAPBEXHLevel0X 5 2" xfId="29603"/>
    <cellStyle name="SAPBEXHLevel0X 5 2 2" xfId="29604"/>
    <cellStyle name="SAPBEXHLevel0X 5 2 2 2" xfId="29605"/>
    <cellStyle name="SAPBEXHLevel0X 5 2 2 2 2" xfId="29606"/>
    <cellStyle name="SAPBEXHLevel0X 5 2 2 3" xfId="29607"/>
    <cellStyle name="SAPBEXHLevel0X 5 2 3" xfId="29608"/>
    <cellStyle name="SAPBEXHLevel0X 5 2 3 2" xfId="29609"/>
    <cellStyle name="SAPBEXHLevel0X 5 2 4" xfId="29610"/>
    <cellStyle name="SAPBEXHLevel0X 5 2 4 2" xfId="29611"/>
    <cellStyle name="SAPBEXHLevel0X 5 2 5" xfId="29612"/>
    <cellStyle name="SAPBEXHLevel0X 5 2 5 2" xfId="29613"/>
    <cellStyle name="SAPBEXHLevel0X 5 2 6" xfId="29614"/>
    <cellStyle name="SAPBEXHLevel0X 5 3" xfId="29615"/>
    <cellStyle name="SAPBEXHLevel0X 5 3 2" xfId="29616"/>
    <cellStyle name="SAPBEXHLevel0X 5 3 2 2" xfId="29617"/>
    <cellStyle name="SAPBEXHLevel0X 5 3 2 2 2" xfId="29618"/>
    <cellStyle name="SAPBEXHLevel0X 5 3 2 3" xfId="29619"/>
    <cellStyle name="SAPBEXHLevel0X 5 3 3" xfId="29620"/>
    <cellStyle name="SAPBEXHLevel0X 5 3 3 2" xfId="29621"/>
    <cellStyle name="SAPBEXHLevel0X 5 3 4" xfId="29622"/>
    <cellStyle name="SAPBEXHLevel0X 5 3 4 2" xfId="29623"/>
    <cellStyle name="SAPBEXHLevel0X 5 3 5" xfId="29624"/>
    <cellStyle name="SAPBEXHLevel0X 5 3 5 2" xfId="29625"/>
    <cellStyle name="SAPBEXHLevel0X 5 3 6" xfId="29626"/>
    <cellStyle name="SAPBEXHLevel0X 5 3 7" xfId="29627"/>
    <cellStyle name="SAPBEXHLevel0X 5 3 8" xfId="29628"/>
    <cellStyle name="SAPBEXHLevel0X 5 4" xfId="29629"/>
    <cellStyle name="SAPBEXHLevel0X 5 4 2" xfId="29630"/>
    <cellStyle name="SAPBEXHLevel0X 5 4 2 2" xfId="29631"/>
    <cellStyle name="SAPBEXHLevel0X 5 4 3" xfId="29632"/>
    <cellStyle name="SAPBEXHLevel0X 5 4 4" xfId="29633"/>
    <cellStyle name="SAPBEXHLevel0X 5 4 5" xfId="29634"/>
    <cellStyle name="SAPBEXHLevel0X 5 5" xfId="29635"/>
    <cellStyle name="SAPBEXHLevel0X 5 5 2" xfId="29636"/>
    <cellStyle name="SAPBEXHLevel0X 5 5 2 2" xfId="29637"/>
    <cellStyle name="SAPBEXHLevel0X 5 5 3" xfId="29638"/>
    <cellStyle name="SAPBEXHLevel0X 5 5 4" xfId="29639"/>
    <cellStyle name="SAPBEXHLevel0X 5 5 5" xfId="29640"/>
    <cellStyle name="SAPBEXHLevel0X 5 6" xfId="29641"/>
    <cellStyle name="SAPBEXHLevel0X 5 6 2" xfId="29642"/>
    <cellStyle name="SAPBEXHLevel0X 5 6 2 2" xfId="29643"/>
    <cellStyle name="SAPBEXHLevel0X 5 6 3" xfId="29644"/>
    <cellStyle name="SAPBEXHLevel0X 5 6 4" xfId="29645"/>
    <cellStyle name="SAPBEXHLevel0X 5 6 5" xfId="29646"/>
    <cellStyle name="SAPBEXHLevel0X 5 7" xfId="29647"/>
    <cellStyle name="SAPBEXHLevel0X 5 7 2" xfId="29648"/>
    <cellStyle name="SAPBEXHLevel0X 5 7 3" xfId="29649"/>
    <cellStyle name="SAPBEXHLevel0X 5 7 4" xfId="29650"/>
    <cellStyle name="SAPBEXHLevel0X 5 8" xfId="29651"/>
    <cellStyle name="SAPBEXHLevel0X 5 8 2" xfId="29652"/>
    <cellStyle name="SAPBEXHLevel0X 5 8 3" xfId="29653"/>
    <cellStyle name="SAPBEXHLevel0X 5 8 4" xfId="29654"/>
    <cellStyle name="SAPBEXHLevel0X 5 9" xfId="29655"/>
    <cellStyle name="SAPBEXHLevel0X 5 9 2" xfId="29656"/>
    <cellStyle name="SAPBEXHLevel0X 6" xfId="29657"/>
    <cellStyle name="SAPBEXHLevel0X 6 10" xfId="29658"/>
    <cellStyle name="SAPBEXHLevel0X 6 11" xfId="29659"/>
    <cellStyle name="SAPBEXHLevel0X 6 2" xfId="29660"/>
    <cellStyle name="SAPBEXHLevel0X 6 2 2" xfId="29661"/>
    <cellStyle name="SAPBEXHLevel0X 6 2 2 2" xfId="29662"/>
    <cellStyle name="SAPBEXHLevel0X 6 2 2 2 2" xfId="29663"/>
    <cellStyle name="SAPBEXHLevel0X 6 2 2 3" xfId="29664"/>
    <cellStyle name="SAPBEXHLevel0X 6 2 3" xfId="29665"/>
    <cellStyle name="SAPBEXHLevel0X 6 2 3 2" xfId="29666"/>
    <cellStyle name="SAPBEXHLevel0X 6 2 4" xfId="29667"/>
    <cellStyle name="SAPBEXHLevel0X 6 2 4 2" xfId="29668"/>
    <cellStyle name="SAPBEXHLevel0X 6 2 5" xfId="29669"/>
    <cellStyle name="SAPBEXHLevel0X 6 2 5 2" xfId="29670"/>
    <cellStyle name="SAPBEXHLevel0X 6 2 6" xfId="29671"/>
    <cellStyle name="SAPBEXHLevel0X 6 3" xfId="29672"/>
    <cellStyle name="SAPBEXHLevel0X 6 3 2" xfId="29673"/>
    <cellStyle name="SAPBEXHLevel0X 6 3 2 2" xfId="29674"/>
    <cellStyle name="SAPBEXHLevel0X 6 3 2 2 2" xfId="29675"/>
    <cellStyle name="SAPBEXHLevel0X 6 3 2 3" xfId="29676"/>
    <cellStyle name="SAPBEXHLevel0X 6 3 3" xfId="29677"/>
    <cellStyle name="SAPBEXHLevel0X 6 3 3 2" xfId="29678"/>
    <cellStyle name="SAPBEXHLevel0X 6 3 4" xfId="29679"/>
    <cellStyle name="SAPBEXHLevel0X 6 3 4 2" xfId="29680"/>
    <cellStyle name="SAPBEXHLevel0X 6 3 5" xfId="29681"/>
    <cellStyle name="SAPBEXHLevel0X 6 3 5 2" xfId="29682"/>
    <cellStyle name="SAPBEXHLevel0X 6 3 6" xfId="29683"/>
    <cellStyle name="SAPBEXHLevel0X 6 3 7" xfId="29684"/>
    <cellStyle name="SAPBEXHLevel0X 6 3 8" xfId="29685"/>
    <cellStyle name="SAPBEXHLevel0X 6 4" xfId="29686"/>
    <cellStyle name="SAPBEXHLevel0X 6 4 2" xfId="29687"/>
    <cellStyle name="SAPBEXHLevel0X 6 4 2 2" xfId="29688"/>
    <cellStyle name="SAPBEXHLevel0X 6 4 3" xfId="29689"/>
    <cellStyle name="SAPBEXHLevel0X 6 4 4" xfId="29690"/>
    <cellStyle name="SAPBEXHLevel0X 6 4 5" xfId="29691"/>
    <cellStyle name="SAPBEXHLevel0X 6 5" xfId="29692"/>
    <cellStyle name="SAPBEXHLevel0X 6 5 2" xfId="29693"/>
    <cellStyle name="SAPBEXHLevel0X 6 5 2 2" xfId="29694"/>
    <cellStyle name="SAPBEXHLevel0X 6 5 3" xfId="29695"/>
    <cellStyle name="SAPBEXHLevel0X 6 5 4" xfId="29696"/>
    <cellStyle name="SAPBEXHLevel0X 6 5 5" xfId="29697"/>
    <cellStyle name="SAPBEXHLevel0X 6 6" xfId="29698"/>
    <cellStyle name="SAPBEXHLevel0X 6 6 2" xfId="29699"/>
    <cellStyle name="SAPBEXHLevel0X 6 6 2 2" xfId="29700"/>
    <cellStyle name="SAPBEXHLevel0X 6 6 3" xfId="29701"/>
    <cellStyle name="SAPBEXHLevel0X 6 6 4" xfId="29702"/>
    <cellStyle name="SAPBEXHLevel0X 6 6 5" xfId="29703"/>
    <cellStyle name="SAPBEXHLevel0X 6 7" xfId="29704"/>
    <cellStyle name="SAPBEXHLevel0X 6 7 2" xfId="29705"/>
    <cellStyle name="SAPBEXHLevel0X 6 7 3" xfId="29706"/>
    <cellStyle name="SAPBEXHLevel0X 6 7 4" xfId="29707"/>
    <cellStyle name="SAPBEXHLevel0X 6 8" xfId="29708"/>
    <cellStyle name="SAPBEXHLevel0X 6 8 2" xfId="29709"/>
    <cellStyle name="SAPBEXHLevel0X 6 8 3" xfId="29710"/>
    <cellStyle name="SAPBEXHLevel0X 6 8 4" xfId="29711"/>
    <cellStyle name="SAPBEXHLevel0X 6 9" xfId="29712"/>
    <cellStyle name="SAPBEXHLevel0X 6 9 2" xfId="29713"/>
    <cellStyle name="SAPBEXHLevel0X 7" xfId="29714"/>
    <cellStyle name="SAPBEXHLevel0X 7 10" xfId="29715"/>
    <cellStyle name="SAPBEXHLevel0X 7 11" xfId="29716"/>
    <cellStyle name="SAPBEXHLevel0X 7 2" xfId="29717"/>
    <cellStyle name="SAPBEXHLevel0X 7 2 2" xfId="29718"/>
    <cellStyle name="SAPBEXHLevel0X 7 2 2 2" xfId="29719"/>
    <cellStyle name="SAPBEXHLevel0X 7 2 2 2 2" xfId="29720"/>
    <cellStyle name="SAPBEXHLevel0X 7 2 2 3" xfId="29721"/>
    <cellStyle name="SAPBEXHLevel0X 7 2 3" xfId="29722"/>
    <cellStyle name="SAPBEXHLevel0X 7 2 3 2" xfId="29723"/>
    <cellStyle name="SAPBEXHLevel0X 7 2 4" xfId="29724"/>
    <cellStyle name="SAPBEXHLevel0X 7 2 4 2" xfId="29725"/>
    <cellStyle name="SAPBEXHLevel0X 7 2 5" xfId="29726"/>
    <cellStyle name="SAPBEXHLevel0X 7 2 5 2" xfId="29727"/>
    <cellStyle name="SAPBEXHLevel0X 7 2 6" xfId="29728"/>
    <cellStyle name="SAPBEXHLevel0X 7 3" xfId="29729"/>
    <cellStyle name="SAPBEXHLevel0X 7 3 2" xfId="29730"/>
    <cellStyle name="SAPBEXHLevel0X 7 3 2 2" xfId="29731"/>
    <cellStyle name="SAPBEXHLevel0X 7 3 2 2 2" xfId="29732"/>
    <cellStyle name="SAPBEXHLevel0X 7 3 2 3" xfId="29733"/>
    <cellStyle name="SAPBEXHLevel0X 7 3 3" xfId="29734"/>
    <cellStyle name="SAPBEXHLevel0X 7 3 3 2" xfId="29735"/>
    <cellStyle name="SAPBEXHLevel0X 7 3 4" xfId="29736"/>
    <cellStyle name="SAPBEXHLevel0X 7 3 4 2" xfId="29737"/>
    <cellStyle name="SAPBEXHLevel0X 7 3 5" xfId="29738"/>
    <cellStyle name="SAPBEXHLevel0X 7 3 5 2" xfId="29739"/>
    <cellStyle name="SAPBEXHLevel0X 7 3 6" xfId="29740"/>
    <cellStyle name="SAPBEXHLevel0X 7 3 7" xfId="29741"/>
    <cellStyle name="SAPBEXHLevel0X 7 3 8" xfId="29742"/>
    <cellStyle name="SAPBEXHLevel0X 7 4" xfId="29743"/>
    <cellStyle name="SAPBEXHLevel0X 7 4 2" xfId="29744"/>
    <cellStyle name="SAPBEXHLevel0X 7 4 2 2" xfId="29745"/>
    <cellStyle name="SAPBEXHLevel0X 7 4 3" xfId="29746"/>
    <cellStyle name="SAPBEXHLevel0X 7 4 4" xfId="29747"/>
    <cellStyle name="SAPBEXHLevel0X 7 4 5" xfId="29748"/>
    <cellStyle name="SAPBEXHLevel0X 7 5" xfId="29749"/>
    <cellStyle name="SAPBEXHLevel0X 7 5 2" xfId="29750"/>
    <cellStyle name="SAPBEXHLevel0X 7 5 2 2" xfId="29751"/>
    <cellStyle name="SAPBEXHLevel0X 7 5 3" xfId="29752"/>
    <cellStyle name="SAPBEXHLevel0X 7 5 4" xfId="29753"/>
    <cellStyle name="SAPBEXHLevel0X 7 5 5" xfId="29754"/>
    <cellStyle name="SAPBEXHLevel0X 7 6" xfId="29755"/>
    <cellStyle name="SAPBEXHLevel0X 7 6 2" xfId="29756"/>
    <cellStyle name="SAPBEXHLevel0X 7 6 2 2" xfId="29757"/>
    <cellStyle name="SAPBEXHLevel0X 7 6 3" xfId="29758"/>
    <cellStyle name="SAPBEXHLevel0X 7 6 4" xfId="29759"/>
    <cellStyle name="SAPBEXHLevel0X 7 6 5" xfId="29760"/>
    <cellStyle name="SAPBEXHLevel0X 7 7" xfId="29761"/>
    <cellStyle name="SAPBEXHLevel0X 7 7 2" xfId="29762"/>
    <cellStyle name="SAPBEXHLevel0X 7 7 3" xfId="29763"/>
    <cellStyle name="SAPBEXHLevel0X 7 7 4" xfId="29764"/>
    <cellStyle name="SAPBEXHLevel0X 7 8" xfId="29765"/>
    <cellStyle name="SAPBEXHLevel0X 7 8 2" xfId="29766"/>
    <cellStyle name="SAPBEXHLevel0X 7 8 3" xfId="29767"/>
    <cellStyle name="SAPBEXHLevel0X 7 8 4" xfId="29768"/>
    <cellStyle name="SAPBEXHLevel0X 7 9" xfId="29769"/>
    <cellStyle name="SAPBEXHLevel0X 7 9 2" xfId="29770"/>
    <cellStyle name="SAPBEXHLevel0X 8" xfId="29771"/>
    <cellStyle name="SAPBEXHLevel0X 8 10" xfId="29772"/>
    <cellStyle name="SAPBEXHLevel0X 8 11" xfId="29773"/>
    <cellStyle name="SAPBEXHLevel0X 8 2" xfId="29774"/>
    <cellStyle name="SAPBEXHLevel0X 8 2 2" xfId="29775"/>
    <cellStyle name="SAPBEXHLevel0X 8 2 2 2" xfId="29776"/>
    <cellStyle name="SAPBEXHLevel0X 8 2 2 2 2" xfId="29777"/>
    <cellStyle name="SAPBEXHLevel0X 8 2 2 3" xfId="29778"/>
    <cellStyle name="SAPBEXHLevel0X 8 2 3" xfId="29779"/>
    <cellStyle name="SAPBEXHLevel0X 8 2 3 2" xfId="29780"/>
    <cellStyle name="SAPBEXHLevel0X 8 2 4" xfId="29781"/>
    <cellStyle name="SAPBEXHLevel0X 8 2 4 2" xfId="29782"/>
    <cellStyle name="SAPBEXHLevel0X 8 2 5" xfId="29783"/>
    <cellStyle name="SAPBEXHLevel0X 8 2 5 2" xfId="29784"/>
    <cellStyle name="SAPBEXHLevel0X 8 2 6" xfId="29785"/>
    <cellStyle name="SAPBEXHLevel0X 8 3" xfId="29786"/>
    <cellStyle name="SAPBEXHLevel0X 8 3 2" xfId="29787"/>
    <cellStyle name="SAPBEXHLevel0X 8 3 2 2" xfId="29788"/>
    <cellStyle name="SAPBEXHLevel0X 8 3 2 2 2" xfId="29789"/>
    <cellStyle name="SAPBEXHLevel0X 8 3 2 3" xfId="29790"/>
    <cellStyle name="SAPBEXHLevel0X 8 3 3" xfId="29791"/>
    <cellStyle name="SAPBEXHLevel0X 8 3 3 2" xfId="29792"/>
    <cellStyle name="SAPBEXHLevel0X 8 3 4" xfId="29793"/>
    <cellStyle name="SAPBEXHLevel0X 8 3 4 2" xfId="29794"/>
    <cellStyle name="SAPBEXHLevel0X 8 3 5" xfId="29795"/>
    <cellStyle name="SAPBEXHLevel0X 8 3 5 2" xfId="29796"/>
    <cellStyle name="SAPBEXHLevel0X 8 3 6" xfId="29797"/>
    <cellStyle name="SAPBEXHLevel0X 8 3 7" xfId="29798"/>
    <cellStyle name="SAPBEXHLevel0X 8 3 8" xfId="29799"/>
    <cellStyle name="SAPBEXHLevel0X 8 4" xfId="29800"/>
    <cellStyle name="SAPBEXHLevel0X 8 4 2" xfId="29801"/>
    <cellStyle name="SAPBEXHLevel0X 8 4 2 2" xfId="29802"/>
    <cellStyle name="SAPBEXHLevel0X 8 4 3" xfId="29803"/>
    <cellStyle name="SAPBEXHLevel0X 8 4 4" xfId="29804"/>
    <cellStyle name="SAPBEXHLevel0X 8 4 5" xfId="29805"/>
    <cellStyle name="SAPBEXHLevel0X 8 5" xfId="29806"/>
    <cellStyle name="SAPBEXHLevel0X 8 5 2" xfId="29807"/>
    <cellStyle name="SAPBEXHLevel0X 8 5 2 2" xfId="29808"/>
    <cellStyle name="SAPBEXHLevel0X 8 5 3" xfId="29809"/>
    <cellStyle name="SAPBEXHLevel0X 8 5 4" xfId="29810"/>
    <cellStyle name="SAPBEXHLevel0X 8 5 5" xfId="29811"/>
    <cellStyle name="SAPBEXHLevel0X 8 6" xfId="29812"/>
    <cellStyle name="SAPBEXHLevel0X 8 6 2" xfId="29813"/>
    <cellStyle name="SAPBEXHLevel0X 8 6 2 2" xfId="29814"/>
    <cellStyle name="SAPBEXHLevel0X 8 6 3" xfId="29815"/>
    <cellStyle name="SAPBEXHLevel0X 8 6 4" xfId="29816"/>
    <cellStyle name="SAPBEXHLevel0X 8 6 5" xfId="29817"/>
    <cellStyle name="SAPBEXHLevel0X 8 7" xfId="29818"/>
    <cellStyle name="SAPBEXHLevel0X 8 7 2" xfId="29819"/>
    <cellStyle name="SAPBEXHLevel0X 8 7 3" xfId="29820"/>
    <cellStyle name="SAPBEXHLevel0X 8 7 4" xfId="29821"/>
    <cellStyle name="SAPBEXHLevel0X 8 8" xfId="29822"/>
    <cellStyle name="SAPBEXHLevel0X 8 8 2" xfId="29823"/>
    <cellStyle name="SAPBEXHLevel0X 8 8 3" xfId="29824"/>
    <cellStyle name="SAPBEXHLevel0X 8 8 4" xfId="29825"/>
    <cellStyle name="SAPBEXHLevel0X 8 9" xfId="29826"/>
    <cellStyle name="SAPBEXHLevel0X 8 9 2" xfId="29827"/>
    <cellStyle name="SAPBEXHLevel0X 9" xfId="29828"/>
    <cellStyle name="SAPBEXHLevel0X 9 2" xfId="29829"/>
    <cellStyle name="SAPBEXHLevel0X 9 2 2" xfId="29830"/>
    <cellStyle name="SAPBEXHLevel0X 9 2 2 2" xfId="29831"/>
    <cellStyle name="SAPBEXHLevel0X 9 2 3" xfId="29832"/>
    <cellStyle name="SAPBEXHLevel0X 9 3" xfId="29833"/>
    <cellStyle name="SAPBEXHLevel0X 9 3 2" xfId="29834"/>
    <cellStyle name="SAPBEXHLevel0X 9 4" xfId="29835"/>
    <cellStyle name="SAPBEXHLevel0X 9 4 2" xfId="29836"/>
    <cellStyle name="SAPBEXHLevel0X 9 5" xfId="29837"/>
    <cellStyle name="SAPBEXHLevel0X 9 5 2" xfId="29838"/>
    <cellStyle name="SAPBEXHLevel0X 9 6" xfId="29839"/>
    <cellStyle name="SAPBEXHLevel0X 9 7" xfId="29840"/>
    <cellStyle name="SAPBEXHLevel0X 9 8" xfId="29841"/>
    <cellStyle name="SAPBEXHLevel0X_2011-10-03 DSA EL with PSI Oct" xfId="29842"/>
    <cellStyle name="SAPBEXHLevel1" xfId="29843"/>
    <cellStyle name="SAPBEXHLevel1 10" xfId="29844"/>
    <cellStyle name="SAPBEXHLevel1 10 2" xfId="29845"/>
    <cellStyle name="SAPBEXHLevel1 10 2 2" xfId="29846"/>
    <cellStyle name="SAPBEXHLevel1 10 2 2 2" xfId="29847"/>
    <cellStyle name="SAPBEXHLevel1 10 2 3" xfId="29848"/>
    <cellStyle name="SAPBEXHLevel1 10 3" xfId="29849"/>
    <cellStyle name="SAPBEXHLevel1 10 3 2" xfId="29850"/>
    <cellStyle name="SAPBEXHLevel1 10 4" xfId="29851"/>
    <cellStyle name="SAPBEXHLevel1 10 4 2" xfId="29852"/>
    <cellStyle name="SAPBEXHLevel1 10 5" xfId="29853"/>
    <cellStyle name="SAPBEXHLevel1 10 5 2" xfId="29854"/>
    <cellStyle name="SAPBEXHLevel1 10 6" xfId="29855"/>
    <cellStyle name="SAPBEXHLevel1 10 7" xfId="29856"/>
    <cellStyle name="SAPBEXHLevel1 10 8" xfId="29857"/>
    <cellStyle name="SAPBEXHLevel1 11" xfId="29858"/>
    <cellStyle name="SAPBEXHLevel1 11 2" xfId="29859"/>
    <cellStyle name="SAPBEXHLevel1 11 2 2" xfId="29860"/>
    <cellStyle name="SAPBEXHLevel1 11 2 2 2" xfId="29861"/>
    <cellStyle name="SAPBEXHLevel1 11 2 3" xfId="29862"/>
    <cellStyle name="SAPBEXHLevel1 11 3" xfId="29863"/>
    <cellStyle name="SAPBEXHLevel1 11 3 2" xfId="29864"/>
    <cellStyle name="SAPBEXHLevel1 11 4" xfId="29865"/>
    <cellStyle name="SAPBEXHLevel1 11 4 2" xfId="29866"/>
    <cellStyle name="SAPBEXHLevel1 11 5" xfId="29867"/>
    <cellStyle name="SAPBEXHLevel1 11 5 2" xfId="29868"/>
    <cellStyle name="SAPBEXHLevel1 11 6" xfId="29869"/>
    <cellStyle name="SAPBEXHLevel1 11 7" xfId="29870"/>
    <cellStyle name="SAPBEXHLevel1 12" xfId="29871"/>
    <cellStyle name="SAPBEXHLevel1 12 2" xfId="29872"/>
    <cellStyle name="SAPBEXHLevel1 12 2 2" xfId="29873"/>
    <cellStyle name="SAPBEXHLevel1 12 3" xfId="29874"/>
    <cellStyle name="SAPBEXHLevel1 12 4" xfId="29875"/>
    <cellStyle name="SAPBEXHLevel1 13" xfId="29876"/>
    <cellStyle name="SAPBEXHLevel1 13 2" xfId="29877"/>
    <cellStyle name="SAPBEXHLevel1 13 2 2" xfId="29878"/>
    <cellStyle name="SAPBEXHLevel1 13 3" xfId="29879"/>
    <cellStyle name="SAPBEXHLevel1 13 4" xfId="29880"/>
    <cellStyle name="SAPBEXHLevel1 13 5" xfId="29881"/>
    <cellStyle name="SAPBEXHLevel1 14" xfId="29882"/>
    <cellStyle name="SAPBEXHLevel1 14 2" xfId="29883"/>
    <cellStyle name="SAPBEXHLevel1 14 2 2" xfId="29884"/>
    <cellStyle name="SAPBEXHLevel1 14 3" xfId="29885"/>
    <cellStyle name="SAPBEXHLevel1 14 4" xfId="29886"/>
    <cellStyle name="SAPBEXHLevel1 14 5" xfId="29887"/>
    <cellStyle name="SAPBEXHLevel1 15" xfId="29888"/>
    <cellStyle name="SAPBEXHLevel1 15 2" xfId="29889"/>
    <cellStyle name="SAPBEXHLevel1 15 3" xfId="29890"/>
    <cellStyle name="SAPBEXHLevel1 15 4" xfId="29891"/>
    <cellStyle name="SAPBEXHLevel1 16" xfId="29892"/>
    <cellStyle name="SAPBEXHLevel1 16 2" xfId="29893"/>
    <cellStyle name="SAPBEXHLevel1 17" xfId="29894"/>
    <cellStyle name="SAPBEXHLevel1 17 2" xfId="29895"/>
    <cellStyle name="SAPBEXHLevel1 18" xfId="29896"/>
    <cellStyle name="SAPBEXHLevel1 19" xfId="29897"/>
    <cellStyle name="SAPBEXHLevel1 2" xfId="29898"/>
    <cellStyle name="SAPBEXHLevel1 2 10" xfId="29899"/>
    <cellStyle name="SAPBEXHLevel1 2 10 10" xfId="29900"/>
    <cellStyle name="SAPBEXHLevel1 2 10 11" xfId="29901"/>
    <cellStyle name="SAPBEXHLevel1 2 10 2" xfId="29902"/>
    <cellStyle name="SAPBEXHLevel1 2 10 2 2" xfId="29903"/>
    <cellStyle name="SAPBEXHLevel1 2 10 2 2 2" xfId="29904"/>
    <cellStyle name="SAPBEXHLevel1 2 10 2 2 2 2" xfId="29905"/>
    <cellStyle name="SAPBEXHLevel1 2 10 2 2 3" xfId="29906"/>
    <cellStyle name="SAPBEXHLevel1 2 10 2 3" xfId="29907"/>
    <cellStyle name="SAPBEXHLevel1 2 10 2 3 2" xfId="29908"/>
    <cellStyle name="SAPBEXHLevel1 2 10 2 4" xfId="29909"/>
    <cellStyle name="SAPBEXHLevel1 2 10 2 4 2" xfId="29910"/>
    <cellStyle name="SAPBEXHLevel1 2 10 2 5" xfId="29911"/>
    <cellStyle name="SAPBEXHLevel1 2 10 2 5 2" xfId="29912"/>
    <cellStyle name="SAPBEXHLevel1 2 10 2 6" xfId="29913"/>
    <cellStyle name="SAPBEXHLevel1 2 10 3" xfId="29914"/>
    <cellStyle name="SAPBEXHLevel1 2 10 3 2" xfId="29915"/>
    <cellStyle name="SAPBEXHLevel1 2 10 3 2 2" xfId="29916"/>
    <cellStyle name="SAPBEXHLevel1 2 10 3 2 2 2" xfId="29917"/>
    <cellStyle name="SAPBEXHLevel1 2 10 3 2 3" xfId="29918"/>
    <cellStyle name="SAPBEXHLevel1 2 10 3 3" xfId="29919"/>
    <cellStyle name="SAPBEXHLevel1 2 10 3 3 2" xfId="29920"/>
    <cellStyle name="SAPBEXHLevel1 2 10 3 4" xfId="29921"/>
    <cellStyle name="SAPBEXHLevel1 2 10 3 4 2" xfId="29922"/>
    <cellStyle name="SAPBEXHLevel1 2 10 3 5" xfId="29923"/>
    <cellStyle name="SAPBEXHLevel1 2 10 3 5 2" xfId="29924"/>
    <cellStyle name="SAPBEXHLevel1 2 10 3 6" xfId="29925"/>
    <cellStyle name="SAPBEXHLevel1 2 10 3 7" xfId="29926"/>
    <cellStyle name="SAPBEXHLevel1 2 10 3 8" xfId="29927"/>
    <cellStyle name="SAPBEXHLevel1 2 10 4" xfId="29928"/>
    <cellStyle name="SAPBEXHLevel1 2 10 4 2" xfId="29929"/>
    <cellStyle name="SAPBEXHLevel1 2 10 4 2 2" xfId="29930"/>
    <cellStyle name="SAPBEXHLevel1 2 10 4 3" xfId="29931"/>
    <cellStyle name="SAPBEXHLevel1 2 10 4 4" xfId="29932"/>
    <cellStyle name="SAPBEXHLevel1 2 10 4 5" xfId="29933"/>
    <cellStyle name="SAPBEXHLevel1 2 10 5" xfId="29934"/>
    <cellStyle name="SAPBEXHLevel1 2 10 5 2" xfId="29935"/>
    <cellStyle name="SAPBEXHLevel1 2 10 5 2 2" xfId="29936"/>
    <cellStyle name="SAPBEXHLevel1 2 10 5 3" xfId="29937"/>
    <cellStyle name="SAPBEXHLevel1 2 10 5 4" xfId="29938"/>
    <cellStyle name="SAPBEXHLevel1 2 10 5 5" xfId="29939"/>
    <cellStyle name="SAPBEXHLevel1 2 10 6" xfId="29940"/>
    <cellStyle name="SAPBEXHLevel1 2 10 6 2" xfId="29941"/>
    <cellStyle name="SAPBEXHLevel1 2 10 6 2 2" xfId="29942"/>
    <cellStyle name="SAPBEXHLevel1 2 10 6 3" xfId="29943"/>
    <cellStyle name="SAPBEXHLevel1 2 10 6 4" xfId="29944"/>
    <cellStyle name="SAPBEXHLevel1 2 10 6 5" xfId="29945"/>
    <cellStyle name="SAPBEXHLevel1 2 10 7" xfId="29946"/>
    <cellStyle name="SAPBEXHLevel1 2 10 7 2" xfId="29947"/>
    <cellStyle name="SAPBEXHLevel1 2 10 7 3" xfId="29948"/>
    <cellStyle name="SAPBEXHLevel1 2 10 7 4" xfId="29949"/>
    <cellStyle name="SAPBEXHLevel1 2 10 8" xfId="29950"/>
    <cellStyle name="SAPBEXHLevel1 2 10 8 2" xfId="29951"/>
    <cellStyle name="SAPBEXHLevel1 2 10 8 3" xfId="29952"/>
    <cellStyle name="SAPBEXHLevel1 2 10 8 4" xfId="29953"/>
    <cellStyle name="SAPBEXHLevel1 2 10 9" xfId="29954"/>
    <cellStyle name="SAPBEXHLevel1 2 10 9 2" xfId="29955"/>
    <cellStyle name="SAPBEXHLevel1 2 11" xfId="29956"/>
    <cellStyle name="SAPBEXHLevel1 2 11 10" xfId="29957"/>
    <cellStyle name="SAPBEXHLevel1 2 11 11" xfId="29958"/>
    <cellStyle name="SAPBEXHLevel1 2 11 2" xfId="29959"/>
    <cellStyle name="SAPBEXHLevel1 2 11 2 2" xfId="29960"/>
    <cellStyle name="SAPBEXHLevel1 2 11 2 2 2" xfId="29961"/>
    <cellStyle name="SAPBEXHLevel1 2 11 2 2 2 2" xfId="29962"/>
    <cellStyle name="SAPBEXHLevel1 2 11 2 2 3" xfId="29963"/>
    <cellStyle name="SAPBEXHLevel1 2 11 2 3" xfId="29964"/>
    <cellStyle name="SAPBEXHLevel1 2 11 2 3 2" xfId="29965"/>
    <cellStyle name="SAPBEXHLevel1 2 11 2 4" xfId="29966"/>
    <cellStyle name="SAPBEXHLevel1 2 11 2 4 2" xfId="29967"/>
    <cellStyle name="SAPBEXHLevel1 2 11 2 5" xfId="29968"/>
    <cellStyle name="SAPBEXHLevel1 2 11 2 5 2" xfId="29969"/>
    <cellStyle name="SAPBEXHLevel1 2 11 2 6" xfId="29970"/>
    <cellStyle name="SAPBEXHLevel1 2 11 3" xfId="29971"/>
    <cellStyle name="SAPBEXHLevel1 2 11 3 2" xfId="29972"/>
    <cellStyle name="SAPBEXHLevel1 2 11 3 2 2" xfId="29973"/>
    <cellStyle name="SAPBEXHLevel1 2 11 3 2 2 2" xfId="29974"/>
    <cellStyle name="SAPBEXHLevel1 2 11 3 2 3" xfId="29975"/>
    <cellStyle name="SAPBEXHLevel1 2 11 3 3" xfId="29976"/>
    <cellStyle name="SAPBEXHLevel1 2 11 3 3 2" xfId="29977"/>
    <cellStyle name="SAPBEXHLevel1 2 11 3 4" xfId="29978"/>
    <cellStyle name="SAPBEXHLevel1 2 11 3 4 2" xfId="29979"/>
    <cellStyle name="SAPBEXHLevel1 2 11 3 5" xfId="29980"/>
    <cellStyle name="SAPBEXHLevel1 2 11 3 5 2" xfId="29981"/>
    <cellStyle name="SAPBEXHLevel1 2 11 3 6" xfId="29982"/>
    <cellStyle name="SAPBEXHLevel1 2 11 3 7" xfId="29983"/>
    <cellStyle name="SAPBEXHLevel1 2 11 3 8" xfId="29984"/>
    <cellStyle name="SAPBEXHLevel1 2 11 4" xfId="29985"/>
    <cellStyle name="SAPBEXHLevel1 2 11 4 2" xfId="29986"/>
    <cellStyle name="SAPBEXHLevel1 2 11 4 2 2" xfId="29987"/>
    <cellStyle name="SAPBEXHLevel1 2 11 4 3" xfId="29988"/>
    <cellStyle name="SAPBEXHLevel1 2 11 4 4" xfId="29989"/>
    <cellStyle name="SAPBEXHLevel1 2 11 4 5" xfId="29990"/>
    <cellStyle name="SAPBEXHLevel1 2 11 5" xfId="29991"/>
    <cellStyle name="SAPBEXHLevel1 2 11 5 2" xfId="29992"/>
    <cellStyle name="SAPBEXHLevel1 2 11 5 2 2" xfId="29993"/>
    <cellStyle name="SAPBEXHLevel1 2 11 5 3" xfId="29994"/>
    <cellStyle name="SAPBEXHLevel1 2 11 5 4" xfId="29995"/>
    <cellStyle name="SAPBEXHLevel1 2 11 5 5" xfId="29996"/>
    <cellStyle name="SAPBEXHLevel1 2 11 6" xfId="29997"/>
    <cellStyle name="SAPBEXHLevel1 2 11 6 2" xfId="29998"/>
    <cellStyle name="SAPBEXHLevel1 2 11 6 2 2" xfId="29999"/>
    <cellStyle name="SAPBEXHLevel1 2 11 6 3" xfId="30000"/>
    <cellStyle name="SAPBEXHLevel1 2 11 6 4" xfId="30001"/>
    <cellStyle name="SAPBEXHLevel1 2 11 6 5" xfId="30002"/>
    <cellStyle name="SAPBEXHLevel1 2 11 7" xfId="30003"/>
    <cellStyle name="SAPBEXHLevel1 2 11 7 2" xfId="30004"/>
    <cellStyle name="SAPBEXHLevel1 2 11 7 3" xfId="30005"/>
    <cellStyle name="SAPBEXHLevel1 2 11 7 4" xfId="30006"/>
    <cellStyle name="SAPBEXHLevel1 2 11 8" xfId="30007"/>
    <cellStyle name="SAPBEXHLevel1 2 11 8 2" xfId="30008"/>
    <cellStyle name="SAPBEXHLevel1 2 11 8 3" xfId="30009"/>
    <cellStyle name="SAPBEXHLevel1 2 11 8 4" xfId="30010"/>
    <cellStyle name="SAPBEXHLevel1 2 11 9" xfId="30011"/>
    <cellStyle name="SAPBEXHLevel1 2 11 9 2" xfId="30012"/>
    <cellStyle name="SAPBEXHLevel1 2 12" xfId="30013"/>
    <cellStyle name="SAPBEXHLevel1 2 12 10" xfId="30014"/>
    <cellStyle name="SAPBEXHLevel1 2 12 11" xfId="30015"/>
    <cellStyle name="SAPBEXHLevel1 2 12 2" xfId="30016"/>
    <cellStyle name="SAPBEXHLevel1 2 12 2 2" xfId="30017"/>
    <cellStyle name="SAPBEXHLevel1 2 12 2 2 2" xfId="30018"/>
    <cellStyle name="SAPBEXHLevel1 2 12 2 2 2 2" xfId="30019"/>
    <cellStyle name="SAPBEXHLevel1 2 12 2 2 3" xfId="30020"/>
    <cellStyle name="SAPBEXHLevel1 2 12 2 3" xfId="30021"/>
    <cellStyle name="SAPBEXHLevel1 2 12 2 3 2" xfId="30022"/>
    <cellStyle name="SAPBEXHLevel1 2 12 2 4" xfId="30023"/>
    <cellStyle name="SAPBEXHLevel1 2 12 2 4 2" xfId="30024"/>
    <cellStyle name="SAPBEXHLevel1 2 12 2 5" xfId="30025"/>
    <cellStyle name="SAPBEXHLevel1 2 12 2 5 2" xfId="30026"/>
    <cellStyle name="SAPBEXHLevel1 2 12 2 6" xfId="30027"/>
    <cellStyle name="SAPBEXHLevel1 2 12 3" xfId="30028"/>
    <cellStyle name="SAPBEXHLevel1 2 12 3 2" xfId="30029"/>
    <cellStyle name="SAPBEXHLevel1 2 12 3 2 2" xfId="30030"/>
    <cellStyle name="SAPBEXHLevel1 2 12 3 2 2 2" xfId="30031"/>
    <cellStyle name="SAPBEXHLevel1 2 12 3 2 3" xfId="30032"/>
    <cellStyle name="SAPBEXHLevel1 2 12 3 3" xfId="30033"/>
    <cellStyle name="SAPBEXHLevel1 2 12 3 3 2" xfId="30034"/>
    <cellStyle name="SAPBEXHLevel1 2 12 3 4" xfId="30035"/>
    <cellStyle name="SAPBEXHLevel1 2 12 3 4 2" xfId="30036"/>
    <cellStyle name="SAPBEXHLevel1 2 12 3 5" xfId="30037"/>
    <cellStyle name="SAPBEXHLevel1 2 12 3 5 2" xfId="30038"/>
    <cellStyle name="SAPBEXHLevel1 2 12 3 6" xfId="30039"/>
    <cellStyle name="SAPBEXHLevel1 2 12 3 7" xfId="30040"/>
    <cellStyle name="SAPBEXHLevel1 2 12 3 8" xfId="30041"/>
    <cellStyle name="SAPBEXHLevel1 2 12 4" xfId="30042"/>
    <cellStyle name="SAPBEXHLevel1 2 12 4 2" xfId="30043"/>
    <cellStyle name="SAPBEXHLevel1 2 12 4 2 2" xfId="30044"/>
    <cellStyle name="SAPBEXHLevel1 2 12 4 3" xfId="30045"/>
    <cellStyle name="SAPBEXHLevel1 2 12 4 4" xfId="30046"/>
    <cellStyle name="SAPBEXHLevel1 2 12 4 5" xfId="30047"/>
    <cellStyle name="SAPBEXHLevel1 2 12 5" xfId="30048"/>
    <cellStyle name="SAPBEXHLevel1 2 12 5 2" xfId="30049"/>
    <cellStyle name="SAPBEXHLevel1 2 12 5 2 2" xfId="30050"/>
    <cellStyle name="SAPBEXHLevel1 2 12 5 3" xfId="30051"/>
    <cellStyle name="SAPBEXHLevel1 2 12 5 4" xfId="30052"/>
    <cellStyle name="SAPBEXHLevel1 2 12 5 5" xfId="30053"/>
    <cellStyle name="SAPBEXHLevel1 2 12 6" xfId="30054"/>
    <cellStyle name="SAPBEXHLevel1 2 12 6 2" xfId="30055"/>
    <cellStyle name="SAPBEXHLevel1 2 12 6 2 2" xfId="30056"/>
    <cellStyle name="SAPBEXHLevel1 2 12 6 3" xfId="30057"/>
    <cellStyle name="SAPBEXHLevel1 2 12 6 4" xfId="30058"/>
    <cellStyle name="SAPBEXHLevel1 2 12 6 5" xfId="30059"/>
    <cellStyle name="SAPBEXHLevel1 2 12 7" xfId="30060"/>
    <cellStyle name="SAPBEXHLevel1 2 12 7 2" xfId="30061"/>
    <cellStyle name="SAPBEXHLevel1 2 12 7 3" xfId="30062"/>
    <cellStyle name="SAPBEXHLevel1 2 12 7 4" xfId="30063"/>
    <cellStyle name="SAPBEXHLevel1 2 12 8" xfId="30064"/>
    <cellStyle name="SAPBEXHLevel1 2 12 8 2" xfId="30065"/>
    <cellStyle name="SAPBEXHLevel1 2 12 8 3" xfId="30066"/>
    <cellStyle name="SAPBEXHLevel1 2 12 8 4" xfId="30067"/>
    <cellStyle name="SAPBEXHLevel1 2 12 9" xfId="30068"/>
    <cellStyle name="SAPBEXHLevel1 2 12 9 2" xfId="30069"/>
    <cellStyle name="SAPBEXHLevel1 2 13" xfId="30070"/>
    <cellStyle name="SAPBEXHLevel1 2 13 10" xfId="30071"/>
    <cellStyle name="SAPBEXHLevel1 2 13 11" xfId="30072"/>
    <cellStyle name="SAPBEXHLevel1 2 13 2" xfId="30073"/>
    <cellStyle name="SAPBEXHLevel1 2 13 2 2" xfId="30074"/>
    <cellStyle name="SAPBEXHLevel1 2 13 2 2 2" xfId="30075"/>
    <cellStyle name="SAPBEXHLevel1 2 13 2 2 2 2" xfId="30076"/>
    <cellStyle name="SAPBEXHLevel1 2 13 2 2 3" xfId="30077"/>
    <cellStyle name="SAPBEXHLevel1 2 13 2 3" xfId="30078"/>
    <cellStyle name="SAPBEXHLevel1 2 13 2 3 2" xfId="30079"/>
    <cellStyle name="SAPBEXHLevel1 2 13 2 4" xfId="30080"/>
    <cellStyle name="SAPBEXHLevel1 2 13 2 4 2" xfId="30081"/>
    <cellStyle name="SAPBEXHLevel1 2 13 2 5" xfId="30082"/>
    <cellStyle name="SAPBEXHLevel1 2 13 2 5 2" xfId="30083"/>
    <cellStyle name="SAPBEXHLevel1 2 13 2 6" xfId="30084"/>
    <cellStyle name="SAPBEXHLevel1 2 13 3" xfId="30085"/>
    <cellStyle name="SAPBEXHLevel1 2 13 3 2" xfId="30086"/>
    <cellStyle name="SAPBEXHLevel1 2 13 3 2 2" xfId="30087"/>
    <cellStyle name="SAPBEXHLevel1 2 13 3 2 2 2" xfId="30088"/>
    <cellStyle name="SAPBEXHLevel1 2 13 3 2 3" xfId="30089"/>
    <cellStyle name="SAPBEXHLevel1 2 13 3 3" xfId="30090"/>
    <cellStyle name="SAPBEXHLevel1 2 13 3 3 2" xfId="30091"/>
    <cellStyle name="SAPBEXHLevel1 2 13 3 4" xfId="30092"/>
    <cellStyle name="SAPBEXHLevel1 2 13 3 4 2" xfId="30093"/>
    <cellStyle name="SAPBEXHLevel1 2 13 3 5" xfId="30094"/>
    <cellStyle name="SAPBEXHLevel1 2 13 3 5 2" xfId="30095"/>
    <cellStyle name="SAPBEXHLevel1 2 13 3 6" xfId="30096"/>
    <cellStyle name="SAPBEXHLevel1 2 13 3 7" xfId="30097"/>
    <cellStyle name="SAPBEXHLevel1 2 13 3 8" xfId="30098"/>
    <cellStyle name="SAPBEXHLevel1 2 13 4" xfId="30099"/>
    <cellStyle name="SAPBEXHLevel1 2 13 4 2" xfId="30100"/>
    <cellStyle name="SAPBEXHLevel1 2 13 4 2 2" xfId="30101"/>
    <cellStyle name="SAPBEXHLevel1 2 13 4 3" xfId="30102"/>
    <cellStyle name="SAPBEXHLevel1 2 13 4 4" xfId="30103"/>
    <cellStyle name="SAPBEXHLevel1 2 13 4 5" xfId="30104"/>
    <cellStyle name="SAPBEXHLevel1 2 13 5" xfId="30105"/>
    <cellStyle name="SAPBEXHLevel1 2 13 5 2" xfId="30106"/>
    <cellStyle name="SAPBEXHLevel1 2 13 5 2 2" xfId="30107"/>
    <cellStyle name="SAPBEXHLevel1 2 13 5 3" xfId="30108"/>
    <cellStyle name="SAPBEXHLevel1 2 13 5 4" xfId="30109"/>
    <cellStyle name="SAPBEXHLevel1 2 13 5 5" xfId="30110"/>
    <cellStyle name="SAPBEXHLevel1 2 13 6" xfId="30111"/>
    <cellStyle name="SAPBEXHLevel1 2 13 6 2" xfId="30112"/>
    <cellStyle name="SAPBEXHLevel1 2 13 6 2 2" xfId="30113"/>
    <cellStyle name="SAPBEXHLevel1 2 13 6 3" xfId="30114"/>
    <cellStyle name="SAPBEXHLevel1 2 13 6 4" xfId="30115"/>
    <cellStyle name="SAPBEXHLevel1 2 13 6 5" xfId="30116"/>
    <cellStyle name="SAPBEXHLevel1 2 13 7" xfId="30117"/>
    <cellStyle name="SAPBEXHLevel1 2 13 7 2" xfId="30118"/>
    <cellStyle name="SAPBEXHLevel1 2 13 7 3" xfId="30119"/>
    <cellStyle name="SAPBEXHLevel1 2 13 7 4" xfId="30120"/>
    <cellStyle name="SAPBEXHLevel1 2 13 8" xfId="30121"/>
    <cellStyle name="SAPBEXHLevel1 2 13 8 2" xfId="30122"/>
    <cellStyle name="SAPBEXHLevel1 2 13 8 3" xfId="30123"/>
    <cellStyle name="SAPBEXHLevel1 2 13 8 4" xfId="30124"/>
    <cellStyle name="SAPBEXHLevel1 2 13 9" xfId="30125"/>
    <cellStyle name="SAPBEXHLevel1 2 13 9 2" xfId="30126"/>
    <cellStyle name="SAPBEXHLevel1 2 14" xfId="30127"/>
    <cellStyle name="SAPBEXHLevel1 2 14 10" xfId="30128"/>
    <cellStyle name="SAPBEXHLevel1 2 14 11" xfId="30129"/>
    <cellStyle name="SAPBEXHLevel1 2 14 2" xfId="30130"/>
    <cellStyle name="SAPBEXHLevel1 2 14 2 2" xfId="30131"/>
    <cellStyle name="SAPBEXHLevel1 2 14 2 2 2" xfId="30132"/>
    <cellStyle name="SAPBEXHLevel1 2 14 2 2 2 2" xfId="30133"/>
    <cellStyle name="SAPBEXHLevel1 2 14 2 2 3" xfId="30134"/>
    <cellStyle name="SAPBEXHLevel1 2 14 2 3" xfId="30135"/>
    <cellStyle name="SAPBEXHLevel1 2 14 2 3 2" xfId="30136"/>
    <cellStyle name="SAPBEXHLevel1 2 14 2 4" xfId="30137"/>
    <cellStyle name="SAPBEXHLevel1 2 14 2 4 2" xfId="30138"/>
    <cellStyle name="SAPBEXHLevel1 2 14 2 5" xfId="30139"/>
    <cellStyle name="SAPBEXHLevel1 2 14 2 5 2" xfId="30140"/>
    <cellStyle name="SAPBEXHLevel1 2 14 2 6" xfId="30141"/>
    <cellStyle name="SAPBEXHLevel1 2 14 3" xfId="30142"/>
    <cellStyle name="SAPBEXHLevel1 2 14 3 2" xfId="30143"/>
    <cellStyle name="SAPBEXHLevel1 2 14 3 2 2" xfId="30144"/>
    <cellStyle name="SAPBEXHLevel1 2 14 3 2 2 2" xfId="30145"/>
    <cellStyle name="SAPBEXHLevel1 2 14 3 2 3" xfId="30146"/>
    <cellStyle name="SAPBEXHLevel1 2 14 3 3" xfId="30147"/>
    <cellStyle name="SAPBEXHLevel1 2 14 3 3 2" xfId="30148"/>
    <cellStyle name="SAPBEXHLevel1 2 14 3 4" xfId="30149"/>
    <cellStyle name="SAPBEXHLevel1 2 14 3 4 2" xfId="30150"/>
    <cellStyle name="SAPBEXHLevel1 2 14 3 5" xfId="30151"/>
    <cellStyle name="SAPBEXHLevel1 2 14 3 5 2" xfId="30152"/>
    <cellStyle name="SAPBEXHLevel1 2 14 3 6" xfId="30153"/>
    <cellStyle name="SAPBEXHLevel1 2 14 3 7" xfId="30154"/>
    <cellStyle name="SAPBEXHLevel1 2 14 3 8" xfId="30155"/>
    <cellStyle name="SAPBEXHLevel1 2 14 4" xfId="30156"/>
    <cellStyle name="SAPBEXHLevel1 2 14 4 2" xfId="30157"/>
    <cellStyle name="SAPBEXHLevel1 2 14 4 2 2" xfId="30158"/>
    <cellStyle name="SAPBEXHLevel1 2 14 4 3" xfId="30159"/>
    <cellStyle name="SAPBEXHLevel1 2 14 4 4" xfId="30160"/>
    <cellStyle name="SAPBEXHLevel1 2 14 4 5" xfId="30161"/>
    <cellStyle name="SAPBEXHLevel1 2 14 5" xfId="30162"/>
    <cellStyle name="SAPBEXHLevel1 2 14 5 2" xfId="30163"/>
    <cellStyle name="SAPBEXHLevel1 2 14 5 2 2" xfId="30164"/>
    <cellStyle name="SAPBEXHLevel1 2 14 5 3" xfId="30165"/>
    <cellStyle name="SAPBEXHLevel1 2 14 5 4" xfId="30166"/>
    <cellStyle name="SAPBEXHLevel1 2 14 5 5" xfId="30167"/>
    <cellStyle name="SAPBEXHLevel1 2 14 6" xfId="30168"/>
    <cellStyle name="SAPBEXHLevel1 2 14 6 2" xfId="30169"/>
    <cellStyle name="SAPBEXHLevel1 2 14 6 2 2" xfId="30170"/>
    <cellStyle name="SAPBEXHLevel1 2 14 6 3" xfId="30171"/>
    <cellStyle name="SAPBEXHLevel1 2 14 6 4" xfId="30172"/>
    <cellStyle name="SAPBEXHLevel1 2 14 6 5" xfId="30173"/>
    <cellStyle name="SAPBEXHLevel1 2 14 7" xfId="30174"/>
    <cellStyle name="SAPBEXHLevel1 2 14 7 2" xfId="30175"/>
    <cellStyle name="SAPBEXHLevel1 2 14 7 3" xfId="30176"/>
    <cellStyle name="SAPBEXHLevel1 2 14 7 4" xfId="30177"/>
    <cellStyle name="SAPBEXHLevel1 2 14 8" xfId="30178"/>
    <cellStyle name="SAPBEXHLevel1 2 14 8 2" xfId="30179"/>
    <cellStyle name="SAPBEXHLevel1 2 14 8 3" xfId="30180"/>
    <cellStyle name="SAPBEXHLevel1 2 14 8 4" xfId="30181"/>
    <cellStyle name="SAPBEXHLevel1 2 14 9" xfId="30182"/>
    <cellStyle name="SAPBEXHLevel1 2 14 9 2" xfId="30183"/>
    <cellStyle name="SAPBEXHLevel1 2 15" xfId="30184"/>
    <cellStyle name="SAPBEXHLevel1 2 15 10" xfId="30185"/>
    <cellStyle name="SAPBEXHLevel1 2 15 11" xfId="30186"/>
    <cellStyle name="SAPBEXHLevel1 2 15 2" xfId="30187"/>
    <cellStyle name="SAPBEXHLevel1 2 15 2 2" xfId="30188"/>
    <cellStyle name="SAPBEXHLevel1 2 15 2 2 2" xfId="30189"/>
    <cellStyle name="SAPBEXHLevel1 2 15 2 2 2 2" xfId="30190"/>
    <cellStyle name="SAPBEXHLevel1 2 15 2 2 3" xfId="30191"/>
    <cellStyle name="SAPBEXHLevel1 2 15 2 3" xfId="30192"/>
    <cellStyle name="SAPBEXHLevel1 2 15 2 3 2" xfId="30193"/>
    <cellStyle name="SAPBEXHLevel1 2 15 2 4" xfId="30194"/>
    <cellStyle name="SAPBEXHLevel1 2 15 2 4 2" xfId="30195"/>
    <cellStyle name="SAPBEXHLevel1 2 15 2 5" xfId="30196"/>
    <cellStyle name="SAPBEXHLevel1 2 15 2 5 2" xfId="30197"/>
    <cellStyle name="SAPBEXHLevel1 2 15 2 6" xfId="30198"/>
    <cellStyle name="SAPBEXHLevel1 2 15 3" xfId="30199"/>
    <cellStyle name="SAPBEXHLevel1 2 15 3 2" xfId="30200"/>
    <cellStyle name="SAPBEXHLevel1 2 15 3 2 2" xfId="30201"/>
    <cellStyle name="SAPBEXHLevel1 2 15 3 2 2 2" xfId="30202"/>
    <cellStyle name="SAPBEXHLevel1 2 15 3 2 3" xfId="30203"/>
    <cellStyle name="SAPBEXHLevel1 2 15 3 3" xfId="30204"/>
    <cellStyle name="SAPBEXHLevel1 2 15 3 3 2" xfId="30205"/>
    <cellStyle name="SAPBEXHLevel1 2 15 3 4" xfId="30206"/>
    <cellStyle name="SAPBEXHLevel1 2 15 3 4 2" xfId="30207"/>
    <cellStyle name="SAPBEXHLevel1 2 15 3 5" xfId="30208"/>
    <cellStyle name="SAPBEXHLevel1 2 15 3 5 2" xfId="30209"/>
    <cellStyle name="SAPBEXHLevel1 2 15 3 6" xfId="30210"/>
    <cellStyle name="SAPBEXHLevel1 2 15 3 7" xfId="30211"/>
    <cellStyle name="SAPBEXHLevel1 2 15 3 8" xfId="30212"/>
    <cellStyle name="SAPBEXHLevel1 2 15 4" xfId="30213"/>
    <cellStyle name="SAPBEXHLevel1 2 15 4 2" xfId="30214"/>
    <cellStyle name="SAPBEXHLevel1 2 15 4 2 2" xfId="30215"/>
    <cellStyle name="SAPBEXHLevel1 2 15 4 3" xfId="30216"/>
    <cellStyle name="SAPBEXHLevel1 2 15 4 4" xfId="30217"/>
    <cellStyle name="SAPBEXHLevel1 2 15 4 5" xfId="30218"/>
    <cellStyle name="SAPBEXHLevel1 2 15 5" xfId="30219"/>
    <cellStyle name="SAPBEXHLevel1 2 15 5 2" xfId="30220"/>
    <cellStyle name="SAPBEXHLevel1 2 15 5 2 2" xfId="30221"/>
    <cellStyle name="SAPBEXHLevel1 2 15 5 3" xfId="30222"/>
    <cellStyle name="SAPBEXHLevel1 2 15 5 4" xfId="30223"/>
    <cellStyle name="SAPBEXHLevel1 2 15 5 5" xfId="30224"/>
    <cellStyle name="SAPBEXHLevel1 2 15 6" xfId="30225"/>
    <cellStyle name="SAPBEXHLevel1 2 15 6 2" xfId="30226"/>
    <cellStyle name="SAPBEXHLevel1 2 15 6 2 2" xfId="30227"/>
    <cellStyle name="SAPBEXHLevel1 2 15 6 3" xfId="30228"/>
    <cellStyle name="SAPBEXHLevel1 2 15 6 4" xfId="30229"/>
    <cellStyle name="SAPBEXHLevel1 2 15 6 5" xfId="30230"/>
    <cellStyle name="SAPBEXHLevel1 2 15 7" xfId="30231"/>
    <cellStyle name="SAPBEXHLevel1 2 15 7 2" xfId="30232"/>
    <cellStyle name="SAPBEXHLevel1 2 15 7 3" xfId="30233"/>
    <cellStyle name="SAPBEXHLevel1 2 15 7 4" xfId="30234"/>
    <cellStyle name="SAPBEXHLevel1 2 15 8" xfId="30235"/>
    <cellStyle name="SAPBEXHLevel1 2 15 8 2" xfId="30236"/>
    <cellStyle name="SAPBEXHLevel1 2 15 8 3" xfId="30237"/>
    <cellStyle name="SAPBEXHLevel1 2 15 8 4" xfId="30238"/>
    <cellStyle name="SAPBEXHLevel1 2 15 9" xfId="30239"/>
    <cellStyle name="SAPBEXHLevel1 2 15 9 2" xfId="30240"/>
    <cellStyle name="SAPBEXHLevel1 2 16" xfId="30241"/>
    <cellStyle name="SAPBEXHLevel1 2 16 10" xfId="30242"/>
    <cellStyle name="SAPBEXHLevel1 2 16 11" xfId="30243"/>
    <cellStyle name="SAPBEXHLevel1 2 16 2" xfId="30244"/>
    <cellStyle name="SAPBEXHLevel1 2 16 2 2" xfId="30245"/>
    <cellStyle name="SAPBEXHLevel1 2 16 2 2 2" xfId="30246"/>
    <cellStyle name="SAPBEXHLevel1 2 16 2 2 2 2" xfId="30247"/>
    <cellStyle name="SAPBEXHLevel1 2 16 2 2 3" xfId="30248"/>
    <cellStyle name="SAPBEXHLevel1 2 16 2 3" xfId="30249"/>
    <cellStyle name="SAPBEXHLevel1 2 16 2 3 2" xfId="30250"/>
    <cellStyle name="SAPBEXHLevel1 2 16 2 4" xfId="30251"/>
    <cellStyle name="SAPBEXHLevel1 2 16 2 4 2" xfId="30252"/>
    <cellStyle name="SAPBEXHLevel1 2 16 2 5" xfId="30253"/>
    <cellStyle name="SAPBEXHLevel1 2 16 2 5 2" xfId="30254"/>
    <cellStyle name="SAPBEXHLevel1 2 16 2 6" xfId="30255"/>
    <cellStyle name="SAPBEXHLevel1 2 16 3" xfId="30256"/>
    <cellStyle name="SAPBEXHLevel1 2 16 3 2" xfId="30257"/>
    <cellStyle name="SAPBEXHLevel1 2 16 3 2 2" xfId="30258"/>
    <cellStyle name="SAPBEXHLevel1 2 16 3 2 2 2" xfId="30259"/>
    <cellStyle name="SAPBEXHLevel1 2 16 3 2 3" xfId="30260"/>
    <cellStyle name="SAPBEXHLevel1 2 16 3 3" xfId="30261"/>
    <cellStyle name="SAPBEXHLevel1 2 16 3 3 2" xfId="30262"/>
    <cellStyle name="SAPBEXHLevel1 2 16 3 4" xfId="30263"/>
    <cellStyle name="SAPBEXHLevel1 2 16 3 4 2" xfId="30264"/>
    <cellStyle name="SAPBEXHLevel1 2 16 3 5" xfId="30265"/>
    <cellStyle name="SAPBEXHLevel1 2 16 3 5 2" xfId="30266"/>
    <cellStyle name="SAPBEXHLevel1 2 16 3 6" xfId="30267"/>
    <cellStyle name="SAPBEXHLevel1 2 16 3 7" xfId="30268"/>
    <cellStyle name="SAPBEXHLevel1 2 16 3 8" xfId="30269"/>
    <cellStyle name="SAPBEXHLevel1 2 16 4" xfId="30270"/>
    <cellStyle name="SAPBEXHLevel1 2 16 4 2" xfId="30271"/>
    <cellStyle name="SAPBEXHLevel1 2 16 4 2 2" xfId="30272"/>
    <cellStyle name="SAPBEXHLevel1 2 16 4 3" xfId="30273"/>
    <cellStyle name="SAPBEXHLevel1 2 16 4 4" xfId="30274"/>
    <cellStyle name="SAPBEXHLevel1 2 16 4 5" xfId="30275"/>
    <cellStyle name="SAPBEXHLevel1 2 16 5" xfId="30276"/>
    <cellStyle name="SAPBEXHLevel1 2 16 5 2" xfId="30277"/>
    <cellStyle name="SAPBEXHLevel1 2 16 5 2 2" xfId="30278"/>
    <cellStyle name="SAPBEXHLevel1 2 16 5 3" xfId="30279"/>
    <cellStyle name="SAPBEXHLevel1 2 16 5 4" xfId="30280"/>
    <cellStyle name="SAPBEXHLevel1 2 16 5 5" xfId="30281"/>
    <cellStyle name="SAPBEXHLevel1 2 16 6" xfId="30282"/>
    <cellStyle name="SAPBEXHLevel1 2 16 6 2" xfId="30283"/>
    <cellStyle name="SAPBEXHLevel1 2 16 6 2 2" xfId="30284"/>
    <cellStyle name="SAPBEXHLevel1 2 16 6 3" xfId="30285"/>
    <cellStyle name="SAPBEXHLevel1 2 16 6 4" xfId="30286"/>
    <cellStyle name="SAPBEXHLevel1 2 16 6 5" xfId="30287"/>
    <cellStyle name="SAPBEXHLevel1 2 16 7" xfId="30288"/>
    <cellStyle name="SAPBEXHLevel1 2 16 7 2" xfId="30289"/>
    <cellStyle name="SAPBEXHLevel1 2 16 7 3" xfId="30290"/>
    <cellStyle name="SAPBEXHLevel1 2 16 7 4" xfId="30291"/>
    <cellStyle name="SAPBEXHLevel1 2 16 8" xfId="30292"/>
    <cellStyle name="SAPBEXHLevel1 2 16 8 2" xfId="30293"/>
    <cellStyle name="SAPBEXHLevel1 2 16 8 3" xfId="30294"/>
    <cellStyle name="SAPBEXHLevel1 2 16 8 4" xfId="30295"/>
    <cellStyle name="SAPBEXHLevel1 2 16 9" xfId="30296"/>
    <cellStyle name="SAPBEXHLevel1 2 16 9 2" xfId="30297"/>
    <cellStyle name="SAPBEXHLevel1 2 17" xfId="30298"/>
    <cellStyle name="SAPBEXHLevel1 2 17 10" xfId="30299"/>
    <cellStyle name="SAPBEXHLevel1 2 17 11" xfId="30300"/>
    <cellStyle name="SAPBEXHLevel1 2 17 2" xfId="30301"/>
    <cellStyle name="SAPBEXHLevel1 2 17 2 2" xfId="30302"/>
    <cellStyle name="SAPBEXHLevel1 2 17 2 2 2" xfId="30303"/>
    <cellStyle name="SAPBEXHLevel1 2 17 2 2 2 2" xfId="30304"/>
    <cellStyle name="SAPBEXHLevel1 2 17 2 2 3" xfId="30305"/>
    <cellStyle name="SAPBEXHLevel1 2 17 2 3" xfId="30306"/>
    <cellStyle name="SAPBEXHLevel1 2 17 2 3 2" xfId="30307"/>
    <cellStyle name="SAPBEXHLevel1 2 17 2 4" xfId="30308"/>
    <cellStyle name="SAPBEXHLevel1 2 17 2 4 2" xfId="30309"/>
    <cellStyle name="SAPBEXHLevel1 2 17 2 5" xfId="30310"/>
    <cellStyle name="SAPBEXHLevel1 2 17 2 5 2" xfId="30311"/>
    <cellStyle name="SAPBEXHLevel1 2 17 2 6" xfId="30312"/>
    <cellStyle name="SAPBEXHLevel1 2 17 3" xfId="30313"/>
    <cellStyle name="SAPBEXHLevel1 2 17 3 2" xfId="30314"/>
    <cellStyle name="SAPBEXHLevel1 2 17 3 2 2" xfId="30315"/>
    <cellStyle name="SAPBEXHLevel1 2 17 3 2 2 2" xfId="30316"/>
    <cellStyle name="SAPBEXHLevel1 2 17 3 2 3" xfId="30317"/>
    <cellStyle name="SAPBEXHLevel1 2 17 3 3" xfId="30318"/>
    <cellStyle name="SAPBEXHLevel1 2 17 3 3 2" xfId="30319"/>
    <cellStyle name="SAPBEXHLevel1 2 17 3 4" xfId="30320"/>
    <cellStyle name="SAPBEXHLevel1 2 17 3 4 2" xfId="30321"/>
    <cellStyle name="SAPBEXHLevel1 2 17 3 5" xfId="30322"/>
    <cellStyle name="SAPBEXHLevel1 2 17 3 5 2" xfId="30323"/>
    <cellStyle name="SAPBEXHLevel1 2 17 3 6" xfId="30324"/>
    <cellStyle name="SAPBEXHLevel1 2 17 3 7" xfId="30325"/>
    <cellStyle name="SAPBEXHLevel1 2 17 3 8" xfId="30326"/>
    <cellStyle name="SAPBEXHLevel1 2 17 4" xfId="30327"/>
    <cellStyle name="SAPBEXHLevel1 2 17 4 2" xfId="30328"/>
    <cellStyle name="SAPBEXHLevel1 2 17 4 2 2" xfId="30329"/>
    <cellStyle name="SAPBEXHLevel1 2 17 4 3" xfId="30330"/>
    <cellStyle name="SAPBEXHLevel1 2 17 4 4" xfId="30331"/>
    <cellStyle name="SAPBEXHLevel1 2 17 4 5" xfId="30332"/>
    <cellStyle name="SAPBEXHLevel1 2 17 5" xfId="30333"/>
    <cellStyle name="SAPBEXHLevel1 2 17 5 2" xfId="30334"/>
    <cellStyle name="SAPBEXHLevel1 2 17 5 2 2" xfId="30335"/>
    <cellStyle name="SAPBEXHLevel1 2 17 5 3" xfId="30336"/>
    <cellStyle name="SAPBEXHLevel1 2 17 5 4" xfId="30337"/>
    <cellStyle name="SAPBEXHLevel1 2 17 5 5" xfId="30338"/>
    <cellStyle name="SAPBEXHLevel1 2 17 6" xfId="30339"/>
    <cellStyle name="SAPBEXHLevel1 2 17 6 2" xfId="30340"/>
    <cellStyle name="SAPBEXHLevel1 2 17 6 2 2" xfId="30341"/>
    <cellStyle name="SAPBEXHLevel1 2 17 6 3" xfId="30342"/>
    <cellStyle name="SAPBEXHLevel1 2 17 6 4" xfId="30343"/>
    <cellStyle name="SAPBEXHLevel1 2 17 6 5" xfId="30344"/>
    <cellStyle name="SAPBEXHLevel1 2 17 7" xfId="30345"/>
    <cellStyle name="SAPBEXHLevel1 2 17 7 2" xfId="30346"/>
    <cellStyle name="SAPBEXHLevel1 2 17 7 3" xfId="30347"/>
    <cellStyle name="SAPBEXHLevel1 2 17 7 4" xfId="30348"/>
    <cellStyle name="SAPBEXHLevel1 2 17 8" xfId="30349"/>
    <cellStyle name="SAPBEXHLevel1 2 17 8 2" xfId="30350"/>
    <cellStyle name="SAPBEXHLevel1 2 17 8 3" xfId="30351"/>
    <cellStyle name="SAPBEXHLevel1 2 17 8 4" xfId="30352"/>
    <cellStyle name="SAPBEXHLevel1 2 17 9" xfId="30353"/>
    <cellStyle name="SAPBEXHLevel1 2 17 9 2" xfId="30354"/>
    <cellStyle name="SAPBEXHLevel1 2 18" xfId="30355"/>
    <cellStyle name="SAPBEXHLevel1 2 18 2" xfId="30356"/>
    <cellStyle name="SAPBEXHLevel1 2 18 2 2" xfId="30357"/>
    <cellStyle name="SAPBEXHLevel1 2 18 2 2 2" xfId="30358"/>
    <cellStyle name="SAPBEXHLevel1 2 18 2 3" xfId="30359"/>
    <cellStyle name="SAPBEXHLevel1 2 18 3" xfId="30360"/>
    <cellStyle name="SAPBEXHLevel1 2 18 3 2" xfId="30361"/>
    <cellStyle name="SAPBEXHLevel1 2 18 4" xfId="30362"/>
    <cellStyle name="SAPBEXHLevel1 2 18 4 2" xfId="30363"/>
    <cellStyle name="SAPBEXHLevel1 2 18 5" xfId="30364"/>
    <cellStyle name="SAPBEXHLevel1 2 18 5 2" xfId="30365"/>
    <cellStyle name="SAPBEXHLevel1 2 18 6" xfId="30366"/>
    <cellStyle name="SAPBEXHLevel1 2 18 7" xfId="30367"/>
    <cellStyle name="SAPBEXHLevel1 2 18 8" xfId="30368"/>
    <cellStyle name="SAPBEXHLevel1 2 19" xfId="30369"/>
    <cellStyle name="SAPBEXHLevel1 2 19 2" xfId="30370"/>
    <cellStyle name="SAPBEXHLevel1 2 19 2 2" xfId="30371"/>
    <cellStyle name="SAPBEXHLevel1 2 19 2 2 2" xfId="30372"/>
    <cellStyle name="SAPBEXHLevel1 2 19 2 3" xfId="30373"/>
    <cellStyle name="SAPBEXHLevel1 2 19 3" xfId="30374"/>
    <cellStyle name="SAPBEXHLevel1 2 19 3 2" xfId="30375"/>
    <cellStyle name="SAPBEXHLevel1 2 19 4" xfId="30376"/>
    <cellStyle name="SAPBEXHLevel1 2 19 4 2" xfId="30377"/>
    <cellStyle name="SAPBEXHLevel1 2 19 5" xfId="30378"/>
    <cellStyle name="SAPBEXHLevel1 2 19 5 2" xfId="30379"/>
    <cellStyle name="SAPBEXHLevel1 2 19 6" xfId="30380"/>
    <cellStyle name="SAPBEXHLevel1 2 19 7" xfId="30381"/>
    <cellStyle name="SAPBEXHLevel1 2 19 8" xfId="30382"/>
    <cellStyle name="SAPBEXHLevel1 2 2" xfId="30383"/>
    <cellStyle name="SAPBEXHLevel1 2 2 10" xfId="30384"/>
    <cellStyle name="SAPBEXHLevel1 2 2 10 2" xfId="30385"/>
    <cellStyle name="SAPBEXHLevel1 2 2 11" xfId="30386"/>
    <cellStyle name="SAPBEXHLevel1 2 2 12" xfId="30387"/>
    <cellStyle name="SAPBEXHLevel1 2 2 2" xfId="30388"/>
    <cellStyle name="SAPBEXHLevel1 2 2 2 2" xfId="30389"/>
    <cellStyle name="SAPBEXHLevel1 2 2 2 2 2" xfId="30390"/>
    <cellStyle name="SAPBEXHLevel1 2 2 2 2 2 2" xfId="30391"/>
    <cellStyle name="SAPBEXHLevel1 2 2 2 2 3" xfId="30392"/>
    <cellStyle name="SAPBEXHLevel1 2 2 2 3" xfId="30393"/>
    <cellStyle name="SAPBEXHLevel1 2 2 2 3 2" xfId="30394"/>
    <cellStyle name="SAPBEXHLevel1 2 2 2 4" xfId="30395"/>
    <cellStyle name="SAPBEXHLevel1 2 2 2 4 2" xfId="30396"/>
    <cellStyle name="SAPBEXHLevel1 2 2 2 5" xfId="30397"/>
    <cellStyle name="SAPBEXHLevel1 2 2 2 5 2" xfId="30398"/>
    <cellStyle name="SAPBEXHLevel1 2 2 2 6" xfId="30399"/>
    <cellStyle name="SAPBEXHLevel1 2 2 3" xfId="30400"/>
    <cellStyle name="SAPBEXHLevel1 2 2 3 2" xfId="30401"/>
    <cellStyle name="SAPBEXHLevel1 2 2 3 2 2" xfId="30402"/>
    <cellStyle name="SAPBEXHLevel1 2 2 3 2 2 2" xfId="30403"/>
    <cellStyle name="SAPBEXHLevel1 2 2 3 2 3" xfId="30404"/>
    <cellStyle name="SAPBEXHLevel1 2 2 3 3" xfId="30405"/>
    <cellStyle name="SAPBEXHLevel1 2 2 3 3 2" xfId="30406"/>
    <cellStyle name="SAPBEXHLevel1 2 2 3 4" xfId="30407"/>
    <cellStyle name="SAPBEXHLevel1 2 2 3 4 2" xfId="30408"/>
    <cellStyle name="SAPBEXHLevel1 2 2 3 5" xfId="30409"/>
    <cellStyle name="SAPBEXHLevel1 2 2 3 5 2" xfId="30410"/>
    <cellStyle name="SAPBEXHLevel1 2 2 3 6" xfId="30411"/>
    <cellStyle name="SAPBEXHLevel1 2 2 3 7" xfId="30412"/>
    <cellStyle name="SAPBEXHLevel1 2 2 3 8" xfId="30413"/>
    <cellStyle name="SAPBEXHLevel1 2 2 4" xfId="30414"/>
    <cellStyle name="SAPBEXHLevel1 2 2 4 2" xfId="30415"/>
    <cellStyle name="SAPBEXHLevel1 2 2 4 2 2" xfId="30416"/>
    <cellStyle name="SAPBEXHLevel1 2 2 4 2 2 2" xfId="30417"/>
    <cellStyle name="SAPBEXHLevel1 2 2 4 2 3" xfId="30418"/>
    <cellStyle name="SAPBEXHLevel1 2 2 4 3" xfId="30419"/>
    <cellStyle name="SAPBEXHLevel1 2 2 4 3 2" xfId="30420"/>
    <cellStyle name="SAPBEXHLevel1 2 2 4 4" xfId="30421"/>
    <cellStyle name="SAPBEXHLevel1 2 2 4 4 2" xfId="30422"/>
    <cellStyle name="SAPBEXHLevel1 2 2 4 5" xfId="30423"/>
    <cellStyle name="SAPBEXHLevel1 2 2 4 5 2" xfId="30424"/>
    <cellStyle name="SAPBEXHLevel1 2 2 4 6" xfId="30425"/>
    <cellStyle name="SAPBEXHLevel1 2 2 4 7" xfId="30426"/>
    <cellStyle name="SAPBEXHLevel1 2 2 4 8" xfId="30427"/>
    <cellStyle name="SAPBEXHLevel1 2 2 5" xfId="30428"/>
    <cellStyle name="SAPBEXHLevel1 2 2 5 2" xfId="30429"/>
    <cellStyle name="SAPBEXHLevel1 2 2 5 2 2" xfId="30430"/>
    <cellStyle name="SAPBEXHLevel1 2 2 5 3" xfId="30431"/>
    <cellStyle name="SAPBEXHLevel1 2 2 5 4" xfId="30432"/>
    <cellStyle name="SAPBEXHLevel1 2 2 5 5" xfId="30433"/>
    <cellStyle name="SAPBEXHLevel1 2 2 6" xfId="30434"/>
    <cellStyle name="SAPBEXHLevel1 2 2 6 2" xfId="30435"/>
    <cellStyle name="SAPBEXHLevel1 2 2 6 2 2" xfId="30436"/>
    <cellStyle name="SAPBEXHLevel1 2 2 6 3" xfId="30437"/>
    <cellStyle name="SAPBEXHLevel1 2 2 6 4" xfId="30438"/>
    <cellStyle name="SAPBEXHLevel1 2 2 6 5" xfId="30439"/>
    <cellStyle name="SAPBEXHLevel1 2 2 7" xfId="30440"/>
    <cellStyle name="SAPBEXHLevel1 2 2 7 2" xfId="30441"/>
    <cellStyle name="SAPBEXHLevel1 2 2 7 2 2" xfId="30442"/>
    <cellStyle name="SAPBEXHLevel1 2 2 7 3" xfId="30443"/>
    <cellStyle name="SAPBEXHLevel1 2 2 7 4" xfId="30444"/>
    <cellStyle name="SAPBEXHLevel1 2 2 7 5" xfId="30445"/>
    <cellStyle name="SAPBEXHLevel1 2 2 8" xfId="30446"/>
    <cellStyle name="SAPBEXHLevel1 2 2 8 2" xfId="30447"/>
    <cellStyle name="SAPBEXHLevel1 2 2 8 3" xfId="30448"/>
    <cellStyle name="SAPBEXHLevel1 2 2 8 4" xfId="30449"/>
    <cellStyle name="SAPBEXHLevel1 2 2 9" xfId="30450"/>
    <cellStyle name="SAPBEXHLevel1 2 2 9 2" xfId="30451"/>
    <cellStyle name="SAPBEXHLevel1 2 20" xfId="30452"/>
    <cellStyle name="SAPBEXHLevel1 2 20 2" xfId="30453"/>
    <cellStyle name="SAPBEXHLevel1 2 20 2 2" xfId="30454"/>
    <cellStyle name="SAPBEXHLevel1 2 20 2 2 2" xfId="30455"/>
    <cellStyle name="SAPBEXHLevel1 2 20 2 3" xfId="30456"/>
    <cellStyle name="SAPBEXHLevel1 2 20 3" xfId="30457"/>
    <cellStyle name="SAPBEXHLevel1 2 20 3 2" xfId="30458"/>
    <cellStyle name="SAPBEXHLevel1 2 20 4" xfId="30459"/>
    <cellStyle name="SAPBEXHLevel1 2 20 4 2" xfId="30460"/>
    <cellStyle name="SAPBEXHLevel1 2 20 5" xfId="30461"/>
    <cellStyle name="SAPBEXHLevel1 2 20 5 2" xfId="30462"/>
    <cellStyle name="SAPBEXHLevel1 2 20 6" xfId="30463"/>
    <cellStyle name="SAPBEXHLevel1 2 20 7" xfId="30464"/>
    <cellStyle name="SAPBEXHLevel1 2 21" xfId="30465"/>
    <cellStyle name="SAPBEXHLevel1 2 21 2" xfId="30466"/>
    <cellStyle name="SAPBEXHLevel1 2 21 2 2" xfId="30467"/>
    <cellStyle name="SAPBEXHLevel1 2 21 3" xfId="30468"/>
    <cellStyle name="SAPBEXHLevel1 2 21 4" xfId="30469"/>
    <cellStyle name="SAPBEXHLevel1 2 22" xfId="30470"/>
    <cellStyle name="SAPBEXHLevel1 2 22 2" xfId="30471"/>
    <cellStyle name="SAPBEXHLevel1 2 22 2 2" xfId="30472"/>
    <cellStyle name="SAPBEXHLevel1 2 22 3" xfId="30473"/>
    <cellStyle name="SAPBEXHLevel1 2 22 4" xfId="30474"/>
    <cellStyle name="SAPBEXHLevel1 2 22 5" xfId="30475"/>
    <cellStyle name="SAPBEXHLevel1 2 23" xfId="30476"/>
    <cellStyle name="SAPBEXHLevel1 2 23 2" xfId="30477"/>
    <cellStyle name="SAPBEXHLevel1 2 23 2 2" xfId="30478"/>
    <cellStyle name="SAPBEXHLevel1 2 23 3" xfId="30479"/>
    <cellStyle name="SAPBEXHLevel1 2 23 4" xfId="30480"/>
    <cellStyle name="SAPBEXHLevel1 2 23 5" xfId="30481"/>
    <cellStyle name="SAPBEXHLevel1 2 24" xfId="30482"/>
    <cellStyle name="SAPBEXHLevel1 2 24 2" xfId="30483"/>
    <cellStyle name="SAPBEXHLevel1 2 24 3" xfId="30484"/>
    <cellStyle name="SAPBEXHLevel1 2 24 4" xfId="30485"/>
    <cellStyle name="SAPBEXHLevel1 2 25" xfId="30486"/>
    <cellStyle name="SAPBEXHLevel1 2 25 2" xfId="30487"/>
    <cellStyle name="SAPBEXHLevel1 2 26" xfId="30488"/>
    <cellStyle name="SAPBEXHLevel1 2 26 2" xfId="30489"/>
    <cellStyle name="SAPBEXHLevel1 2 27" xfId="30490"/>
    <cellStyle name="SAPBEXHLevel1 2 28" xfId="30491"/>
    <cellStyle name="SAPBEXHLevel1 2 29" xfId="30492"/>
    <cellStyle name="SAPBEXHLevel1 2 3" xfId="30493"/>
    <cellStyle name="SAPBEXHLevel1 2 3 10" xfId="30494"/>
    <cellStyle name="SAPBEXHLevel1 2 3 11" xfId="30495"/>
    <cellStyle name="SAPBEXHLevel1 2 3 2" xfId="30496"/>
    <cellStyle name="SAPBEXHLevel1 2 3 2 2" xfId="30497"/>
    <cellStyle name="SAPBEXHLevel1 2 3 2 2 2" xfId="30498"/>
    <cellStyle name="SAPBEXHLevel1 2 3 2 2 2 2" xfId="30499"/>
    <cellStyle name="SAPBEXHLevel1 2 3 2 2 3" xfId="30500"/>
    <cellStyle name="SAPBEXHLevel1 2 3 2 3" xfId="30501"/>
    <cellStyle name="SAPBEXHLevel1 2 3 2 3 2" xfId="30502"/>
    <cellStyle name="SAPBEXHLevel1 2 3 2 4" xfId="30503"/>
    <cellStyle name="SAPBEXHLevel1 2 3 2 4 2" xfId="30504"/>
    <cellStyle name="SAPBEXHLevel1 2 3 2 5" xfId="30505"/>
    <cellStyle name="SAPBEXHLevel1 2 3 2 5 2" xfId="30506"/>
    <cellStyle name="SAPBEXHLevel1 2 3 2 6" xfId="30507"/>
    <cellStyle name="SAPBEXHLevel1 2 3 3" xfId="30508"/>
    <cellStyle name="SAPBEXHLevel1 2 3 3 2" xfId="30509"/>
    <cellStyle name="SAPBEXHLevel1 2 3 3 2 2" xfId="30510"/>
    <cellStyle name="SAPBEXHLevel1 2 3 3 2 2 2" xfId="30511"/>
    <cellStyle name="SAPBEXHLevel1 2 3 3 2 3" xfId="30512"/>
    <cellStyle name="SAPBEXHLevel1 2 3 3 3" xfId="30513"/>
    <cellStyle name="SAPBEXHLevel1 2 3 3 3 2" xfId="30514"/>
    <cellStyle name="SAPBEXHLevel1 2 3 3 4" xfId="30515"/>
    <cellStyle name="SAPBEXHLevel1 2 3 3 4 2" xfId="30516"/>
    <cellStyle name="SAPBEXHLevel1 2 3 3 5" xfId="30517"/>
    <cellStyle name="SAPBEXHLevel1 2 3 3 5 2" xfId="30518"/>
    <cellStyle name="SAPBEXHLevel1 2 3 3 6" xfId="30519"/>
    <cellStyle name="SAPBEXHLevel1 2 3 3 7" xfId="30520"/>
    <cellStyle name="SAPBEXHLevel1 2 3 3 8" xfId="30521"/>
    <cellStyle name="SAPBEXHLevel1 2 3 4" xfId="30522"/>
    <cellStyle name="SAPBEXHLevel1 2 3 4 2" xfId="30523"/>
    <cellStyle name="SAPBEXHLevel1 2 3 4 2 2" xfId="30524"/>
    <cellStyle name="SAPBEXHLevel1 2 3 4 3" xfId="30525"/>
    <cellStyle name="SAPBEXHLevel1 2 3 4 4" xfId="30526"/>
    <cellStyle name="SAPBEXHLevel1 2 3 4 5" xfId="30527"/>
    <cellStyle name="SAPBEXHLevel1 2 3 5" xfId="30528"/>
    <cellStyle name="SAPBEXHLevel1 2 3 5 2" xfId="30529"/>
    <cellStyle name="SAPBEXHLevel1 2 3 5 2 2" xfId="30530"/>
    <cellStyle name="SAPBEXHLevel1 2 3 5 3" xfId="30531"/>
    <cellStyle name="SAPBEXHLevel1 2 3 5 4" xfId="30532"/>
    <cellStyle name="SAPBEXHLevel1 2 3 5 5" xfId="30533"/>
    <cellStyle name="SAPBEXHLevel1 2 3 6" xfId="30534"/>
    <cellStyle name="SAPBEXHLevel1 2 3 6 2" xfId="30535"/>
    <cellStyle name="SAPBEXHLevel1 2 3 6 2 2" xfId="30536"/>
    <cellStyle name="SAPBEXHLevel1 2 3 6 3" xfId="30537"/>
    <cellStyle name="SAPBEXHLevel1 2 3 6 4" xfId="30538"/>
    <cellStyle name="SAPBEXHLevel1 2 3 6 5" xfId="30539"/>
    <cellStyle name="SAPBEXHLevel1 2 3 7" xfId="30540"/>
    <cellStyle name="SAPBEXHLevel1 2 3 7 2" xfId="30541"/>
    <cellStyle name="SAPBEXHLevel1 2 3 7 3" xfId="30542"/>
    <cellStyle name="SAPBEXHLevel1 2 3 7 4" xfId="30543"/>
    <cellStyle name="SAPBEXHLevel1 2 3 8" xfId="30544"/>
    <cellStyle name="SAPBEXHLevel1 2 3 8 2" xfId="30545"/>
    <cellStyle name="SAPBEXHLevel1 2 3 8 3" xfId="30546"/>
    <cellStyle name="SAPBEXHLevel1 2 3 8 4" xfId="30547"/>
    <cellStyle name="SAPBEXHLevel1 2 3 9" xfId="30548"/>
    <cellStyle name="SAPBEXHLevel1 2 3 9 2" xfId="30549"/>
    <cellStyle name="SAPBEXHLevel1 2 4" xfId="30550"/>
    <cellStyle name="SAPBEXHLevel1 2 4 10" xfId="30551"/>
    <cellStyle name="SAPBEXHLevel1 2 4 11" xfId="30552"/>
    <cellStyle name="SAPBEXHLevel1 2 4 2" xfId="30553"/>
    <cellStyle name="SAPBEXHLevel1 2 4 2 2" xfId="30554"/>
    <cellStyle name="SAPBEXHLevel1 2 4 2 2 2" xfId="30555"/>
    <cellStyle name="SAPBEXHLevel1 2 4 2 2 2 2" xfId="30556"/>
    <cellStyle name="SAPBEXHLevel1 2 4 2 2 3" xfId="30557"/>
    <cellStyle name="SAPBEXHLevel1 2 4 2 3" xfId="30558"/>
    <cellStyle name="SAPBEXHLevel1 2 4 2 3 2" xfId="30559"/>
    <cellStyle name="SAPBEXHLevel1 2 4 2 4" xfId="30560"/>
    <cellStyle name="SAPBEXHLevel1 2 4 2 4 2" xfId="30561"/>
    <cellStyle name="SAPBEXHLevel1 2 4 2 5" xfId="30562"/>
    <cellStyle name="SAPBEXHLevel1 2 4 2 5 2" xfId="30563"/>
    <cellStyle name="SAPBEXHLevel1 2 4 2 6" xfId="30564"/>
    <cellStyle name="SAPBEXHLevel1 2 4 3" xfId="30565"/>
    <cellStyle name="SAPBEXHLevel1 2 4 3 2" xfId="30566"/>
    <cellStyle name="SAPBEXHLevel1 2 4 3 2 2" xfId="30567"/>
    <cellStyle name="SAPBEXHLevel1 2 4 3 2 2 2" xfId="30568"/>
    <cellStyle name="SAPBEXHLevel1 2 4 3 2 3" xfId="30569"/>
    <cellStyle name="SAPBEXHLevel1 2 4 3 3" xfId="30570"/>
    <cellStyle name="SAPBEXHLevel1 2 4 3 3 2" xfId="30571"/>
    <cellStyle name="SAPBEXHLevel1 2 4 3 4" xfId="30572"/>
    <cellStyle name="SAPBEXHLevel1 2 4 3 4 2" xfId="30573"/>
    <cellStyle name="SAPBEXHLevel1 2 4 3 5" xfId="30574"/>
    <cellStyle name="SAPBEXHLevel1 2 4 3 5 2" xfId="30575"/>
    <cellStyle name="SAPBEXHLevel1 2 4 3 6" xfId="30576"/>
    <cellStyle name="SAPBEXHLevel1 2 4 3 7" xfId="30577"/>
    <cellStyle name="SAPBEXHLevel1 2 4 3 8" xfId="30578"/>
    <cellStyle name="SAPBEXHLevel1 2 4 4" xfId="30579"/>
    <cellStyle name="SAPBEXHLevel1 2 4 4 2" xfId="30580"/>
    <cellStyle name="SAPBEXHLevel1 2 4 4 2 2" xfId="30581"/>
    <cellStyle name="SAPBEXHLevel1 2 4 4 3" xfId="30582"/>
    <cellStyle name="SAPBEXHLevel1 2 4 4 4" xfId="30583"/>
    <cellStyle name="SAPBEXHLevel1 2 4 4 5" xfId="30584"/>
    <cellStyle name="SAPBEXHLevel1 2 4 5" xfId="30585"/>
    <cellStyle name="SAPBEXHLevel1 2 4 5 2" xfId="30586"/>
    <cellStyle name="SAPBEXHLevel1 2 4 5 2 2" xfId="30587"/>
    <cellStyle name="SAPBEXHLevel1 2 4 5 3" xfId="30588"/>
    <cellStyle name="SAPBEXHLevel1 2 4 5 4" xfId="30589"/>
    <cellStyle name="SAPBEXHLevel1 2 4 5 5" xfId="30590"/>
    <cellStyle name="SAPBEXHLevel1 2 4 6" xfId="30591"/>
    <cellStyle name="SAPBEXHLevel1 2 4 6 2" xfId="30592"/>
    <cellStyle name="SAPBEXHLevel1 2 4 6 2 2" xfId="30593"/>
    <cellStyle name="SAPBEXHLevel1 2 4 6 3" xfId="30594"/>
    <cellStyle name="SAPBEXHLevel1 2 4 6 4" xfId="30595"/>
    <cellStyle name="SAPBEXHLevel1 2 4 6 5" xfId="30596"/>
    <cellStyle name="SAPBEXHLevel1 2 4 7" xfId="30597"/>
    <cellStyle name="SAPBEXHLevel1 2 4 7 2" xfId="30598"/>
    <cellStyle name="SAPBEXHLevel1 2 4 7 3" xfId="30599"/>
    <cellStyle name="SAPBEXHLevel1 2 4 7 4" xfId="30600"/>
    <cellStyle name="SAPBEXHLevel1 2 4 8" xfId="30601"/>
    <cellStyle name="SAPBEXHLevel1 2 4 8 2" xfId="30602"/>
    <cellStyle name="SAPBEXHLevel1 2 4 8 3" xfId="30603"/>
    <cellStyle name="SAPBEXHLevel1 2 4 8 4" xfId="30604"/>
    <cellStyle name="SAPBEXHLevel1 2 4 9" xfId="30605"/>
    <cellStyle name="SAPBEXHLevel1 2 4 9 2" xfId="30606"/>
    <cellStyle name="SAPBEXHLevel1 2 5" xfId="30607"/>
    <cellStyle name="SAPBEXHLevel1 2 5 10" xfId="30608"/>
    <cellStyle name="SAPBEXHLevel1 2 5 11" xfId="30609"/>
    <cellStyle name="SAPBEXHLevel1 2 5 2" xfId="30610"/>
    <cellStyle name="SAPBEXHLevel1 2 5 2 2" xfId="30611"/>
    <cellStyle name="SAPBEXHLevel1 2 5 2 2 2" xfId="30612"/>
    <cellStyle name="SAPBEXHLevel1 2 5 2 2 2 2" xfId="30613"/>
    <cellStyle name="SAPBEXHLevel1 2 5 2 2 3" xfId="30614"/>
    <cellStyle name="SAPBEXHLevel1 2 5 2 3" xfId="30615"/>
    <cellStyle name="SAPBEXHLevel1 2 5 2 3 2" xfId="30616"/>
    <cellStyle name="SAPBEXHLevel1 2 5 2 4" xfId="30617"/>
    <cellStyle name="SAPBEXHLevel1 2 5 2 4 2" xfId="30618"/>
    <cellStyle name="SAPBEXHLevel1 2 5 2 5" xfId="30619"/>
    <cellStyle name="SAPBEXHLevel1 2 5 2 5 2" xfId="30620"/>
    <cellStyle name="SAPBEXHLevel1 2 5 2 6" xfId="30621"/>
    <cellStyle name="SAPBEXHLevel1 2 5 3" xfId="30622"/>
    <cellStyle name="SAPBEXHLevel1 2 5 3 2" xfId="30623"/>
    <cellStyle name="SAPBEXHLevel1 2 5 3 2 2" xfId="30624"/>
    <cellStyle name="SAPBEXHLevel1 2 5 3 2 2 2" xfId="30625"/>
    <cellStyle name="SAPBEXHLevel1 2 5 3 2 3" xfId="30626"/>
    <cellStyle name="SAPBEXHLevel1 2 5 3 3" xfId="30627"/>
    <cellStyle name="SAPBEXHLevel1 2 5 3 3 2" xfId="30628"/>
    <cellStyle name="SAPBEXHLevel1 2 5 3 4" xfId="30629"/>
    <cellStyle name="SAPBEXHLevel1 2 5 3 4 2" xfId="30630"/>
    <cellStyle name="SAPBEXHLevel1 2 5 3 5" xfId="30631"/>
    <cellStyle name="SAPBEXHLevel1 2 5 3 5 2" xfId="30632"/>
    <cellStyle name="SAPBEXHLevel1 2 5 3 6" xfId="30633"/>
    <cellStyle name="SAPBEXHLevel1 2 5 3 7" xfId="30634"/>
    <cellStyle name="SAPBEXHLevel1 2 5 3 8" xfId="30635"/>
    <cellStyle name="SAPBEXHLevel1 2 5 4" xfId="30636"/>
    <cellStyle name="SAPBEXHLevel1 2 5 4 2" xfId="30637"/>
    <cellStyle name="SAPBEXHLevel1 2 5 4 2 2" xfId="30638"/>
    <cellStyle name="SAPBEXHLevel1 2 5 4 3" xfId="30639"/>
    <cellStyle name="SAPBEXHLevel1 2 5 4 4" xfId="30640"/>
    <cellStyle name="SAPBEXHLevel1 2 5 4 5" xfId="30641"/>
    <cellStyle name="SAPBEXHLevel1 2 5 5" xfId="30642"/>
    <cellStyle name="SAPBEXHLevel1 2 5 5 2" xfId="30643"/>
    <cellStyle name="SAPBEXHLevel1 2 5 5 2 2" xfId="30644"/>
    <cellStyle name="SAPBEXHLevel1 2 5 5 3" xfId="30645"/>
    <cellStyle name="SAPBEXHLevel1 2 5 5 4" xfId="30646"/>
    <cellStyle name="SAPBEXHLevel1 2 5 5 5" xfId="30647"/>
    <cellStyle name="SAPBEXHLevel1 2 5 6" xfId="30648"/>
    <cellStyle name="SAPBEXHLevel1 2 5 6 2" xfId="30649"/>
    <cellStyle name="SAPBEXHLevel1 2 5 6 2 2" xfId="30650"/>
    <cellStyle name="SAPBEXHLevel1 2 5 6 3" xfId="30651"/>
    <cellStyle name="SAPBEXHLevel1 2 5 6 4" xfId="30652"/>
    <cellStyle name="SAPBEXHLevel1 2 5 6 5" xfId="30653"/>
    <cellStyle name="SAPBEXHLevel1 2 5 7" xfId="30654"/>
    <cellStyle name="SAPBEXHLevel1 2 5 7 2" xfId="30655"/>
    <cellStyle name="SAPBEXHLevel1 2 5 7 3" xfId="30656"/>
    <cellStyle name="SAPBEXHLevel1 2 5 7 4" xfId="30657"/>
    <cellStyle name="SAPBEXHLevel1 2 5 8" xfId="30658"/>
    <cellStyle name="SAPBEXHLevel1 2 5 8 2" xfId="30659"/>
    <cellStyle name="SAPBEXHLevel1 2 5 8 3" xfId="30660"/>
    <cellStyle name="SAPBEXHLevel1 2 5 8 4" xfId="30661"/>
    <cellStyle name="SAPBEXHLevel1 2 5 9" xfId="30662"/>
    <cellStyle name="SAPBEXHLevel1 2 5 9 2" xfId="30663"/>
    <cellStyle name="SAPBEXHLevel1 2 6" xfId="30664"/>
    <cellStyle name="SAPBEXHLevel1 2 6 10" xfId="30665"/>
    <cellStyle name="SAPBEXHLevel1 2 6 11" xfId="30666"/>
    <cellStyle name="SAPBEXHLevel1 2 6 2" xfId="30667"/>
    <cellStyle name="SAPBEXHLevel1 2 6 2 2" xfId="30668"/>
    <cellStyle name="SAPBEXHLevel1 2 6 2 2 2" xfId="30669"/>
    <cellStyle name="SAPBEXHLevel1 2 6 2 2 2 2" xfId="30670"/>
    <cellStyle name="SAPBEXHLevel1 2 6 2 2 3" xfId="30671"/>
    <cellStyle name="SAPBEXHLevel1 2 6 2 3" xfId="30672"/>
    <cellStyle name="SAPBEXHLevel1 2 6 2 3 2" xfId="30673"/>
    <cellStyle name="SAPBEXHLevel1 2 6 2 4" xfId="30674"/>
    <cellStyle name="SAPBEXHLevel1 2 6 2 4 2" xfId="30675"/>
    <cellStyle name="SAPBEXHLevel1 2 6 2 5" xfId="30676"/>
    <cellStyle name="SAPBEXHLevel1 2 6 2 5 2" xfId="30677"/>
    <cellStyle name="SAPBEXHLevel1 2 6 2 6" xfId="30678"/>
    <cellStyle name="SAPBEXHLevel1 2 6 3" xfId="30679"/>
    <cellStyle name="SAPBEXHLevel1 2 6 3 2" xfId="30680"/>
    <cellStyle name="SAPBEXHLevel1 2 6 3 2 2" xfId="30681"/>
    <cellStyle name="SAPBEXHLevel1 2 6 3 2 2 2" xfId="30682"/>
    <cellStyle name="SAPBEXHLevel1 2 6 3 2 3" xfId="30683"/>
    <cellStyle name="SAPBEXHLevel1 2 6 3 3" xfId="30684"/>
    <cellStyle name="SAPBEXHLevel1 2 6 3 3 2" xfId="30685"/>
    <cellStyle name="SAPBEXHLevel1 2 6 3 4" xfId="30686"/>
    <cellStyle name="SAPBEXHLevel1 2 6 3 4 2" xfId="30687"/>
    <cellStyle name="SAPBEXHLevel1 2 6 3 5" xfId="30688"/>
    <cellStyle name="SAPBEXHLevel1 2 6 3 5 2" xfId="30689"/>
    <cellStyle name="SAPBEXHLevel1 2 6 3 6" xfId="30690"/>
    <cellStyle name="SAPBEXHLevel1 2 6 3 7" xfId="30691"/>
    <cellStyle name="SAPBEXHLevel1 2 6 3 8" xfId="30692"/>
    <cellStyle name="SAPBEXHLevel1 2 6 4" xfId="30693"/>
    <cellStyle name="SAPBEXHLevel1 2 6 4 2" xfId="30694"/>
    <cellStyle name="SAPBEXHLevel1 2 6 4 2 2" xfId="30695"/>
    <cellStyle name="SAPBEXHLevel1 2 6 4 3" xfId="30696"/>
    <cellStyle name="SAPBEXHLevel1 2 6 4 4" xfId="30697"/>
    <cellStyle name="SAPBEXHLevel1 2 6 4 5" xfId="30698"/>
    <cellStyle name="SAPBEXHLevel1 2 6 5" xfId="30699"/>
    <cellStyle name="SAPBEXHLevel1 2 6 5 2" xfId="30700"/>
    <cellStyle name="SAPBEXHLevel1 2 6 5 2 2" xfId="30701"/>
    <cellStyle name="SAPBEXHLevel1 2 6 5 3" xfId="30702"/>
    <cellStyle name="SAPBEXHLevel1 2 6 5 4" xfId="30703"/>
    <cellStyle name="SAPBEXHLevel1 2 6 5 5" xfId="30704"/>
    <cellStyle name="SAPBEXHLevel1 2 6 6" xfId="30705"/>
    <cellStyle name="SAPBEXHLevel1 2 6 6 2" xfId="30706"/>
    <cellStyle name="SAPBEXHLevel1 2 6 6 2 2" xfId="30707"/>
    <cellStyle name="SAPBEXHLevel1 2 6 6 3" xfId="30708"/>
    <cellStyle name="SAPBEXHLevel1 2 6 6 4" xfId="30709"/>
    <cellStyle name="SAPBEXHLevel1 2 6 6 5" xfId="30710"/>
    <cellStyle name="SAPBEXHLevel1 2 6 7" xfId="30711"/>
    <cellStyle name="SAPBEXHLevel1 2 6 7 2" xfId="30712"/>
    <cellStyle name="SAPBEXHLevel1 2 6 7 3" xfId="30713"/>
    <cellStyle name="SAPBEXHLevel1 2 6 7 4" xfId="30714"/>
    <cellStyle name="SAPBEXHLevel1 2 6 8" xfId="30715"/>
    <cellStyle name="SAPBEXHLevel1 2 6 8 2" xfId="30716"/>
    <cellStyle name="SAPBEXHLevel1 2 6 8 3" xfId="30717"/>
    <cellStyle name="SAPBEXHLevel1 2 6 8 4" xfId="30718"/>
    <cellStyle name="SAPBEXHLevel1 2 6 9" xfId="30719"/>
    <cellStyle name="SAPBEXHLevel1 2 6 9 2" xfId="30720"/>
    <cellStyle name="SAPBEXHLevel1 2 7" xfId="30721"/>
    <cellStyle name="SAPBEXHLevel1 2 7 10" xfId="30722"/>
    <cellStyle name="SAPBEXHLevel1 2 7 11" xfId="30723"/>
    <cellStyle name="SAPBEXHLevel1 2 7 2" xfId="30724"/>
    <cellStyle name="SAPBEXHLevel1 2 7 2 2" xfId="30725"/>
    <cellStyle name="SAPBEXHLevel1 2 7 2 2 2" xfId="30726"/>
    <cellStyle name="SAPBEXHLevel1 2 7 2 2 2 2" xfId="30727"/>
    <cellStyle name="SAPBEXHLevel1 2 7 2 2 3" xfId="30728"/>
    <cellStyle name="SAPBEXHLevel1 2 7 2 3" xfId="30729"/>
    <cellStyle name="SAPBEXHLevel1 2 7 2 3 2" xfId="30730"/>
    <cellStyle name="SAPBEXHLevel1 2 7 2 4" xfId="30731"/>
    <cellStyle name="SAPBEXHLevel1 2 7 2 4 2" xfId="30732"/>
    <cellStyle name="SAPBEXHLevel1 2 7 2 5" xfId="30733"/>
    <cellStyle name="SAPBEXHLevel1 2 7 2 5 2" xfId="30734"/>
    <cellStyle name="SAPBEXHLevel1 2 7 2 6" xfId="30735"/>
    <cellStyle name="SAPBEXHLevel1 2 7 3" xfId="30736"/>
    <cellStyle name="SAPBEXHLevel1 2 7 3 2" xfId="30737"/>
    <cellStyle name="SAPBEXHLevel1 2 7 3 2 2" xfId="30738"/>
    <cellStyle name="SAPBEXHLevel1 2 7 3 2 2 2" xfId="30739"/>
    <cellStyle name="SAPBEXHLevel1 2 7 3 2 3" xfId="30740"/>
    <cellStyle name="SAPBEXHLevel1 2 7 3 3" xfId="30741"/>
    <cellStyle name="SAPBEXHLevel1 2 7 3 3 2" xfId="30742"/>
    <cellStyle name="SAPBEXHLevel1 2 7 3 4" xfId="30743"/>
    <cellStyle name="SAPBEXHLevel1 2 7 3 4 2" xfId="30744"/>
    <cellStyle name="SAPBEXHLevel1 2 7 3 5" xfId="30745"/>
    <cellStyle name="SAPBEXHLevel1 2 7 3 5 2" xfId="30746"/>
    <cellStyle name="SAPBEXHLevel1 2 7 3 6" xfId="30747"/>
    <cellStyle name="SAPBEXHLevel1 2 7 3 7" xfId="30748"/>
    <cellStyle name="SAPBEXHLevel1 2 7 3 8" xfId="30749"/>
    <cellStyle name="SAPBEXHLevel1 2 7 4" xfId="30750"/>
    <cellStyle name="SAPBEXHLevel1 2 7 4 2" xfId="30751"/>
    <cellStyle name="SAPBEXHLevel1 2 7 4 2 2" xfId="30752"/>
    <cellStyle name="SAPBEXHLevel1 2 7 4 3" xfId="30753"/>
    <cellStyle name="SAPBEXHLevel1 2 7 4 4" xfId="30754"/>
    <cellStyle name="SAPBEXHLevel1 2 7 4 5" xfId="30755"/>
    <cellStyle name="SAPBEXHLevel1 2 7 5" xfId="30756"/>
    <cellStyle name="SAPBEXHLevel1 2 7 5 2" xfId="30757"/>
    <cellStyle name="SAPBEXHLevel1 2 7 5 2 2" xfId="30758"/>
    <cellStyle name="SAPBEXHLevel1 2 7 5 3" xfId="30759"/>
    <cellStyle name="SAPBEXHLevel1 2 7 5 4" xfId="30760"/>
    <cellStyle name="SAPBEXHLevel1 2 7 5 5" xfId="30761"/>
    <cellStyle name="SAPBEXHLevel1 2 7 6" xfId="30762"/>
    <cellStyle name="SAPBEXHLevel1 2 7 6 2" xfId="30763"/>
    <cellStyle name="SAPBEXHLevel1 2 7 6 2 2" xfId="30764"/>
    <cellStyle name="SAPBEXHLevel1 2 7 6 3" xfId="30765"/>
    <cellStyle name="SAPBEXHLevel1 2 7 6 4" xfId="30766"/>
    <cellStyle name="SAPBEXHLevel1 2 7 6 5" xfId="30767"/>
    <cellStyle name="SAPBEXHLevel1 2 7 7" xfId="30768"/>
    <cellStyle name="SAPBEXHLevel1 2 7 7 2" xfId="30769"/>
    <cellStyle name="SAPBEXHLevel1 2 7 7 3" xfId="30770"/>
    <cellStyle name="SAPBEXHLevel1 2 7 7 4" xfId="30771"/>
    <cellStyle name="SAPBEXHLevel1 2 7 8" xfId="30772"/>
    <cellStyle name="SAPBEXHLevel1 2 7 8 2" xfId="30773"/>
    <cellStyle name="SAPBEXHLevel1 2 7 8 3" xfId="30774"/>
    <cellStyle name="SAPBEXHLevel1 2 7 8 4" xfId="30775"/>
    <cellStyle name="SAPBEXHLevel1 2 7 9" xfId="30776"/>
    <cellStyle name="SAPBEXHLevel1 2 7 9 2" xfId="30777"/>
    <cellStyle name="SAPBEXHLevel1 2 8" xfId="30778"/>
    <cellStyle name="SAPBEXHLevel1 2 8 10" xfId="30779"/>
    <cellStyle name="SAPBEXHLevel1 2 8 11" xfId="30780"/>
    <cellStyle name="SAPBEXHLevel1 2 8 2" xfId="30781"/>
    <cellStyle name="SAPBEXHLevel1 2 8 2 2" xfId="30782"/>
    <cellStyle name="SAPBEXHLevel1 2 8 2 2 2" xfId="30783"/>
    <cellStyle name="SAPBEXHLevel1 2 8 2 2 2 2" xfId="30784"/>
    <cellStyle name="SAPBEXHLevel1 2 8 2 2 3" xfId="30785"/>
    <cellStyle name="SAPBEXHLevel1 2 8 2 3" xfId="30786"/>
    <cellStyle name="SAPBEXHLevel1 2 8 2 3 2" xfId="30787"/>
    <cellStyle name="SAPBEXHLevel1 2 8 2 4" xfId="30788"/>
    <cellStyle name="SAPBEXHLevel1 2 8 2 4 2" xfId="30789"/>
    <cellStyle name="SAPBEXHLevel1 2 8 2 5" xfId="30790"/>
    <cellStyle name="SAPBEXHLevel1 2 8 2 5 2" xfId="30791"/>
    <cellStyle name="SAPBEXHLevel1 2 8 2 6" xfId="30792"/>
    <cellStyle name="SAPBEXHLevel1 2 8 3" xfId="30793"/>
    <cellStyle name="SAPBEXHLevel1 2 8 3 2" xfId="30794"/>
    <cellStyle name="SAPBEXHLevel1 2 8 3 2 2" xfId="30795"/>
    <cellStyle name="SAPBEXHLevel1 2 8 3 2 2 2" xfId="30796"/>
    <cellStyle name="SAPBEXHLevel1 2 8 3 2 3" xfId="30797"/>
    <cellStyle name="SAPBEXHLevel1 2 8 3 3" xfId="30798"/>
    <cellStyle name="SAPBEXHLevel1 2 8 3 3 2" xfId="30799"/>
    <cellStyle name="SAPBEXHLevel1 2 8 3 4" xfId="30800"/>
    <cellStyle name="SAPBEXHLevel1 2 8 3 4 2" xfId="30801"/>
    <cellStyle name="SAPBEXHLevel1 2 8 3 5" xfId="30802"/>
    <cellStyle name="SAPBEXHLevel1 2 8 3 5 2" xfId="30803"/>
    <cellStyle name="SAPBEXHLevel1 2 8 3 6" xfId="30804"/>
    <cellStyle name="SAPBEXHLevel1 2 8 3 7" xfId="30805"/>
    <cellStyle name="SAPBEXHLevel1 2 8 3 8" xfId="30806"/>
    <cellStyle name="SAPBEXHLevel1 2 8 4" xfId="30807"/>
    <cellStyle name="SAPBEXHLevel1 2 8 4 2" xfId="30808"/>
    <cellStyle name="SAPBEXHLevel1 2 8 4 2 2" xfId="30809"/>
    <cellStyle name="SAPBEXHLevel1 2 8 4 3" xfId="30810"/>
    <cellStyle name="SAPBEXHLevel1 2 8 4 4" xfId="30811"/>
    <cellStyle name="SAPBEXHLevel1 2 8 4 5" xfId="30812"/>
    <cellStyle name="SAPBEXHLevel1 2 8 5" xfId="30813"/>
    <cellStyle name="SAPBEXHLevel1 2 8 5 2" xfId="30814"/>
    <cellStyle name="SAPBEXHLevel1 2 8 5 2 2" xfId="30815"/>
    <cellStyle name="SAPBEXHLevel1 2 8 5 3" xfId="30816"/>
    <cellStyle name="SAPBEXHLevel1 2 8 5 4" xfId="30817"/>
    <cellStyle name="SAPBEXHLevel1 2 8 5 5" xfId="30818"/>
    <cellStyle name="SAPBEXHLevel1 2 8 6" xfId="30819"/>
    <cellStyle name="SAPBEXHLevel1 2 8 6 2" xfId="30820"/>
    <cellStyle name="SAPBEXHLevel1 2 8 6 2 2" xfId="30821"/>
    <cellStyle name="SAPBEXHLevel1 2 8 6 3" xfId="30822"/>
    <cellStyle name="SAPBEXHLevel1 2 8 6 4" xfId="30823"/>
    <cellStyle name="SAPBEXHLevel1 2 8 6 5" xfId="30824"/>
    <cellStyle name="SAPBEXHLevel1 2 8 7" xfId="30825"/>
    <cellStyle name="SAPBEXHLevel1 2 8 7 2" xfId="30826"/>
    <cellStyle name="SAPBEXHLevel1 2 8 7 3" xfId="30827"/>
    <cellStyle name="SAPBEXHLevel1 2 8 7 4" xfId="30828"/>
    <cellStyle name="SAPBEXHLevel1 2 8 8" xfId="30829"/>
    <cellStyle name="SAPBEXHLevel1 2 8 8 2" xfId="30830"/>
    <cellStyle name="SAPBEXHLevel1 2 8 8 3" xfId="30831"/>
    <cellStyle name="SAPBEXHLevel1 2 8 8 4" xfId="30832"/>
    <cellStyle name="SAPBEXHLevel1 2 8 9" xfId="30833"/>
    <cellStyle name="SAPBEXHLevel1 2 8 9 2" xfId="30834"/>
    <cellStyle name="SAPBEXHLevel1 2 9" xfId="30835"/>
    <cellStyle name="SAPBEXHLevel1 2 9 10" xfId="30836"/>
    <cellStyle name="SAPBEXHLevel1 2 9 11" xfId="30837"/>
    <cellStyle name="SAPBEXHLevel1 2 9 2" xfId="30838"/>
    <cellStyle name="SAPBEXHLevel1 2 9 2 2" xfId="30839"/>
    <cellStyle name="SAPBEXHLevel1 2 9 2 2 2" xfId="30840"/>
    <cellStyle name="SAPBEXHLevel1 2 9 2 2 2 2" xfId="30841"/>
    <cellStyle name="SAPBEXHLevel1 2 9 2 2 3" xfId="30842"/>
    <cellStyle name="SAPBEXHLevel1 2 9 2 3" xfId="30843"/>
    <cellStyle name="SAPBEXHLevel1 2 9 2 3 2" xfId="30844"/>
    <cellStyle name="SAPBEXHLevel1 2 9 2 4" xfId="30845"/>
    <cellStyle name="SAPBEXHLevel1 2 9 2 4 2" xfId="30846"/>
    <cellStyle name="SAPBEXHLevel1 2 9 2 5" xfId="30847"/>
    <cellStyle name="SAPBEXHLevel1 2 9 2 5 2" xfId="30848"/>
    <cellStyle name="SAPBEXHLevel1 2 9 2 6" xfId="30849"/>
    <cellStyle name="SAPBEXHLevel1 2 9 3" xfId="30850"/>
    <cellStyle name="SAPBEXHLevel1 2 9 3 2" xfId="30851"/>
    <cellStyle name="SAPBEXHLevel1 2 9 3 2 2" xfId="30852"/>
    <cellStyle name="SAPBEXHLevel1 2 9 3 2 2 2" xfId="30853"/>
    <cellStyle name="SAPBEXHLevel1 2 9 3 2 3" xfId="30854"/>
    <cellStyle name="SAPBEXHLevel1 2 9 3 3" xfId="30855"/>
    <cellStyle name="SAPBEXHLevel1 2 9 3 3 2" xfId="30856"/>
    <cellStyle name="SAPBEXHLevel1 2 9 3 4" xfId="30857"/>
    <cellStyle name="SAPBEXHLevel1 2 9 3 4 2" xfId="30858"/>
    <cellStyle name="SAPBEXHLevel1 2 9 3 5" xfId="30859"/>
    <cellStyle name="SAPBEXHLevel1 2 9 3 5 2" xfId="30860"/>
    <cellStyle name="SAPBEXHLevel1 2 9 3 6" xfId="30861"/>
    <cellStyle name="SAPBEXHLevel1 2 9 3 7" xfId="30862"/>
    <cellStyle name="SAPBEXHLevel1 2 9 3 8" xfId="30863"/>
    <cellStyle name="SAPBEXHLevel1 2 9 4" xfId="30864"/>
    <cellStyle name="SAPBEXHLevel1 2 9 4 2" xfId="30865"/>
    <cellStyle name="SAPBEXHLevel1 2 9 4 2 2" xfId="30866"/>
    <cellStyle name="SAPBEXHLevel1 2 9 4 3" xfId="30867"/>
    <cellStyle name="SAPBEXHLevel1 2 9 4 4" xfId="30868"/>
    <cellStyle name="SAPBEXHLevel1 2 9 4 5" xfId="30869"/>
    <cellStyle name="SAPBEXHLevel1 2 9 5" xfId="30870"/>
    <cellStyle name="SAPBEXHLevel1 2 9 5 2" xfId="30871"/>
    <cellStyle name="SAPBEXHLevel1 2 9 5 2 2" xfId="30872"/>
    <cellStyle name="SAPBEXHLevel1 2 9 5 3" xfId="30873"/>
    <cellStyle name="SAPBEXHLevel1 2 9 5 4" xfId="30874"/>
    <cellStyle name="SAPBEXHLevel1 2 9 5 5" xfId="30875"/>
    <cellStyle name="SAPBEXHLevel1 2 9 6" xfId="30876"/>
    <cellStyle name="SAPBEXHLevel1 2 9 6 2" xfId="30877"/>
    <cellStyle name="SAPBEXHLevel1 2 9 6 2 2" xfId="30878"/>
    <cellStyle name="SAPBEXHLevel1 2 9 6 3" xfId="30879"/>
    <cellStyle name="SAPBEXHLevel1 2 9 6 4" xfId="30880"/>
    <cellStyle name="SAPBEXHLevel1 2 9 6 5" xfId="30881"/>
    <cellStyle name="SAPBEXHLevel1 2 9 7" xfId="30882"/>
    <cellStyle name="SAPBEXHLevel1 2 9 7 2" xfId="30883"/>
    <cellStyle name="SAPBEXHLevel1 2 9 7 3" xfId="30884"/>
    <cellStyle name="SAPBEXHLevel1 2 9 7 4" xfId="30885"/>
    <cellStyle name="SAPBEXHLevel1 2 9 8" xfId="30886"/>
    <cellStyle name="SAPBEXHLevel1 2 9 8 2" xfId="30887"/>
    <cellStyle name="SAPBEXHLevel1 2 9 8 3" xfId="30888"/>
    <cellStyle name="SAPBEXHLevel1 2 9 8 4" xfId="30889"/>
    <cellStyle name="SAPBEXHLevel1 2 9 9" xfId="30890"/>
    <cellStyle name="SAPBEXHLevel1 2 9 9 2" xfId="30891"/>
    <cellStyle name="SAPBEXHLevel1 2_20120313_final_participating_bonds_mar2012_interest_calc" xfId="30892"/>
    <cellStyle name="SAPBEXHLevel1 20" xfId="30893"/>
    <cellStyle name="SAPBEXHLevel1 3" xfId="30894"/>
    <cellStyle name="SAPBEXHLevel1 3 10" xfId="30895"/>
    <cellStyle name="SAPBEXHLevel1 3 10 2" xfId="30896"/>
    <cellStyle name="SAPBEXHLevel1 3 11" xfId="30897"/>
    <cellStyle name="SAPBEXHLevel1 3 12" xfId="30898"/>
    <cellStyle name="SAPBEXHLevel1 3 2" xfId="30899"/>
    <cellStyle name="SAPBEXHLevel1 3 2 2" xfId="30900"/>
    <cellStyle name="SAPBEXHLevel1 3 2 2 2" xfId="30901"/>
    <cellStyle name="SAPBEXHLevel1 3 2 2 2 2" xfId="30902"/>
    <cellStyle name="SAPBEXHLevel1 3 2 2 3" xfId="30903"/>
    <cellStyle name="SAPBEXHLevel1 3 2 3" xfId="30904"/>
    <cellStyle name="SAPBEXHLevel1 3 2 3 2" xfId="30905"/>
    <cellStyle name="SAPBEXHLevel1 3 2 4" xfId="30906"/>
    <cellStyle name="SAPBEXHLevel1 3 2 4 2" xfId="30907"/>
    <cellStyle name="SAPBEXHLevel1 3 2 5" xfId="30908"/>
    <cellStyle name="SAPBEXHLevel1 3 2 5 2" xfId="30909"/>
    <cellStyle name="SAPBEXHLevel1 3 2 6" xfId="30910"/>
    <cellStyle name="SAPBEXHLevel1 3 3" xfId="30911"/>
    <cellStyle name="SAPBEXHLevel1 3 3 2" xfId="30912"/>
    <cellStyle name="SAPBEXHLevel1 3 3 2 2" xfId="30913"/>
    <cellStyle name="SAPBEXHLevel1 3 3 2 2 2" xfId="30914"/>
    <cellStyle name="SAPBEXHLevel1 3 3 2 3" xfId="30915"/>
    <cellStyle name="SAPBEXHLevel1 3 3 3" xfId="30916"/>
    <cellStyle name="SAPBEXHLevel1 3 3 3 2" xfId="30917"/>
    <cellStyle name="SAPBEXHLevel1 3 3 4" xfId="30918"/>
    <cellStyle name="SAPBEXHLevel1 3 3 4 2" xfId="30919"/>
    <cellStyle name="SAPBEXHLevel1 3 3 5" xfId="30920"/>
    <cellStyle name="SAPBEXHLevel1 3 3 5 2" xfId="30921"/>
    <cellStyle name="SAPBEXHLevel1 3 3 6" xfId="30922"/>
    <cellStyle name="SAPBEXHLevel1 3 3 7" xfId="30923"/>
    <cellStyle name="SAPBEXHLevel1 3 3 8" xfId="30924"/>
    <cellStyle name="SAPBEXHLevel1 3 4" xfId="30925"/>
    <cellStyle name="SAPBEXHLevel1 3 4 2" xfId="30926"/>
    <cellStyle name="SAPBEXHLevel1 3 4 2 2" xfId="30927"/>
    <cellStyle name="SAPBEXHLevel1 3 4 2 2 2" xfId="30928"/>
    <cellStyle name="SAPBEXHLevel1 3 4 2 3" xfId="30929"/>
    <cellStyle name="SAPBEXHLevel1 3 4 3" xfId="30930"/>
    <cellStyle name="SAPBEXHLevel1 3 4 3 2" xfId="30931"/>
    <cellStyle name="SAPBEXHLevel1 3 4 4" xfId="30932"/>
    <cellStyle name="SAPBEXHLevel1 3 4 4 2" xfId="30933"/>
    <cellStyle name="SAPBEXHLevel1 3 4 5" xfId="30934"/>
    <cellStyle name="SAPBEXHLevel1 3 4 5 2" xfId="30935"/>
    <cellStyle name="SAPBEXHLevel1 3 4 6" xfId="30936"/>
    <cellStyle name="SAPBEXHLevel1 3 4 7" xfId="30937"/>
    <cellStyle name="SAPBEXHLevel1 3 4 8" xfId="30938"/>
    <cellStyle name="SAPBEXHLevel1 3 5" xfId="30939"/>
    <cellStyle name="SAPBEXHLevel1 3 5 2" xfId="30940"/>
    <cellStyle name="SAPBEXHLevel1 3 5 2 2" xfId="30941"/>
    <cellStyle name="SAPBEXHLevel1 3 5 3" xfId="30942"/>
    <cellStyle name="SAPBEXHLevel1 3 5 4" xfId="30943"/>
    <cellStyle name="SAPBEXHLevel1 3 5 5" xfId="30944"/>
    <cellStyle name="SAPBEXHLevel1 3 6" xfId="30945"/>
    <cellStyle name="SAPBEXHLevel1 3 6 2" xfId="30946"/>
    <cellStyle name="SAPBEXHLevel1 3 6 2 2" xfId="30947"/>
    <cellStyle name="SAPBEXHLevel1 3 6 3" xfId="30948"/>
    <cellStyle name="SAPBEXHLevel1 3 6 4" xfId="30949"/>
    <cellStyle name="SAPBEXHLevel1 3 6 5" xfId="30950"/>
    <cellStyle name="SAPBEXHLevel1 3 7" xfId="30951"/>
    <cellStyle name="SAPBEXHLevel1 3 7 2" xfId="30952"/>
    <cellStyle name="SAPBEXHLevel1 3 7 2 2" xfId="30953"/>
    <cellStyle name="SAPBEXHLevel1 3 7 3" xfId="30954"/>
    <cellStyle name="SAPBEXHLevel1 3 7 4" xfId="30955"/>
    <cellStyle name="SAPBEXHLevel1 3 7 5" xfId="30956"/>
    <cellStyle name="SAPBEXHLevel1 3 8" xfId="30957"/>
    <cellStyle name="SAPBEXHLevel1 3 8 2" xfId="30958"/>
    <cellStyle name="SAPBEXHLevel1 3 8 3" xfId="30959"/>
    <cellStyle name="SAPBEXHLevel1 3 8 4" xfId="30960"/>
    <cellStyle name="SAPBEXHLevel1 3 9" xfId="30961"/>
    <cellStyle name="SAPBEXHLevel1 3 9 2" xfId="30962"/>
    <cellStyle name="SAPBEXHLevel1 4" xfId="30963"/>
    <cellStyle name="SAPBEXHLevel1 4 10" xfId="30964"/>
    <cellStyle name="SAPBEXHLevel1 4 11" xfId="30965"/>
    <cellStyle name="SAPBEXHLevel1 4 2" xfId="30966"/>
    <cellStyle name="SAPBEXHLevel1 4 2 2" xfId="30967"/>
    <cellStyle name="SAPBEXHLevel1 4 2 2 2" xfId="30968"/>
    <cellStyle name="SAPBEXHLevel1 4 2 2 2 2" xfId="30969"/>
    <cellStyle name="SAPBEXHLevel1 4 2 2 3" xfId="30970"/>
    <cellStyle name="SAPBEXHLevel1 4 2 3" xfId="30971"/>
    <cellStyle name="SAPBEXHLevel1 4 2 3 2" xfId="30972"/>
    <cellStyle name="SAPBEXHLevel1 4 2 4" xfId="30973"/>
    <cellStyle name="SAPBEXHLevel1 4 2 4 2" xfId="30974"/>
    <cellStyle name="SAPBEXHLevel1 4 2 5" xfId="30975"/>
    <cellStyle name="SAPBEXHLevel1 4 2 5 2" xfId="30976"/>
    <cellStyle name="SAPBEXHLevel1 4 2 6" xfId="30977"/>
    <cellStyle name="SAPBEXHLevel1 4 3" xfId="30978"/>
    <cellStyle name="SAPBEXHLevel1 4 3 2" xfId="30979"/>
    <cellStyle name="SAPBEXHLevel1 4 3 2 2" xfId="30980"/>
    <cellStyle name="SAPBEXHLevel1 4 3 2 2 2" xfId="30981"/>
    <cellStyle name="SAPBEXHLevel1 4 3 2 3" xfId="30982"/>
    <cellStyle name="SAPBEXHLevel1 4 3 3" xfId="30983"/>
    <cellStyle name="SAPBEXHLevel1 4 3 3 2" xfId="30984"/>
    <cellStyle name="SAPBEXHLevel1 4 3 4" xfId="30985"/>
    <cellStyle name="SAPBEXHLevel1 4 3 4 2" xfId="30986"/>
    <cellStyle name="SAPBEXHLevel1 4 3 5" xfId="30987"/>
    <cellStyle name="SAPBEXHLevel1 4 3 5 2" xfId="30988"/>
    <cellStyle name="SAPBEXHLevel1 4 3 6" xfId="30989"/>
    <cellStyle name="SAPBEXHLevel1 4 3 7" xfId="30990"/>
    <cellStyle name="SAPBEXHLevel1 4 3 8" xfId="30991"/>
    <cellStyle name="SAPBEXHLevel1 4 4" xfId="30992"/>
    <cellStyle name="SAPBEXHLevel1 4 4 2" xfId="30993"/>
    <cellStyle name="SAPBEXHLevel1 4 4 2 2" xfId="30994"/>
    <cellStyle name="SAPBEXHLevel1 4 4 3" xfId="30995"/>
    <cellStyle name="SAPBEXHLevel1 4 4 4" xfId="30996"/>
    <cellStyle name="SAPBEXHLevel1 4 4 5" xfId="30997"/>
    <cellStyle name="SAPBEXHLevel1 4 5" xfId="30998"/>
    <cellStyle name="SAPBEXHLevel1 4 5 2" xfId="30999"/>
    <cellStyle name="SAPBEXHLevel1 4 5 2 2" xfId="31000"/>
    <cellStyle name="SAPBEXHLevel1 4 5 3" xfId="31001"/>
    <cellStyle name="SAPBEXHLevel1 4 5 4" xfId="31002"/>
    <cellStyle name="SAPBEXHLevel1 4 5 5" xfId="31003"/>
    <cellStyle name="SAPBEXHLevel1 4 6" xfId="31004"/>
    <cellStyle name="SAPBEXHLevel1 4 6 2" xfId="31005"/>
    <cellStyle name="SAPBEXHLevel1 4 6 2 2" xfId="31006"/>
    <cellStyle name="SAPBEXHLevel1 4 6 3" xfId="31007"/>
    <cellStyle name="SAPBEXHLevel1 4 6 4" xfId="31008"/>
    <cellStyle name="SAPBEXHLevel1 4 6 5" xfId="31009"/>
    <cellStyle name="SAPBEXHLevel1 4 7" xfId="31010"/>
    <cellStyle name="SAPBEXHLevel1 4 7 2" xfId="31011"/>
    <cellStyle name="SAPBEXHLevel1 4 7 3" xfId="31012"/>
    <cellStyle name="SAPBEXHLevel1 4 7 4" xfId="31013"/>
    <cellStyle name="SAPBEXHLevel1 4 8" xfId="31014"/>
    <cellStyle name="SAPBEXHLevel1 4 8 2" xfId="31015"/>
    <cellStyle name="SAPBEXHLevel1 4 8 3" xfId="31016"/>
    <cellStyle name="SAPBEXHLevel1 4 8 4" xfId="31017"/>
    <cellStyle name="SAPBEXHLevel1 4 9" xfId="31018"/>
    <cellStyle name="SAPBEXHLevel1 4 9 2" xfId="31019"/>
    <cellStyle name="SAPBEXHLevel1 5" xfId="31020"/>
    <cellStyle name="SAPBEXHLevel1 5 10" xfId="31021"/>
    <cellStyle name="SAPBEXHLevel1 5 11" xfId="31022"/>
    <cellStyle name="SAPBEXHLevel1 5 2" xfId="31023"/>
    <cellStyle name="SAPBEXHLevel1 5 2 2" xfId="31024"/>
    <cellStyle name="SAPBEXHLevel1 5 2 2 2" xfId="31025"/>
    <cellStyle name="SAPBEXHLevel1 5 2 2 2 2" xfId="31026"/>
    <cellStyle name="SAPBEXHLevel1 5 2 2 3" xfId="31027"/>
    <cellStyle name="SAPBEXHLevel1 5 2 3" xfId="31028"/>
    <cellStyle name="SAPBEXHLevel1 5 2 3 2" xfId="31029"/>
    <cellStyle name="SAPBEXHLevel1 5 2 4" xfId="31030"/>
    <cellStyle name="SAPBEXHLevel1 5 2 4 2" xfId="31031"/>
    <cellStyle name="SAPBEXHLevel1 5 2 5" xfId="31032"/>
    <cellStyle name="SAPBEXHLevel1 5 2 5 2" xfId="31033"/>
    <cellStyle name="SAPBEXHLevel1 5 2 6" xfId="31034"/>
    <cellStyle name="SAPBEXHLevel1 5 3" xfId="31035"/>
    <cellStyle name="SAPBEXHLevel1 5 3 2" xfId="31036"/>
    <cellStyle name="SAPBEXHLevel1 5 3 2 2" xfId="31037"/>
    <cellStyle name="SAPBEXHLevel1 5 3 2 2 2" xfId="31038"/>
    <cellStyle name="SAPBEXHLevel1 5 3 2 3" xfId="31039"/>
    <cellStyle name="SAPBEXHLevel1 5 3 3" xfId="31040"/>
    <cellStyle name="SAPBEXHLevel1 5 3 3 2" xfId="31041"/>
    <cellStyle name="SAPBEXHLevel1 5 3 4" xfId="31042"/>
    <cellStyle name="SAPBEXHLevel1 5 3 4 2" xfId="31043"/>
    <cellStyle name="SAPBEXHLevel1 5 3 5" xfId="31044"/>
    <cellStyle name="SAPBEXHLevel1 5 3 5 2" xfId="31045"/>
    <cellStyle name="SAPBEXHLevel1 5 3 6" xfId="31046"/>
    <cellStyle name="SAPBEXHLevel1 5 3 7" xfId="31047"/>
    <cellStyle name="SAPBEXHLevel1 5 3 8" xfId="31048"/>
    <cellStyle name="SAPBEXHLevel1 5 4" xfId="31049"/>
    <cellStyle name="SAPBEXHLevel1 5 4 2" xfId="31050"/>
    <cellStyle name="SAPBEXHLevel1 5 4 2 2" xfId="31051"/>
    <cellStyle name="SAPBEXHLevel1 5 4 3" xfId="31052"/>
    <cellStyle name="SAPBEXHLevel1 5 4 4" xfId="31053"/>
    <cellStyle name="SAPBEXHLevel1 5 4 5" xfId="31054"/>
    <cellStyle name="SAPBEXHLevel1 5 5" xfId="31055"/>
    <cellStyle name="SAPBEXHLevel1 5 5 2" xfId="31056"/>
    <cellStyle name="SAPBEXHLevel1 5 5 2 2" xfId="31057"/>
    <cellStyle name="SAPBEXHLevel1 5 5 3" xfId="31058"/>
    <cellStyle name="SAPBEXHLevel1 5 5 4" xfId="31059"/>
    <cellStyle name="SAPBEXHLevel1 5 5 5" xfId="31060"/>
    <cellStyle name="SAPBEXHLevel1 5 6" xfId="31061"/>
    <cellStyle name="SAPBEXHLevel1 5 6 2" xfId="31062"/>
    <cellStyle name="SAPBEXHLevel1 5 6 2 2" xfId="31063"/>
    <cellStyle name="SAPBEXHLevel1 5 6 3" xfId="31064"/>
    <cellStyle name="SAPBEXHLevel1 5 6 4" xfId="31065"/>
    <cellStyle name="SAPBEXHLevel1 5 6 5" xfId="31066"/>
    <cellStyle name="SAPBEXHLevel1 5 7" xfId="31067"/>
    <cellStyle name="SAPBEXHLevel1 5 7 2" xfId="31068"/>
    <cellStyle name="SAPBEXHLevel1 5 7 3" xfId="31069"/>
    <cellStyle name="SAPBEXHLevel1 5 7 4" xfId="31070"/>
    <cellStyle name="SAPBEXHLevel1 5 8" xfId="31071"/>
    <cellStyle name="SAPBEXHLevel1 5 8 2" xfId="31072"/>
    <cellStyle name="SAPBEXHLevel1 5 8 3" xfId="31073"/>
    <cellStyle name="SAPBEXHLevel1 5 8 4" xfId="31074"/>
    <cellStyle name="SAPBEXHLevel1 5 9" xfId="31075"/>
    <cellStyle name="SAPBEXHLevel1 5 9 2" xfId="31076"/>
    <cellStyle name="SAPBEXHLevel1 6" xfId="31077"/>
    <cellStyle name="SAPBEXHLevel1 6 10" xfId="31078"/>
    <cellStyle name="SAPBEXHLevel1 6 11" xfId="31079"/>
    <cellStyle name="SAPBEXHLevel1 6 2" xfId="31080"/>
    <cellStyle name="SAPBEXHLevel1 6 2 2" xfId="31081"/>
    <cellStyle name="SAPBEXHLevel1 6 2 2 2" xfId="31082"/>
    <cellStyle name="SAPBEXHLevel1 6 2 2 2 2" xfId="31083"/>
    <cellStyle name="SAPBEXHLevel1 6 2 2 3" xfId="31084"/>
    <cellStyle name="SAPBEXHLevel1 6 2 3" xfId="31085"/>
    <cellStyle name="SAPBEXHLevel1 6 2 3 2" xfId="31086"/>
    <cellStyle name="SAPBEXHLevel1 6 2 4" xfId="31087"/>
    <cellStyle name="SAPBEXHLevel1 6 2 4 2" xfId="31088"/>
    <cellStyle name="SAPBEXHLevel1 6 2 5" xfId="31089"/>
    <cellStyle name="SAPBEXHLevel1 6 2 5 2" xfId="31090"/>
    <cellStyle name="SAPBEXHLevel1 6 2 6" xfId="31091"/>
    <cellStyle name="SAPBEXHLevel1 6 3" xfId="31092"/>
    <cellStyle name="SAPBEXHLevel1 6 3 2" xfId="31093"/>
    <cellStyle name="SAPBEXHLevel1 6 3 2 2" xfId="31094"/>
    <cellStyle name="SAPBEXHLevel1 6 3 2 2 2" xfId="31095"/>
    <cellStyle name="SAPBEXHLevel1 6 3 2 3" xfId="31096"/>
    <cellStyle name="SAPBEXHLevel1 6 3 3" xfId="31097"/>
    <cellStyle name="SAPBEXHLevel1 6 3 3 2" xfId="31098"/>
    <cellStyle name="SAPBEXHLevel1 6 3 4" xfId="31099"/>
    <cellStyle name="SAPBEXHLevel1 6 3 4 2" xfId="31100"/>
    <cellStyle name="SAPBEXHLevel1 6 3 5" xfId="31101"/>
    <cellStyle name="SAPBEXHLevel1 6 3 5 2" xfId="31102"/>
    <cellStyle name="SAPBEXHLevel1 6 3 6" xfId="31103"/>
    <cellStyle name="SAPBEXHLevel1 6 3 7" xfId="31104"/>
    <cellStyle name="SAPBEXHLevel1 6 3 8" xfId="31105"/>
    <cellStyle name="SAPBEXHLevel1 6 4" xfId="31106"/>
    <cellStyle name="SAPBEXHLevel1 6 4 2" xfId="31107"/>
    <cellStyle name="SAPBEXHLevel1 6 4 2 2" xfId="31108"/>
    <cellStyle name="SAPBEXHLevel1 6 4 3" xfId="31109"/>
    <cellStyle name="SAPBEXHLevel1 6 4 4" xfId="31110"/>
    <cellStyle name="SAPBEXHLevel1 6 4 5" xfId="31111"/>
    <cellStyle name="SAPBEXHLevel1 6 5" xfId="31112"/>
    <cellStyle name="SAPBEXHLevel1 6 5 2" xfId="31113"/>
    <cellStyle name="SAPBEXHLevel1 6 5 2 2" xfId="31114"/>
    <cellStyle name="SAPBEXHLevel1 6 5 3" xfId="31115"/>
    <cellStyle name="SAPBEXHLevel1 6 5 4" xfId="31116"/>
    <cellStyle name="SAPBEXHLevel1 6 5 5" xfId="31117"/>
    <cellStyle name="SAPBEXHLevel1 6 6" xfId="31118"/>
    <cellStyle name="SAPBEXHLevel1 6 6 2" xfId="31119"/>
    <cellStyle name="SAPBEXHLevel1 6 6 2 2" xfId="31120"/>
    <cellStyle name="SAPBEXHLevel1 6 6 3" xfId="31121"/>
    <cellStyle name="SAPBEXHLevel1 6 6 4" xfId="31122"/>
    <cellStyle name="SAPBEXHLevel1 6 6 5" xfId="31123"/>
    <cellStyle name="SAPBEXHLevel1 6 7" xfId="31124"/>
    <cellStyle name="SAPBEXHLevel1 6 7 2" xfId="31125"/>
    <cellStyle name="SAPBEXHLevel1 6 7 3" xfId="31126"/>
    <cellStyle name="SAPBEXHLevel1 6 7 4" xfId="31127"/>
    <cellStyle name="SAPBEXHLevel1 6 8" xfId="31128"/>
    <cellStyle name="SAPBEXHLevel1 6 8 2" xfId="31129"/>
    <cellStyle name="SAPBEXHLevel1 6 8 3" xfId="31130"/>
    <cellStyle name="SAPBEXHLevel1 6 8 4" xfId="31131"/>
    <cellStyle name="SAPBEXHLevel1 6 9" xfId="31132"/>
    <cellStyle name="SAPBEXHLevel1 6 9 2" xfId="31133"/>
    <cellStyle name="SAPBEXHLevel1 7" xfId="31134"/>
    <cellStyle name="SAPBEXHLevel1 7 10" xfId="31135"/>
    <cellStyle name="SAPBEXHLevel1 7 11" xfId="31136"/>
    <cellStyle name="SAPBEXHLevel1 7 2" xfId="31137"/>
    <cellStyle name="SAPBEXHLevel1 7 2 2" xfId="31138"/>
    <cellStyle name="SAPBEXHLevel1 7 2 2 2" xfId="31139"/>
    <cellStyle name="SAPBEXHLevel1 7 2 2 2 2" xfId="31140"/>
    <cellStyle name="SAPBEXHLevel1 7 2 2 3" xfId="31141"/>
    <cellStyle name="SAPBEXHLevel1 7 2 3" xfId="31142"/>
    <cellStyle name="SAPBEXHLevel1 7 2 3 2" xfId="31143"/>
    <cellStyle name="SAPBEXHLevel1 7 2 4" xfId="31144"/>
    <cellStyle name="SAPBEXHLevel1 7 2 4 2" xfId="31145"/>
    <cellStyle name="SAPBEXHLevel1 7 2 5" xfId="31146"/>
    <cellStyle name="SAPBEXHLevel1 7 2 5 2" xfId="31147"/>
    <cellStyle name="SAPBEXHLevel1 7 2 6" xfId="31148"/>
    <cellStyle name="SAPBEXHLevel1 7 3" xfId="31149"/>
    <cellStyle name="SAPBEXHLevel1 7 3 2" xfId="31150"/>
    <cellStyle name="SAPBEXHLevel1 7 3 2 2" xfId="31151"/>
    <cellStyle name="SAPBEXHLevel1 7 3 2 2 2" xfId="31152"/>
    <cellStyle name="SAPBEXHLevel1 7 3 2 3" xfId="31153"/>
    <cellStyle name="SAPBEXHLevel1 7 3 3" xfId="31154"/>
    <cellStyle name="SAPBEXHLevel1 7 3 3 2" xfId="31155"/>
    <cellStyle name="SAPBEXHLevel1 7 3 4" xfId="31156"/>
    <cellStyle name="SAPBEXHLevel1 7 3 4 2" xfId="31157"/>
    <cellStyle name="SAPBEXHLevel1 7 3 5" xfId="31158"/>
    <cellStyle name="SAPBEXHLevel1 7 3 5 2" xfId="31159"/>
    <cellStyle name="SAPBEXHLevel1 7 3 6" xfId="31160"/>
    <cellStyle name="SAPBEXHLevel1 7 3 7" xfId="31161"/>
    <cellStyle name="SAPBEXHLevel1 7 3 8" xfId="31162"/>
    <cellStyle name="SAPBEXHLevel1 7 4" xfId="31163"/>
    <cellStyle name="SAPBEXHLevel1 7 4 2" xfId="31164"/>
    <cellStyle name="SAPBEXHLevel1 7 4 2 2" xfId="31165"/>
    <cellStyle name="SAPBEXHLevel1 7 4 3" xfId="31166"/>
    <cellStyle name="SAPBEXHLevel1 7 4 4" xfId="31167"/>
    <cellStyle name="SAPBEXHLevel1 7 4 5" xfId="31168"/>
    <cellStyle name="SAPBEXHLevel1 7 5" xfId="31169"/>
    <cellStyle name="SAPBEXHLevel1 7 5 2" xfId="31170"/>
    <cellStyle name="SAPBEXHLevel1 7 5 2 2" xfId="31171"/>
    <cellStyle name="SAPBEXHLevel1 7 5 3" xfId="31172"/>
    <cellStyle name="SAPBEXHLevel1 7 5 4" xfId="31173"/>
    <cellStyle name="SAPBEXHLevel1 7 5 5" xfId="31174"/>
    <cellStyle name="SAPBEXHLevel1 7 6" xfId="31175"/>
    <cellStyle name="SAPBEXHLevel1 7 6 2" xfId="31176"/>
    <cellStyle name="SAPBEXHLevel1 7 6 2 2" xfId="31177"/>
    <cellStyle name="SAPBEXHLevel1 7 6 3" xfId="31178"/>
    <cellStyle name="SAPBEXHLevel1 7 6 4" xfId="31179"/>
    <cellStyle name="SAPBEXHLevel1 7 6 5" xfId="31180"/>
    <cellStyle name="SAPBEXHLevel1 7 7" xfId="31181"/>
    <cellStyle name="SAPBEXHLevel1 7 7 2" xfId="31182"/>
    <cellStyle name="SAPBEXHLevel1 7 7 3" xfId="31183"/>
    <cellStyle name="SAPBEXHLevel1 7 7 4" xfId="31184"/>
    <cellStyle name="SAPBEXHLevel1 7 8" xfId="31185"/>
    <cellStyle name="SAPBEXHLevel1 7 8 2" xfId="31186"/>
    <cellStyle name="SAPBEXHLevel1 7 8 3" xfId="31187"/>
    <cellStyle name="SAPBEXHLevel1 7 8 4" xfId="31188"/>
    <cellStyle name="SAPBEXHLevel1 7 9" xfId="31189"/>
    <cellStyle name="SAPBEXHLevel1 7 9 2" xfId="31190"/>
    <cellStyle name="SAPBEXHLevel1 8" xfId="31191"/>
    <cellStyle name="SAPBEXHLevel1 8 10" xfId="31192"/>
    <cellStyle name="SAPBEXHLevel1 8 11" xfId="31193"/>
    <cellStyle name="SAPBEXHLevel1 8 2" xfId="31194"/>
    <cellStyle name="SAPBEXHLevel1 8 2 2" xfId="31195"/>
    <cellStyle name="SAPBEXHLevel1 8 2 2 2" xfId="31196"/>
    <cellStyle name="SAPBEXHLevel1 8 2 2 2 2" xfId="31197"/>
    <cellStyle name="SAPBEXHLevel1 8 2 2 3" xfId="31198"/>
    <cellStyle name="SAPBEXHLevel1 8 2 3" xfId="31199"/>
    <cellStyle name="SAPBEXHLevel1 8 2 3 2" xfId="31200"/>
    <cellStyle name="SAPBEXHLevel1 8 2 4" xfId="31201"/>
    <cellStyle name="SAPBEXHLevel1 8 2 4 2" xfId="31202"/>
    <cellStyle name="SAPBEXHLevel1 8 2 5" xfId="31203"/>
    <cellStyle name="SAPBEXHLevel1 8 2 5 2" xfId="31204"/>
    <cellStyle name="SAPBEXHLevel1 8 2 6" xfId="31205"/>
    <cellStyle name="SAPBEXHLevel1 8 3" xfId="31206"/>
    <cellStyle name="SAPBEXHLevel1 8 3 2" xfId="31207"/>
    <cellStyle name="SAPBEXHLevel1 8 3 2 2" xfId="31208"/>
    <cellStyle name="SAPBEXHLevel1 8 3 2 2 2" xfId="31209"/>
    <cellStyle name="SAPBEXHLevel1 8 3 2 3" xfId="31210"/>
    <cellStyle name="SAPBEXHLevel1 8 3 3" xfId="31211"/>
    <cellStyle name="SAPBEXHLevel1 8 3 3 2" xfId="31212"/>
    <cellStyle name="SAPBEXHLevel1 8 3 4" xfId="31213"/>
    <cellStyle name="SAPBEXHLevel1 8 3 4 2" xfId="31214"/>
    <cellStyle name="SAPBEXHLevel1 8 3 5" xfId="31215"/>
    <cellStyle name="SAPBEXHLevel1 8 3 5 2" xfId="31216"/>
    <cellStyle name="SAPBEXHLevel1 8 3 6" xfId="31217"/>
    <cellStyle name="SAPBEXHLevel1 8 3 7" xfId="31218"/>
    <cellStyle name="SAPBEXHLevel1 8 3 8" xfId="31219"/>
    <cellStyle name="SAPBEXHLevel1 8 4" xfId="31220"/>
    <cellStyle name="SAPBEXHLevel1 8 4 2" xfId="31221"/>
    <cellStyle name="SAPBEXHLevel1 8 4 2 2" xfId="31222"/>
    <cellStyle name="SAPBEXHLevel1 8 4 3" xfId="31223"/>
    <cellStyle name="SAPBEXHLevel1 8 4 4" xfId="31224"/>
    <cellStyle name="SAPBEXHLevel1 8 4 5" xfId="31225"/>
    <cellStyle name="SAPBEXHLevel1 8 5" xfId="31226"/>
    <cellStyle name="SAPBEXHLevel1 8 5 2" xfId="31227"/>
    <cellStyle name="SAPBEXHLevel1 8 5 2 2" xfId="31228"/>
    <cellStyle name="SAPBEXHLevel1 8 5 3" xfId="31229"/>
    <cellStyle name="SAPBEXHLevel1 8 5 4" xfId="31230"/>
    <cellStyle name="SAPBEXHLevel1 8 5 5" xfId="31231"/>
    <cellStyle name="SAPBEXHLevel1 8 6" xfId="31232"/>
    <cellStyle name="SAPBEXHLevel1 8 6 2" xfId="31233"/>
    <cellStyle name="SAPBEXHLevel1 8 6 2 2" xfId="31234"/>
    <cellStyle name="SAPBEXHLevel1 8 6 3" xfId="31235"/>
    <cellStyle name="SAPBEXHLevel1 8 6 4" xfId="31236"/>
    <cellStyle name="SAPBEXHLevel1 8 6 5" xfId="31237"/>
    <cellStyle name="SAPBEXHLevel1 8 7" xfId="31238"/>
    <cellStyle name="SAPBEXHLevel1 8 7 2" xfId="31239"/>
    <cellStyle name="SAPBEXHLevel1 8 7 3" xfId="31240"/>
    <cellStyle name="SAPBEXHLevel1 8 7 4" xfId="31241"/>
    <cellStyle name="SAPBEXHLevel1 8 8" xfId="31242"/>
    <cellStyle name="SAPBEXHLevel1 8 8 2" xfId="31243"/>
    <cellStyle name="SAPBEXHLevel1 8 8 3" xfId="31244"/>
    <cellStyle name="SAPBEXHLevel1 8 8 4" xfId="31245"/>
    <cellStyle name="SAPBEXHLevel1 8 9" xfId="31246"/>
    <cellStyle name="SAPBEXHLevel1 8 9 2" xfId="31247"/>
    <cellStyle name="SAPBEXHLevel1 9" xfId="31248"/>
    <cellStyle name="SAPBEXHLevel1 9 2" xfId="31249"/>
    <cellStyle name="SAPBEXHLevel1 9 2 2" xfId="31250"/>
    <cellStyle name="SAPBEXHLevel1 9 2 2 2" xfId="31251"/>
    <cellStyle name="SAPBEXHLevel1 9 2 3" xfId="31252"/>
    <cellStyle name="SAPBEXHLevel1 9 3" xfId="31253"/>
    <cellStyle name="SAPBEXHLevel1 9 3 2" xfId="31254"/>
    <cellStyle name="SAPBEXHLevel1 9 4" xfId="31255"/>
    <cellStyle name="SAPBEXHLevel1 9 4 2" xfId="31256"/>
    <cellStyle name="SAPBEXHLevel1 9 5" xfId="31257"/>
    <cellStyle name="SAPBEXHLevel1 9 5 2" xfId="31258"/>
    <cellStyle name="SAPBEXHLevel1 9 6" xfId="31259"/>
    <cellStyle name="SAPBEXHLevel1 9 7" xfId="31260"/>
    <cellStyle name="SAPBEXHLevel1 9 8" xfId="31261"/>
    <cellStyle name="SAPBEXHLevel1_2011-10-03 DSA EL with PSI Oct" xfId="31262"/>
    <cellStyle name="SAPBEXHLevel1X" xfId="31263"/>
    <cellStyle name="SAPBEXHLevel1X 10" xfId="31264"/>
    <cellStyle name="SAPBEXHLevel1X 10 2" xfId="31265"/>
    <cellStyle name="SAPBEXHLevel1X 10 2 2" xfId="31266"/>
    <cellStyle name="SAPBEXHLevel1X 10 2 2 2" xfId="31267"/>
    <cellStyle name="SAPBEXHLevel1X 10 2 3" xfId="31268"/>
    <cellStyle name="SAPBEXHLevel1X 10 3" xfId="31269"/>
    <cellStyle name="SAPBEXHLevel1X 10 3 2" xfId="31270"/>
    <cellStyle name="SAPBEXHLevel1X 10 4" xfId="31271"/>
    <cellStyle name="SAPBEXHLevel1X 10 4 2" xfId="31272"/>
    <cellStyle name="SAPBEXHLevel1X 10 5" xfId="31273"/>
    <cellStyle name="SAPBEXHLevel1X 10 5 2" xfId="31274"/>
    <cellStyle name="SAPBEXHLevel1X 10 6" xfId="31275"/>
    <cellStyle name="SAPBEXHLevel1X 10 7" xfId="31276"/>
    <cellStyle name="SAPBEXHLevel1X 10 8" xfId="31277"/>
    <cellStyle name="SAPBEXHLevel1X 11" xfId="31278"/>
    <cellStyle name="SAPBEXHLevel1X 11 2" xfId="31279"/>
    <cellStyle name="SAPBEXHLevel1X 11 2 2" xfId="31280"/>
    <cellStyle name="SAPBEXHLevel1X 11 2 2 2" xfId="31281"/>
    <cellStyle name="SAPBEXHLevel1X 11 2 3" xfId="31282"/>
    <cellStyle name="SAPBEXHLevel1X 11 3" xfId="31283"/>
    <cellStyle name="SAPBEXHLevel1X 11 3 2" xfId="31284"/>
    <cellStyle name="SAPBEXHLevel1X 11 4" xfId="31285"/>
    <cellStyle name="SAPBEXHLevel1X 11 4 2" xfId="31286"/>
    <cellStyle name="SAPBEXHLevel1X 11 5" xfId="31287"/>
    <cellStyle name="SAPBEXHLevel1X 11 5 2" xfId="31288"/>
    <cellStyle name="SAPBEXHLevel1X 11 6" xfId="31289"/>
    <cellStyle name="SAPBEXHLevel1X 11 7" xfId="31290"/>
    <cellStyle name="SAPBEXHLevel1X 12" xfId="31291"/>
    <cellStyle name="SAPBEXHLevel1X 12 2" xfId="31292"/>
    <cellStyle name="SAPBEXHLevel1X 12 2 2" xfId="31293"/>
    <cellStyle name="SAPBEXHLevel1X 12 3" xfId="31294"/>
    <cellStyle name="SAPBEXHLevel1X 12 4" xfId="31295"/>
    <cellStyle name="SAPBEXHLevel1X 13" xfId="31296"/>
    <cellStyle name="SAPBEXHLevel1X 13 2" xfId="31297"/>
    <cellStyle name="SAPBEXHLevel1X 13 2 2" xfId="31298"/>
    <cellStyle name="SAPBEXHLevel1X 13 3" xfId="31299"/>
    <cellStyle name="SAPBEXHLevel1X 13 4" xfId="31300"/>
    <cellStyle name="SAPBEXHLevel1X 13 5" xfId="31301"/>
    <cellStyle name="SAPBEXHLevel1X 14" xfId="31302"/>
    <cellStyle name="SAPBEXHLevel1X 14 2" xfId="31303"/>
    <cellStyle name="SAPBEXHLevel1X 14 2 2" xfId="31304"/>
    <cellStyle name="SAPBEXHLevel1X 14 3" xfId="31305"/>
    <cellStyle name="SAPBEXHLevel1X 14 4" xfId="31306"/>
    <cellStyle name="SAPBEXHLevel1X 14 5" xfId="31307"/>
    <cellStyle name="SAPBEXHLevel1X 15" xfId="31308"/>
    <cellStyle name="SAPBEXHLevel1X 15 2" xfId="31309"/>
    <cellStyle name="SAPBEXHLevel1X 15 3" xfId="31310"/>
    <cellStyle name="SAPBEXHLevel1X 15 4" xfId="31311"/>
    <cellStyle name="SAPBEXHLevel1X 16" xfId="31312"/>
    <cellStyle name="SAPBEXHLevel1X 16 2" xfId="31313"/>
    <cellStyle name="SAPBEXHLevel1X 17" xfId="31314"/>
    <cellStyle name="SAPBEXHLevel1X 17 2" xfId="31315"/>
    <cellStyle name="SAPBEXHLevel1X 18" xfId="31316"/>
    <cellStyle name="SAPBEXHLevel1X 19" xfId="31317"/>
    <cellStyle name="SAPBEXHLevel1X 2" xfId="31318"/>
    <cellStyle name="SAPBEXHLevel1X 2 10" xfId="31319"/>
    <cellStyle name="SAPBEXHLevel1X 2 10 10" xfId="31320"/>
    <cellStyle name="SAPBEXHLevel1X 2 10 11" xfId="31321"/>
    <cellStyle name="SAPBEXHLevel1X 2 10 2" xfId="31322"/>
    <cellStyle name="SAPBEXHLevel1X 2 10 2 2" xfId="31323"/>
    <cellStyle name="SAPBEXHLevel1X 2 10 2 2 2" xfId="31324"/>
    <cellStyle name="SAPBEXHLevel1X 2 10 2 2 2 2" xfId="31325"/>
    <cellStyle name="SAPBEXHLevel1X 2 10 2 2 3" xfId="31326"/>
    <cellStyle name="SAPBEXHLevel1X 2 10 2 3" xfId="31327"/>
    <cellStyle name="SAPBEXHLevel1X 2 10 2 3 2" xfId="31328"/>
    <cellStyle name="SAPBEXHLevel1X 2 10 2 4" xfId="31329"/>
    <cellStyle name="SAPBEXHLevel1X 2 10 2 4 2" xfId="31330"/>
    <cellStyle name="SAPBEXHLevel1X 2 10 2 5" xfId="31331"/>
    <cellStyle name="SAPBEXHLevel1X 2 10 2 5 2" xfId="31332"/>
    <cellStyle name="SAPBEXHLevel1X 2 10 2 6" xfId="31333"/>
    <cellStyle name="SAPBEXHLevel1X 2 10 3" xfId="31334"/>
    <cellStyle name="SAPBEXHLevel1X 2 10 3 2" xfId="31335"/>
    <cellStyle name="SAPBEXHLevel1X 2 10 3 2 2" xfId="31336"/>
    <cellStyle name="SAPBEXHLevel1X 2 10 3 2 2 2" xfId="31337"/>
    <cellStyle name="SAPBEXHLevel1X 2 10 3 2 3" xfId="31338"/>
    <cellStyle name="SAPBEXHLevel1X 2 10 3 3" xfId="31339"/>
    <cellStyle name="SAPBEXHLevel1X 2 10 3 3 2" xfId="31340"/>
    <cellStyle name="SAPBEXHLevel1X 2 10 3 4" xfId="31341"/>
    <cellStyle name="SAPBEXHLevel1X 2 10 3 4 2" xfId="31342"/>
    <cellStyle name="SAPBEXHLevel1X 2 10 3 5" xfId="31343"/>
    <cellStyle name="SAPBEXHLevel1X 2 10 3 5 2" xfId="31344"/>
    <cellStyle name="SAPBEXHLevel1X 2 10 3 6" xfId="31345"/>
    <cellStyle name="SAPBEXHLevel1X 2 10 3 7" xfId="31346"/>
    <cellStyle name="SAPBEXHLevel1X 2 10 3 8" xfId="31347"/>
    <cellStyle name="SAPBEXHLevel1X 2 10 4" xfId="31348"/>
    <cellStyle name="SAPBEXHLevel1X 2 10 4 2" xfId="31349"/>
    <cellStyle name="SAPBEXHLevel1X 2 10 4 2 2" xfId="31350"/>
    <cellStyle name="SAPBEXHLevel1X 2 10 4 3" xfId="31351"/>
    <cellStyle name="SAPBEXHLevel1X 2 10 4 4" xfId="31352"/>
    <cellStyle name="SAPBEXHLevel1X 2 10 4 5" xfId="31353"/>
    <cellStyle name="SAPBEXHLevel1X 2 10 5" xfId="31354"/>
    <cellStyle name="SAPBEXHLevel1X 2 10 5 2" xfId="31355"/>
    <cellStyle name="SAPBEXHLevel1X 2 10 5 2 2" xfId="31356"/>
    <cellStyle name="SAPBEXHLevel1X 2 10 5 3" xfId="31357"/>
    <cellStyle name="SAPBEXHLevel1X 2 10 5 4" xfId="31358"/>
    <cellStyle name="SAPBEXHLevel1X 2 10 5 5" xfId="31359"/>
    <cellStyle name="SAPBEXHLevel1X 2 10 6" xfId="31360"/>
    <cellStyle name="SAPBEXHLevel1X 2 10 6 2" xfId="31361"/>
    <cellStyle name="SAPBEXHLevel1X 2 10 6 2 2" xfId="31362"/>
    <cellStyle name="SAPBEXHLevel1X 2 10 6 3" xfId="31363"/>
    <cellStyle name="SAPBEXHLevel1X 2 10 6 4" xfId="31364"/>
    <cellStyle name="SAPBEXHLevel1X 2 10 6 5" xfId="31365"/>
    <cellStyle name="SAPBEXHLevel1X 2 10 7" xfId="31366"/>
    <cellStyle name="SAPBEXHLevel1X 2 10 7 2" xfId="31367"/>
    <cellStyle name="SAPBEXHLevel1X 2 10 7 3" xfId="31368"/>
    <cellStyle name="SAPBEXHLevel1X 2 10 7 4" xfId="31369"/>
    <cellStyle name="SAPBEXHLevel1X 2 10 8" xfId="31370"/>
    <cellStyle name="SAPBEXHLevel1X 2 10 8 2" xfId="31371"/>
    <cellStyle name="SAPBEXHLevel1X 2 10 8 3" xfId="31372"/>
    <cellStyle name="SAPBEXHLevel1X 2 10 8 4" xfId="31373"/>
    <cellStyle name="SAPBEXHLevel1X 2 10 9" xfId="31374"/>
    <cellStyle name="SAPBEXHLevel1X 2 10 9 2" xfId="31375"/>
    <cellStyle name="SAPBEXHLevel1X 2 11" xfId="31376"/>
    <cellStyle name="SAPBEXHLevel1X 2 11 10" xfId="31377"/>
    <cellStyle name="SAPBEXHLevel1X 2 11 11" xfId="31378"/>
    <cellStyle name="SAPBEXHLevel1X 2 11 2" xfId="31379"/>
    <cellStyle name="SAPBEXHLevel1X 2 11 2 2" xfId="31380"/>
    <cellStyle name="SAPBEXHLevel1X 2 11 2 2 2" xfId="31381"/>
    <cellStyle name="SAPBEXHLevel1X 2 11 2 2 2 2" xfId="31382"/>
    <cellStyle name="SAPBEXHLevel1X 2 11 2 2 3" xfId="31383"/>
    <cellStyle name="SAPBEXHLevel1X 2 11 2 3" xfId="31384"/>
    <cellStyle name="SAPBEXHLevel1X 2 11 2 3 2" xfId="31385"/>
    <cellStyle name="SAPBEXHLevel1X 2 11 2 4" xfId="31386"/>
    <cellStyle name="SAPBEXHLevel1X 2 11 2 4 2" xfId="31387"/>
    <cellStyle name="SAPBEXHLevel1X 2 11 2 5" xfId="31388"/>
    <cellStyle name="SAPBEXHLevel1X 2 11 2 5 2" xfId="31389"/>
    <cellStyle name="SAPBEXHLevel1X 2 11 2 6" xfId="31390"/>
    <cellStyle name="SAPBEXHLevel1X 2 11 3" xfId="31391"/>
    <cellStyle name="SAPBEXHLevel1X 2 11 3 2" xfId="31392"/>
    <cellStyle name="SAPBEXHLevel1X 2 11 3 2 2" xfId="31393"/>
    <cellStyle name="SAPBEXHLevel1X 2 11 3 2 2 2" xfId="31394"/>
    <cellStyle name="SAPBEXHLevel1X 2 11 3 2 3" xfId="31395"/>
    <cellStyle name="SAPBEXHLevel1X 2 11 3 3" xfId="31396"/>
    <cellStyle name="SAPBEXHLevel1X 2 11 3 3 2" xfId="31397"/>
    <cellStyle name="SAPBEXHLevel1X 2 11 3 4" xfId="31398"/>
    <cellStyle name="SAPBEXHLevel1X 2 11 3 4 2" xfId="31399"/>
    <cellStyle name="SAPBEXHLevel1X 2 11 3 5" xfId="31400"/>
    <cellStyle name="SAPBEXHLevel1X 2 11 3 5 2" xfId="31401"/>
    <cellStyle name="SAPBEXHLevel1X 2 11 3 6" xfId="31402"/>
    <cellStyle name="SAPBEXHLevel1X 2 11 3 7" xfId="31403"/>
    <cellStyle name="SAPBEXHLevel1X 2 11 3 8" xfId="31404"/>
    <cellStyle name="SAPBEXHLevel1X 2 11 4" xfId="31405"/>
    <cellStyle name="SAPBEXHLevel1X 2 11 4 2" xfId="31406"/>
    <cellStyle name="SAPBEXHLevel1X 2 11 4 2 2" xfId="31407"/>
    <cellStyle name="SAPBEXHLevel1X 2 11 4 3" xfId="31408"/>
    <cellStyle name="SAPBEXHLevel1X 2 11 4 4" xfId="31409"/>
    <cellStyle name="SAPBEXHLevel1X 2 11 4 5" xfId="31410"/>
    <cellStyle name="SAPBEXHLevel1X 2 11 5" xfId="31411"/>
    <cellStyle name="SAPBEXHLevel1X 2 11 5 2" xfId="31412"/>
    <cellStyle name="SAPBEXHLevel1X 2 11 5 2 2" xfId="31413"/>
    <cellStyle name="SAPBEXHLevel1X 2 11 5 3" xfId="31414"/>
    <cellStyle name="SAPBEXHLevel1X 2 11 5 4" xfId="31415"/>
    <cellStyle name="SAPBEXHLevel1X 2 11 5 5" xfId="31416"/>
    <cellStyle name="SAPBEXHLevel1X 2 11 6" xfId="31417"/>
    <cellStyle name="SAPBEXHLevel1X 2 11 6 2" xfId="31418"/>
    <cellStyle name="SAPBEXHLevel1X 2 11 6 2 2" xfId="31419"/>
    <cellStyle name="SAPBEXHLevel1X 2 11 6 3" xfId="31420"/>
    <cellStyle name="SAPBEXHLevel1X 2 11 6 4" xfId="31421"/>
    <cellStyle name="SAPBEXHLevel1X 2 11 6 5" xfId="31422"/>
    <cellStyle name="SAPBEXHLevel1X 2 11 7" xfId="31423"/>
    <cellStyle name="SAPBEXHLevel1X 2 11 7 2" xfId="31424"/>
    <cellStyle name="SAPBEXHLevel1X 2 11 7 3" xfId="31425"/>
    <cellStyle name="SAPBEXHLevel1X 2 11 7 4" xfId="31426"/>
    <cellStyle name="SAPBEXHLevel1X 2 11 8" xfId="31427"/>
    <cellStyle name="SAPBEXHLevel1X 2 11 8 2" xfId="31428"/>
    <cellStyle name="SAPBEXHLevel1X 2 11 8 3" xfId="31429"/>
    <cellStyle name="SAPBEXHLevel1X 2 11 8 4" xfId="31430"/>
    <cellStyle name="SAPBEXHLevel1X 2 11 9" xfId="31431"/>
    <cellStyle name="SAPBEXHLevel1X 2 11 9 2" xfId="31432"/>
    <cellStyle name="SAPBEXHLevel1X 2 12" xfId="31433"/>
    <cellStyle name="SAPBEXHLevel1X 2 12 10" xfId="31434"/>
    <cellStyle name="SAPBEXHLevel1X 2 12 11" xfId="31435"/>
    <cellStyle name="SAPBEXHLevel1X 2 12 2" xfId="31436"/>
    <cellStyle name="SAPBEXHLevel1X 2 12 2 2" xfId="31437"/>
    <cellStyle name="SAPBEXHLevel1X 2 12 2 2 2" xfId="31438"/>
    <cellStyle name="SAPBEXHLevel1X 2 12 2 2 2 2" xfId="31439"/>
    <cellStyle name="SAPBEXHLevel1X 2 12 2 2 3" xfId="31440"/>
    <cellStyle name="SAPBEXHLevel1X 2 12 2 3" xfId="31441"/>
    <cellStyle name="SAPBEXHLevel1X 2 12 2 3 2" xfId="31442"/>
    <cellStyle name="SAPBEXHLevel1X 2 12 2 4" xfId="31443"/>
    <cellStyle name="SAPBEXHLevel1X 2 12 2 4 2" xfId="31444"/>
    <cellStyle name="SAPBEXHLevel1X 2 12 2 5" xfId="31445"/>
    <cellStyle name="SAPBEXHLevel1X 2 12 2 5 2" xfId="31446"/>
    <cellStyle name="SAPBEXHLevel1X 2 12 2 6" xfId="31447"/>
    <cellStyle name="SAPBEXHLevel1X 2 12 3" xfId="31448"/>
    <cellStyle name="SAPBEXHLevel1X 2 12 3 2" xfId="31449"/>
    <cellStyle name="SAPBEXHLevel1X 2 12 3 2 2" xfId="31450"/>
    <cellStyle name="SAPBEXHLevel1X 2 12 3 2 2 2" xfId="31451"/>
    <cellStyle name="SAPBEXHLevel1X 2 12 3 2 3" xfId="31452"/>
    <cellStyle name="SAPBEXHLevel1X 2 12 3 3" xfId="31453"/>
    <cellStyle name="SAPBEXHLevel1X 2 12 3 3 2" xfId="31454"/>
    <cellStyle name="SAPBEXHLevel1X 2 12 3 4" xfId="31455"/>
    <cellStyle name="SAPBEXHLevel1X 2 12 3 4 2" xfId="31456"/>
    <cellStyle name="SAPBEXHLevel1X 2 12 3 5" xfId="31457"/>
    <cellStyle name="SAPBEXHLevel1X 2 12 3 5 2" xfId="31458"/>
    <cellStyle name="SAPBEXHLevel1X 2 12 3 6" xfId="31459"/>
    <cellStyle name="SAPBEXHLevel1X 2 12 3 7" xfId="31460"/>
    <cellStyle name="SAPBEXHLevel1X 2 12 3 8" xfId="31461"/>
    <cellStyle name="SAPBEXHLevel1X 2 12 4" xfId="31462"/>
    <cellStyle name="SAPBEXHLevel1X 2 12 4 2" xfId="31463"/>
    <cellStyle name="SAPBEXHLevel1X 2 12 4 2 2" xfId="31464"/>
    <cellStyle name="SAPBEXHLevel1X 2 12 4 3" xfId="31465"/>
    <cellStyle name="SAPBEXHLevel1X 2 12 4 4" xfId="31466"/>
    <cellStyle name="SAPBEXHLevel1X 2 12 4 5" xfId="31467"/>
    <cellStyle name="SAPBEXHLevel1X 2 12 5" xfId="31468"/>
    <cellStyle name="SAPBEXHLevel1X 2 12 5 2" xfId="31469"/>
    <cellStyle name="SAPBEXHLevel1X 2 12 5 2 2" xfId="31470"/>
    <cellStyle name="SAPBEXHLevel1X 2 12 5 3" xfId="31471"/>
    <cellStyle name="SAPBEXHLevel1X 2 12 5 4" xfId="31472"/>
    <cellStyle name="SAPBEXHLevel1X 2 12 5 5" xfId="31473"/>
    <cellStyle name="SAPBEXHLevel1X 2 12 6" xfId="31474"/>
    <cellStyle name="SAPBEXHLevel1X 2 12 6 2" xfId="31475"/>
    <cellStyle name="SAPBEXHLevel1X 2 12 6 2 2" xfId="31476"/>
    <cellStyle name="SAPBEXHLevel1X 2 12 6 3" xfId="31477"/>
    <cellStyle name="SAPBEXHLevel1X 2 12 6 4" xfId="31478"/>
    <cellStyle name="SAPBEXHLevel1X 2 12 6 5" xfId="31479"/>
    <cellStyle name="SAPBEXHLevel1X 2 12 7" xfId="31480"/>
    <cellStyle name="SAPBEXHLevel1X 2 12 7 2" xfId="31481"/>
    <cellStyle name="SAPBEXHLevel1X 2 12 7 3" xfId="31482"/>
    <cellStyle name="SAPBEXHLevel1X 2 12 7 4" xfId="31483"/>
    <cellStyle name="SAPBEXHLevel1X 2 12 8" xfId="31484"/>
    <cellStyle name="SAPBEXHLevel1X 2 12 8 2" xfId="31485"/>
    <cellStyle name="SAPBEXHLevel1X 2 12 8 3" xfId="31486"/>
    <cellStyle name="SAPBEXHLevel1X 2 12 8 4" xfId="31487"/>
    <cellStyle name="SAPBEXHLevel1X 2 12 9" xfId="31488"/>
    <cellStyle name="SAPBEXHLevel1X 2 12 9 2" xfId="31489"/>
    <cellStyle name="SAPBEXHLevel1X 2 13" xfId="31490"/>
    <cellStyle name="SAPBEXHLevel1X 2 13 10" xfId="31491"/>
    <cellStyle name="SAPBEXHLevel1X 2 13 11" xfId="31492"/>
    <cellStyle name="SAPBEXHLevel1X 2 13 2" xfId="31493"/>
    <cellStyle name="SAPBEXHLevel1X 2 13 2 2" xfId="31494"/>
    <cellStyle name="SAPBEXHLevel1X 2 13 2 2 2" xfId="31495"/>
    <cellStyle name="SAPBEXHLevel1X 2 13 2 2 2 2" xfId="31496"/>
    <cellStyle name="SAPBEXHLevel1X 2 13 2 2 3" xfId="31497"/>
    <cellStyle name="SAPBEXHLevel1X 2 13 2 3" xfId="31498"/>
    <cellStyle name="SAPBEXHLevel1X 2 13 2 3 2" xfId="31499"/>
    <cellStyle name="SAPBEXHLevel1X 2 13 2 4" xfId="31500"/>
    <cellStyle name="SAPBEXHLevel1X 2 13 2 4 2" xfId="31501"/>
    <cellStyle name="SAPBEXHLevel1X 2 13 2 5" xfId="31502"/>
    <cellStyle name="SAPBEXHLevel1X 2 13 2 5 2" xfId="31503"/>
    <cellStyle name="SAPBEXHLevel1X 2 13 2 6" xfId="31504"/>
    <cellStyle name="SAPBEXHLevel1X 2 13 3" xfId="31505"/>
    <cellStyle name="SAPBEXHLevel1X 2 13 3 2" xfId="31506"/>
    <cellStyle name="SAPBEXHLevel1X 2 13 3 2 2" xfId="31507"/>
    <cellStyle name="SAPBEXHLevel1X 2 13 3 2 2 2" xfId="31508"/>
    <cellStyle name="SAPBEXHLevel1X 2 13 3 2 3" xfId="31509"/>
    <cellStyle name="SAPBEXHLevel1X 2 13 3 3" xfId="31510"/>
    <cellStyle name="SAPBEXHLevel1X 2 13 3 3 2" xfId="31511"/>
    <cellStyle name="SAPBEXHLevel1X 2 13 3 4" xfId="31512"/>
    <cellStyle name="SAPBEXHLevel1X 2 13 3 4 2" xfId="31513"/>
    <cellStyle name="SAPBEXHLevel1X 2 13 3 5" xfId="31514"/>
    <cellStyle name="SAPBEXHLevel1X 2 13 3 5 2" xfId="31515"/>
    <cellStyle name="SAPBEXHLevel1X 2 13 3 6" xfId="31516"/>
    <cellStyle name="SAPBEXHLevel1X 2 13 3 7" xfId="31517"/>
    <cellStyle name="SAPBEXHLevel1X 2 13 3 8" xfId="31518"/>
    <cellStyle name="SAPBEXHLevel1X 2 13 4" xfId="31519"/>
    <cellStyle name="SAPBEXHLevel1X 2 13 4 2" xfId="31520"/>
    <cellStyle name="SAPBEXHLevel1X 2 13 4 2 2" xfId="31521"/>
    <cellStyle name="SAPBEXHLevel1X 2 13 4 3" xfId="31522"/>
    <cellStyle name="SAPBEXHLevel1X 2 13 4 4" xfId="31523"/>
    <cellStyle name="SAPBEXHLevel1X 2 13 4 5" xfId="31524"/>
    <cellStyle name="SAPBEXHLevel1X 2 13 5" xfId="31525"/>
    <cellStyle name="SAPBEXHLevel1X 2 13 5 2" xfId="31526"/>
    <cellStyle name="SAPBEXHLevel1X 2 13 5 2 2" xfId="31527"/>
    <cellStyle name="SAPBEXHLevel1X 2 13 5 3" xfId="31528"/>
    <cellStyle name="SAPBEXHLevel1X 2 13 5 4" xfId="31529"/>
    <cellStyle name="SAPBEXHLevel1X 2 13 5 5" xfId="31530"/>
    <cellStyle name="SAPBEXHLevel1X 2 13 6" xfId="31531"/>
    <cellStyle name="SAPBEXHLevel1X 2 13 6 2" xfId="31532"/>
    <cellStyle name="SAPBEXHLevel1X 2 13 6 2 2" xfId="31533"/>
    <cellStyle name="SAPBEXHLevel1X 2 13 6 3" xfId="31534"/>
    <cellStyle name="SAPBEXHLevel1X 2 13 6 4" xfId="31535"/>
    <cellStyle name="SAPBEXHLevel1X 2 13 6 5" xfId="31536"/>
    <cellStyle name="SAPBEXHLevel1X 2 13 7" xfId="31537"/>
    <cellStyle name="SAPBEXHLevel1X 2 13 7 2" xfId="31538"/>
    <cellStyle name="SAPBEXHLevel1X 2 13 7 3" xfId="31539"/>
    <cellStyle name="SAPBEXHLevel1X 2 13 7 4" xfId="31540"/>
    <cellStyle name="SAPBEXHLevel1X 2 13 8" xfId="31541"/>
    <cellStyle name="SAPBEXHLevel1X 2 13 8 2" xfId="31542"/>
    <cellStyle name="SAPBEXHLevel1X 2 13 8 3" xfId="31543"/>
    <cellStyle name="SAPBEXHLevel1X 2 13 8 4" xfId="31544"/>
    <cellStyle name="SAPBEXHLevel1X 2 13 9" xfId="31545"/>
    <cellStyle name="SAPBEXHLevel1X 2 13 9 2" xfId="31546"/>
    <cellStyle name="SAPBEXHLevel1X 2 14" xfId="31547"/>
    <cellStyle name="SAPBEXHLevel1X 2 14 10" xfId="31548"/>
    <cellStyle name="SAPBEXHLevel1X 2 14 11" xfId="31549"/>
    <cellStyle name="SAPBEXHLevel1X 2 14 2" xfId="31550"/>
    <cellStyle name="SAPBEXHLevel1X 2 14 2 2" xfId="31551"/>
    <cellStyle name="SAPBEXHLevel1X 2 14 2 2 2" xfId="31552"/>
    <cellStyle name="SAPBEXHLevel1X 2 14 2 2 2 2" xfId="31553"/>
    <cellStyle name="SAPBEXHLevel1X 2 14 2 2 3" xfId="31554"/>
    <cellStyle name="SAPBEXHLevel1X 2 14 2 3" xfId="31555"/>
    <cellStyle name="SAPBEXHLevel1X 2 14 2 3 2" xfId="31556"/>
    <cellStyle name="SAPBEXHLevel1X 2 14 2 4" xfId="31557"/>
    <cellStyle name="SAPBEXHLevel1X 2 14 2 4 2" xfId="31558"/>
    <cellStyle name="SAPBEXHLevel1X 2 14 2 5" xfId="31559"/>
    <cellStyle name="SAPBEXHLevel1X 2 14 2 5 2" xfId="31560"/>
    <cellStyle name="SAPBEXHLevel1X 2 14 2 6" xfId="31561"/>
    <cellStyle name="SAPBEXHLevel1X 2 14 3" xfId="31562"/>
    <cellStyle name="SAPBEXHLevel1X 2 14 3 2" xfId="31563"/>
    <cellStyle name="SAPBEXHLevel1X 2 14 3 2 2" xfId="31564"/>
    <cellStyle name="SAPBEXHLevel1X 2 14 3 2 2 2" xfId="31565"/>
    <cellStyle name="SAPBEXHLevel1X 2 14 3 2 3" xfId="31566"/>
    <cellStyle name="SAPBEXHLevel1X 2 14 3 3" xfId="31567"/>
    <cellStyle name="SAPBEXHLevel1X 2 14 3 3 2" xfId="31568"/>
    <cellStyle name="SAPBEXHLevel1X 2 14 3 4" xfId="31569"/>
    <cellStyle name="SAPBEXHLevel1X 2 14 3 4 2" xfId="31570"/>
    <cellStyle name="SAPBEXHLevel1X 2 14 3 5" xfId="31571"/>
    <cellStyle name="SAPBEXHLevel1X 2 14 3 5 2" xfId="31572"/>
    <cellStyle name="SAPBEXHLevel1X 2 14 3 6" xfId="31573"/>
    <cellStyle name="SAPBEXHLevel1X 2 14 3 7" xfId="31574"/>
    <cellStyle name="SAPBEXHLevel1X 2 14 3 8" xfId="31575"/>
    <cellStyle name="SAPBEXHLevel1X 2 14 4" xfId="31576"/>
    <cellStyle name="SAPBEXHLevel1X 2 14 4 2" xfId="31577"/>
    <cellStyle name="SAPBEXHLevel1X 2 14 4 2 2" xfId="31578"/>
    <cellStyle name="SAPBEXHLevel1X 2 14 4 3" xfId="31579"/>
    <cellStyle name="SAPBEXHLevel1X 2 14 4 4" xfId="31580"/>
    <cellStyle name="SAPBEXHLevel1X 2 14 4 5" xfId="31581"/>
    <cellStyle name="SAPBEXHLevel1X 2 14 5" xfId="31582"/>
    <cellStyle name="SAPBEXHLevel1X 2 14 5 2" xfId="31583"/>
    <cellStyle name="SAPBEXHLevel1X 2 14 5 2 2" xfId="31584"/>
    <cellStyle name="SAPBEXHLevel1X 2 14 5 3" xfId="31585"/>
    <cellStyle name="SAPBEXHLevel1X 2 14 5 4" xfId="31586"/>
    <cellStyle name="SAPBEXHLevel1X 2 14 5 5" xfId="31587"/>
    <cellStyle name="SAPBEXHLevel1X 2 14 6" xfId="31588"/>
    <cellStyle name="SAPBEXHLevel1X 2 14 6 2" xfId="31589"/>
    <cellStyle name="SAPBEXHLevel1X 2 14 6 2 2" xfId="31590"/>
    <cellStyle name="SAPBEXHLevel1X 2 14 6 3" xfId="31591"/>
    <cellStyle name="SAPBEXHLevel1X 2 14 6 4" xfId="31592"/>
    <cellStyle name="SAPBEXHLevel1X 2 14 6 5" xfId="31593"/>
    <cellStyle name="SAPBEXHLevel1X 2 14 7" xfId="31594"/>
    <cellStyle name="SAPBEXHLevel1X 2 14 7 2" xfId="31595"/>
    <cellStyle name="SAPBEXHLevel1X 2 14 7 3" xfId="31596"/>
    <cellStyle name="SAPBEXHLevel1X 2 14 7 4" xfId="31597"/>
    <cellStyle name="SAPBEXHLevel1X 2 14 8" xfId="31598"/>
    <cellStyle name="SAPBEXHLevel1X 2 14 8 2" xfId="31599"/>
    <cellStyle name="SAPBEXHLevel1X 2 14 8 3" xfId="31600"/>
    <cellStyle name="SAPBEXHLevel1X 2 14 8 4" xfId="31601"/>
    <cellStyle name="SAPBEXHLevel1X 2 14 9" xfId="31602"/>
    <cellStyle name="SAPBEXHLevel1X 2 14 9 2" xfId="31603"/>
    <cellStyle name="SAPBEXHLevel1X 2 15" xfId="31604"/>
    <cellStyle name="SAPBEXHLevel1X 2 15 10" xfId="31605"/>
    <cellStyle name="SAPBEXHLevel1X 2 15 11" xfId="31606"/>
    <cellStyle name="SAPBEXHLevel1X 2 15 2" xfId="31607"/>
    <cellStyle name="SAPBEXHLevel1X 2 15 2 2" xfId="31608"/>
    <cellStyle name="SAPBEXHLevel1X 2 15 2 2 2" xfId="31609"/>
    <cellStyle name="SAPBEXHLevel1X 2 15 2 2 2 2" xfId="31610"/>
    <cellStyle name="SAPBEXHLevel1X 2 15 2 2 3" xfId="31611"/>
    <cellStyle name="SAPBEXHLevel1X 2 15 2 3" xfId="31612"/>
    <cellStyle name="SAPBEXHLevel1X 2 15 2 3 2" xfId="31613"/>
    <cellStyle name="SAPBEXHLevel1X 2 15 2 4" xfId="31614"/>
    <cellStyle name="SAPBEXHLevel1X 2 15 2 4 2" xfId="31615"/>
    <cellStyle name="SAPBEXHLevel1X 2 15 2 5" xfId="31616"/>
    <cellStyle name="SAPBEXHLevel1X 2 15 2 5 2" xfId="31617"/>
    <cellStyle name="SAPBEXHLevel1X 2 15 2 6" xfId="31618"/>
    <cellStyle name="SAPBEXHLevel1X 2 15 3" xfId="31619"/>
    <cellStyle name="SAPBEXHLevel1X 2 15 3 2" xfId="31620"/>
    <cellStyle name="SAPBEXHLevel1X 2 15 3 2 2" xfId="31621"/>
    <cellStyle name="SAPBEXHLevel1X 2 15 3 2 2 2" xfId="31622"/>
    <cellStyle name="SAPBEXHLevel1X 2 15 3 2 3" xfId="31623"/>
    <cellStyle name="SAPBEXHLevel1X 2 15 3 3" xfId="31624"/>
    <cellStyle name="SAPBEXHLevel1X 2 15 3 3 2" xfId="31625"/>
    <cellStyle name="SAPBEXHLevel1X 2 15 3 4" xfId="31626"/>
    <cellStyle name="SAPBEXHLevel1X 2 15 3 4 2" xfId="31627"/>
    <cellStyle name="SAPBEXHLevel1X 2 15 3 5" xfId="31628"/>
    <cellStyle name="SAPBEXHLevel1X 2 15 3 5 2" xfId="31629"/>
    <cellStyle name="SAPBEXHLevel1X 2 15 3 6" xfId="31630"/>
    <cellStyle name="SAPBEXHLevel1X 2 15 3 7" xfId="31631"/>
    <cellStyle name="SAPBEXHLevel1X 2 15 3 8" xfId="31632"/>
    <cellStyle name="SAPBEXHLevel1X 2 15 4" xfId="31633"/>
    <cellStyle name="SAPBEXHLevel1X 2 15 4 2" xfId="31634"/>
    <cellStyle name="SAPBEXHLevel1X 2 15 4 2 2" xfId="31635"/>
    <cellStyle name="SAPBEXHLevel1X 2 15 4 3" xfId="31636"/>
    <cellStyle name="SAPBEXHLevel1X 2 15 4 4" xfId="31637"/>
    <cellStyle name="SAPBEXHLevel1X 2 15 4 5" xfId="31638"/>
    <cellStyle name="SAPBEXHLevel1X 2 15 5" xfId="31639"/>
    <cellStyle name="SAPBEXHLevel1X 2 15 5 2" xfId="31640"/>
    <cellStyle name="SAPBEXHLevel1X 2 15 5 2 2" xfId="31641"/>
    <cellStyle name="SAPBEXHLevel1X 2 15 5 3" xfId="31642"/>
    <cellStyle name="SAPBEXHLevel1X 2 15 5 4" xfId="31643"/>
    <cellStyle name="SAPBEXHLevel1X 2 15 5 5" xfId="31644"/>
    <cellStyle name="SAPBEXHLevel1X 2 15 6" xfId="31645"/>
    <cellStyle name="SAPBEXHLevel1X 2 15 6 2" xfId="31646"/>
    <cellStyle name="SAPBEXHLevel1X 2 15 6 2 2" xfId="31647"/>
    <cellStyle name="SAPBEXHLevel1X 2 15 6 3" xfId="31648"/>
    <cellStyle name="SAPBEXHLevel1X 2 15 6 4" xfId="31649"/>
    <cellStyle name="SAPBEXHLevel1X 2 15 6 5" xfId="31650"/>
    <cellStyle name="SAPBEXHLevel1X 2 15 7" xfId="31651"/>
    <cellStyle name="SAPBEXHLevel1X 2 15 7 2" xfId="31652"/>
    <cellStyle name="SAPBEXHLevel1X 2 15 7 3" xfId="31653"/>
    <cellStyle name="SAPBEXHLevel1X 2 15 7 4" xfId="31654"/>
    <cellStyle name="SAPBEXHLevel1X 2 15 8" xfId="31655"/>
    <cellStyle name="SAPBEXHLevel1X 2 15 8 2" xfId="31656"/>
    <cellStyle name="SAPBEXHLevel1X 2 15 8 3" xfId="31657"/>
    <cellStyle name="SAPBEXHLevel1X 2 15 8 4" xfId="31658"/>
    <cellStyle name="SAPBEXHLevel1X 2 15 9" xfId="31659"/>
    <cellStyle name="SAPBEXHLevel1X 2 15 9 2" xfId="31660"/>
    <cellStyle name="SAPBEXHLevel1X 2 16" xfId="31661"/>
    <cellStyle name="SAPBEXHLevel1X 2 16 10" xfId="31662"/>
    <cellStyle name="SAPBEXHLevel1X 2 16 11" xfId="31663"/>
    <cellStyle name="SAPBEXHLevel1X 2 16 2" xfId="31664"/>
    <cellStyle name="SAPBEXHLevel1X 2 16 2 2" xfId="31665"/>
    <cellStyle name="SAPBEXHLevel1X 2 16 2 2 2" xfId="31666"/>
    <cellStyle name="SAPBEXHLevel1X 2 16 2 2 2 2" xfId="31667"/>
    <cellStyle name="SAPBEXHLevel1X 2 16 2 2 3" xfId="31668"/>
    <cellStyle name="SAPBEXHLevel1X 2 16 2 3" xfId="31669"/>
    <cellStyle name="SAPBEXHLevel1X 2 16 2 3 2" xfId="31670"/>
    <cellStyle name="SAPBEXHLevel1X 2 16 2 4" xfId="31671"/>
    <cellStyle name="SAPBEXHLevel1X 2 16 2 4 2" xfId="31672"/>
    <cellStyle name="SAPBEXHLevel1X 2 16 2 5" xfId="31673"/>
    <cellStyle name="SAPBEXHLevel1X 2 16 2 5 2" xfId="31674"/>
    <cellStyle name="SAPBEXHLevel1X 2 16 2 6" xfId="31675"/>
    <cellStyle name="SAPBEXHLevel1X 2 16 3" xfId="31676"/>
    <cellStyle name="SAPBEXHLevel1X 2 16 3 2" xfId="31677"/>
    <cellStyle name="SAPBEXHLevel1X 2 16 3 2 2" xfId="31678"/>
    <cellStyle name="SAPBEXHLevel1X 2 16 3 2 2 2" xfId="31679"/>
    <cellStyle name="SAPBEXHLevel1X 2 16 3 2 3" xfId="31680"/>
    <cellStyle name="SAPBEXHLevel1X 2 16 3 3" xfId="31681"/>
    <cellStyle name="SAPBEXHLevel1X 2 16 3 3 2" xfId="31682"/>
    <cellStyle name="SAPBEXHLevel1X 2 16 3 4" xfId="31683"/>
    <cellStyle name="SAPBEXHLevel1X 2 16 3 4 2" xfId="31684"/>
    <cellStyle name="SAPBEXHLevel1X 2 16 3 5" xfId="31685"/>
    <cellStyle name="SAPBEXHLevel1X 2 16 3 5 2" xfId="31686"/>
    <cellStyle name="SAPBEXHLevel1X 2 16 3 6" xfId="31687"/>
    <cellStyle name="SAPBEXHLevel1X 2 16 3 7" xfId="31688"/>
    <cellStyle name="SAPBEXHLevel1X 2 16 3 8" xfId="31689"/>
    <cellStyle name="SAPBEXHLevel1X 2 16 4" xfId="31690"/>
    <cellStyle name="SAPBEXHLevel1X 2 16 4 2" xfId="31691"/>
    <cellStyle name="SAPBEXHLevel1X 2 16 4 2 2" xfId="31692"/>
    <cellStyle name="SAPBEXHLevel1X 2 16 4 3" xfId="31693"/>
    <cellStyle name="SAPBEXHLevel1X 2 16 4 4" xfId="31694"/>
    <cellStyle name="SAPBEXHLevel1X 2 16 4 5" xfId="31695"/>
    <cellStyle name="SAPBEXHLevel1X 2 16 5" xfId="31696"/>
    <cellStyle name="SAPBEXHLevel1X 2 16 5 2" xfId="31697"/>
    <cellStyle name="SAPBEXHLevel1X 2 16 5 2 2" xfId="31698"/>
    <cellStyle name="SAPBEXHLevel1X 2 16 5 3" xfId="31699"/>
    <cellStyle name="SAPBEXHLevel1X 2 16 5 4" xfId="31700"/>
    <cellStyle name="SAPBEXHLevel1X 2 16 5 5" xfId="31701"/>
    <cellStyle name="SAPBEXHLevel1X 2 16 6" xfId="31702"/>
    <cellStyle name="SAPBEXHLevel1X 2 16 6 2" xfId="31703"/>
    <cellStyle name="SAPBEXHLevel1X 2 16 6 2 2" xfId="31704"/>
    <cellStyle name="SAPBEXHLevel1X 2 16 6 3" xfId="31705"/>
    <cellStyle name="SAPBEXHLevel1X 2 16 6 4" xfId="31706"/>
    <cellStyle name="SAPBEXHLevel1X 2 16 6 5" xfId="31707"/>
    <cellStyle name="SAPBEXHLevel1X 2 16 7" xfId="31708"/>
    <cellStyle name="SAPBEXHLevel1X 2 16 7 2" xfId="31709"/>
    <cellStyle name="SAPBEXHLevel1X 2 16 7 3" xfId="31710"/>
    <cellStyle name="SAPBEXHLevel1X 2 16 7 4" xfId="31711"/>
    <cellStyle name="SAPBEXHLevel1X 2 16 8" xfId="31712"/>
    <cellStyle name="SAPBEXHLevel1X 2 16 8 2" xfId="31713"/>
    <cellStyle name="SAPBEXHLevel1X 2 16 8 3" xfId="31714"/>
    <cellStyle name="SAPBEXHLevel1X 2 16 8 4" xfId="31715"/>
    <cellStyle name="SAPBEXHLevel1X 2 16 9" xfId="31716"/>
    <cellStyle name="SAPBEXHLevel1X 2 16 9 2" xfId="31717"/>
    <cellStyle name="SAPBEXHLevel1X 2 17" xfId="31718"/>
    <cellStyle name="SAPBEXHLevel1X 2 17 10" xfId="31719"/>
    <cellStyle name="SAPBEXHLevel1X 2 17 11" xfId="31720"/>
    <cellStyle name="SAPBEXHLevel1X 2 17 2" xfId="31721"/>
    <cellStyle name="SAPBEXHLevel1X 2 17 2 2" xfId="31722"/>
    <cellStyle name="SAPBEXHLevel1X 2 17 2 2 2" xfId="31723"/>
    <cellStyle name="SAPBEXHLevel1X 2 17 2 2 2 2" xfId="31724"/>
    <cellStyle name="SAPBEXHLevel1X 2 17 2 2 3" xfId="31725"/>
    <cellStyle name="SAPBEXHLevel1X 2 17 2 3" xfId="31726"/>
    <cellStyle name="SAPBEXHLevel1X 2 17 2 3 2" xfId="31727"/>
    <cellStyle name="SAPBEXHLevel1X 2 17 2 4" xfId="31728"/>
    <cellStyle name="SAPBEXHLevel1X 2 17 2 4 2" xfId="31729"/>
    <cellStyle name="SAPBEXHLevel1X 2 17 2 5" xfId="31730"/>
    <cellStyle name="SAPBEXHLevel1X 2 17 2 5 2" xfId="31731"/>
    <cellStyle name="SAPBEXHLevel1X 2 17 2 6" xfId="31732"/>
    <cellStyle name="SAPBEXHLevel1X 2 17 3" xfId="31733"/>
    <cellStyle name="SAPBEXHLevel1X 2 17 3 2" xfId="31734"/>
    <cellStyle name="SAPBEXHLevel1X 2 17 3 2 2" xfId="31735"/>
    <cellStyle name="SAPBEXHLevel1X 2 17 3 2 2 2" xfId="31736"/>
    <cellStyle name="SAPBEXHLevel1X 2 17 3 2 3" xfId="31737"/>
    <cellStyle name="SAPBEXHLevel1X 2 17 3 3" xfId="31738"/>
    <cellStyle name="SAPBEXHLevel1X 2 17 3 3 2" xfId="31739"/>
    <cellStyle name="SAPBEXHLevel1X 2 17 3 4" xfId="31740"/>
    <cellStyle name="SAPBEXHLevel1X 2 17 3 4 2" xfId="31741"/>
    <cellStyle name="SAPBEXHLevel1X 2 17 3 5" xfId="31742"/>
    <cellStyle name="SAPBEXHLevel1X 2 17 3 5 2" xfId="31743"/>
    <cellStyle name="SAPBEXHLevel1X 2 17 3 6" xfId="31744"/>
    <cellStyle name="SAPBEXHLevel1X 2 17 3 7" xfId="31745"/>
    <cellStyle name="SAPBEXHLevel1X 2 17 3 8" xfId="31746"/>
    <cellStyle name="SAPBEXHLevel1X 2 17 4" xfId="31747"/>
    <cellStyle name="SAPBEXHLevel1X 2 17 4 2" xfId="31748"/>
    <cellStyle name="SAPBEXHLevel1X 2 17 4 2 2" xfId="31749"/>
    <cellStyle name="SAPBEXHLevel1X 2 17 4 3" xfId="31750"/>
    <cellStyle name="SAPBEXHLevel1X 2 17 4 4" xfId="31751"/>
    <cellStyle name="SAPBEXHLevel1X 2 17 4 5" xfId="31752"/>
    <cellStyle name="SAPBEXHLevel1X 2 17 5" xfId="31753"/>
    <cellStyle name="SAPBEXHLevel1X 2 17 5 2" xfId="31754"/>
    <cellStyle name="SAPBEXHLevel1X 2 17 5 2 2" xfId="31755"/>
    <cellStyle name="SAPBEXHLevel1X 2 17 5 3" xfId="31756"/>
    <cellStyle name="SAPBEXHLevel1X 2 17 5 4" xfId="31757"/>
    <cellStyle name="SAPBEXHLevel1X 2 17 5 5" xfId="31758"/>
    <cellStyle name="SAPBEXHLevel1X 2 17 6" xfId="31759"/>
    <cellStyle name="SAPBEXHLevel1X 2 17 6 2" xfId="31760"/>
    <cellStyle name="SAPBEXHLevel1X 2 17 6 2 2" xfId="31761"/>
    <cellStyle name="SAPBEXHLevel1X 2 17 6 3" xfId="31762"/>
    <cellStyle name="SAPBEXHLevel1X 2 17 6 4" xfId="31763"/>
    <cellStyle name="SAPBEXHLevel1X 2 17 6 5" xfId="31764"/>
    <cellStyle name="SAPBEXHLevel1X 2 17 7" xfId="31765"/>
    <cellStyle name="SAPBEXHLevel1X 2 17 7 2" xfId="31766"/>
    <cellStyle name="SAPBEXHLevel1X 2 17 7 3" xfId="31767"/>
    <cellStyle name="SAPBEXHLevel1X 2 17 7 4" xfId="31768"/>
    <cellStyle name="SAPBEXHLevel1X 2 17 8" xfId="31769"/>
    <cellStyle name="SAPBEXHLevel1X 2 17 8 2" xfId="31770"/>
    <cellStyle name="SAPBEXHLevel1X 2 17 8 3" xfId="31771"/>
    <cellStyle name="SAPBEXHLevel1X 2 17 8 4" xfId="31772"/>
    <cellStyle name="SAPBEXHLevel1X 2 17 9" xfId="31773"/>
    <cellStyle name="SAPBEXHLevel1X 2 17 9 2" xfId="31774"/>
    <cellStyle name="SAPBEXHLevel1X 2 18" xfId="31775"/>
    <cellStyle name="SAPBEXHLevel1X 2 18 2" xfId="31776"/>
    <cellStyle name="SAPBEXHLevel1X 2 18 2 2" xfId="31777"/>
    <cellStyle name="SAPBEXHLevel1X 2 18 2 2 2" xfId="31778"/>
    <cellStyle name="SAPBEXHLevel1X 2 18 2 3" xfId="31779"/>
    <cellStyle name="SAPBEXHLevel1X 2 18 3" xfId="31780"/>
    <cellStyle name="SAPBEXHLevel1X 2 18 3 2" xfId="31781"/>
    <cellStyle name="SAPBEXHLevel1X 2 18 4" xfId="31782"/>
    <cellStyle name="SAPBEXHLevel1X 2 18 4 2" xfId="31783"/>
    <cellStyle name="SAPBEXHLevel1X 2 18 5" xfId="31784"/>
    <cellStyle name="SAPBEXHLevel1X 2 18 5 2" xfId="31785"/>
    <cellStyle name="SAPBEXHLevel1X 2 18 6" xfId="31786"/>
    <cellStyle name="SAPBEXHLevel1X 2 18 7" xfId="31787"/>
    <cellStyle name="SAPBEXHLevel1X 2 18 8" xfId="31788"/>
    <cellStyle name="SAPBEXHLevel1X 2 19" xfId="31789"/>
    <cellStyle name="SAPBEXHLevel1X 2 19 2" xfId="31790"/>
    <cellStyle name="SAPBEXHLevel1X 2 19 2 2" xfId="31791"/>
    <cellStyle name="SAPBEXHLevel1X 2 19 2 2 2" xfId="31792"/>
    <cellStyle name="SAPBEXHLevel1X 2 19 2 3" xfId="31793"/>
    <cellStyle name="SAPBEXHLevel1X 2 19 3" xfId="31794"/>
    <cellStyle name="SAPBEXHLevel1X 2 19 3 2" xfId="31795"/>
    <cellStyle name="SAPBEXHLevel1X 2 19 4" xfId="31796"/>
    <cellStyle name="SAPBEXHLevel1X 2 19 4 2" xfId="31797"/>
    <cellStyle name="SAPBEXHLevel1X 2 19 5" xfId="31798"/>
    <cellStyle name="SAPBEXHLevel1X 2 19 5 2" xfId="31799"/>
    <cellStyle name="SAPBEXHLevel1X 2 19 6" xfId="31800"/>
    <cellStyle name="SAPBEXHLevel1X 2 19 7" xfId="31801"/>
    <cellStyle name="SAPBEXHLevel1X 2 19 8" xfId="31802"/>
    <cellStyle name="SAPBEXHLevel1X 2 2" xfId="31803"/>
    <cellStyle name="SAPBEXHLevel1X 2 2 10" xfId="31804"/>
    <cellStyle name="SAPBEXHLevel1X 2 2 10 2" xfId="31805"/>
    <cellStyle name="SAPBEXHLevel1X 2 2 11" xfId="31806"/>
    <cellStyle name="SAPBEXHLevel1X 2 2 12" xfId="31807"/>
    <cellStyle name="SAPBEXHLevel1X 2 2 2" xfId="31808"/>
    <cellStyle name="SAPBEXHLevel1X 2 2 2 2" xfId="31809"/>
    <cellStyle name="SAPBEXHLevel1X 2 2 2 2 2" xfId="31810"/>
    <cellStyle name="SAPBEXHLevel1X 2 2 2 2 2 2" xfId="31811"/>
    <cellStyle name="SAPBEXHLevel1X 2 2 2 2 3" xfId="31812"/>
    <cellStyle name="SAPBEXHLevel1X 2 2 2 3" xfId="31813"/>
    <cellStyle name="SAPBEXHLevel1X 2 2 2 3 2" xfId="31814"/>
    <cellStyle name="SAPBEXHLevel1X 2 2 2 4" xfId="31815"/>
    <cellStyle name="SAPBEXHLevel1X 2 2 2 4 2" xfId="31816"/>
    <cellStyle name="SAPBEXHLevel1X 2 2 2 5" xfId="31817"/>
    <cellStyle name="SAPBEXHLevel1X 2 2 2 5 2" xfId="31818"/>
    <cellStyle name="SAPBEXHLevel1X 2 2 2 6" xfId="31819"/>
    <cellStyle name="SAPBEXHLevel1X 2 2 3" xfId="31820"/>
    <cellStyle name="SAPBEXHLevel1X 2 2 3 2" xfId="31821"/>
    <cellStyle name="SAPBEXHLevel1X 2 2 3 2 2" xfId="31822"/>
    <cellStyle name="SAPBEXHLevel1X 2 2 3 2 2 2" xfId="31823"/>
    <cellStyle name="SAPBEXHLevel1X 2 2 3 2 3" xfId="31824"/>
    <cellStyle name="SAPBEXHLevel1X 2 2 3 3" xfId="31825"/>
    <cellStyle name="SAPBEXHLevel1X 2 2 3 3 2" xfId="31826"/>
    <cellStyle name="SAPBEXHLevel1X 2 2 3 4" xfId="31827"/>
    <cellStyle name="SAPBEXHLevel1X 2 2 3 4 2" xfId="31828"/>
    <cellStyle name="SAPBEXHLevel1X 2 2 3 5" xfId="31829"/>
    <cellStyle name="SAPBEXHLevel1X 2 2 3 5 2" xfId="31830"/>
    <cellStyle name="SAPBEXHLevel1X 2 2 3 6" xfId="31831"/>
    <cellStyle name="SAPBEXHLevel1X 2 2 3 7" xfId="31832"/>
    <cellStyle name="SAPBEXHLevel1X 2 2 3 8" xfId="31833"/>
    <cellStyle name="SAPBEXHLevel1X 2 2 4" xfId="31834"/>
    <cellStyle name="SAPBEXHLevel1X 2 2 4 2" xfId="31835"/>
    <cellStyle name="SAPBEXHLevel1X 2 2 4 2 2" xfId="31836"/>
    <cellStyle name="SAPBEXHLevel1X 2 2 4 2 2 2" xfId="31837"/>
    <cellStyle name="SAPBEXHLevel1X 2 2 4 2 3" xfId="31838"/>
    <cellStyle name="SAPBEXHLevel1X 2 2 4 3" xfId="31839"/>
    <cellStyle name="SAPBEXHLevel1X 2 2 4 3 2" xfId="31840"/>
    <cellStyle name="SAPBEXHLevel1X 2 2 4 4" xfId="31841"/>
    <cellStyle name="SAPBEXHLevel1X 2 2 4 4 2" xfId="31842"/>
    <cellStyle name="SAPBEXHLevel1X 2 2 4 5" xfId="31843"/>
    <cellStyle name="SAPBEXHLevel1X 2 2 4 5 2" xfId="31844"/>
    <cellStyle name="SAPBEXHLevel1X 2 2 4 6" xfId="31845"/>
    <cellStyle name="SAPBEXHLevel1X 2 2 4 7" xfId="31846"/>
    <cellStyle name="SAPBEXHLevel1X 2 2 4 8" xfId="31847"/>
    <cellStyle name="SAPBEXHLevel1X 2 2 5" xfId="31848"/>
    <cellStyle name="SAPBEXHLevel1X 2 2 5 2" xfId="31849"/>
    <cellStyle name="SAPBEXHLevel1X 2 2 5 2 2" xfId="31850"/>
    <cellStyle name="SAPBEXHLevel1X 2 2 5 3" xfId="31851"/>
    <cellStyle name="SAPBEXHLevel1X 2 2 5 4" xfId="31852"/>
    <cellStyle name="SAPBEXHLevel1X 2 2 5 5" xfId="31853"/>
    <cellStyle name="SAPBEXHLevel1X 2 2 6" xfId="31854"/>
    <cellStyle name="SAPBEXHLevel1X 2 2 6 2" xfId="31855"/>
    <cellStyle name="SAPBEXHLevel1X 2 2 6 2 2" xfId="31856"/>
    <cellStyle name="SAPBEXHLevel1X 2 2 6 3" xfId="31857"/>
    <cellStyle name="SAPBEXHLevel1X 2 2 6 4" xfId="31858"/>
    <cellStyle name="SAPBEXHLevel1X 2 2 6 5" xfId="31859"/>
    <cellStyle name="SAPBEXHLevel1X 2 2 7" xfId="31860"/>
    <cellStyle name="SAPBEXHLevel1X 2 2 7 2" xfId="31861"/>
    <cellStyle name="SAPBEXHLevel1X 2 2 7 2 2" xfId="31862"/>
    <cellStyle name="SAPBEXHLevel1X 2 2 7 3" xfId="31863"/>
    <cellStyle name="SAPBEXHLevel1X 2 2 7 4" xfId="31864"/>
    <cellStyle name="SAPBEXHLevel1X 2 2 7 5" xfId="31865"/>
    <cellStyle name="SAPBEXHLevel1X 2 2 8" xfId="31866"/>
    <cellStyle name="SAPBEXHLevel1X 2 2 8 2" xfId="31867"/>
    <cellStyle name="SAPBEXHLevel1X 2 2 8 3" xfId="31868"/>
    <cellStyle name="SAPBEXHLevel1X 2 2 8 4" xfId="31869"/>
    <cellStyle name="SAPBEXHLevel1X 2 2 9" xfId="31870"/>
    <cellStyle name="SAPBEXHLevel1X 2 2 9 2" xfId="31871"/>
    <cellStyle name="SAPBEXHLevel1X 2 20" xfId="31872"/>
    <cellStyle name="SAPBEXHLevel1X 2 20 2" xfId="31873"/>
    <cellStyle name="SAPBEXHLevel1X 2 20 2 2" xfId="31874"/>
    <cellStyle name="SAPBEXHLevel1X 2 20 2 2 2" xfId="31875"/>
    <cellStyle name="SAPBEXHLevel1X 2 20 2 3" xfId="31876"/>
    <cellStyle name="SAPBEXHLevel1X 2 20 3" xfId="31877"/>
    <cellStyle name="SAPBEXHLevel1X 2 20 3 2" xfId="31878"/>
    <cellStyle name="SAPBEXHLevel1X 2 20 4" xfId="31879"/>
    <cellStyle name="SAPBEXHLevel1X 2 20 4 2" xfId="31880"/>
    <cellStyle name="SAPBEXHLevel1X 2 20 5" xfId="31881"/>
    <cellStyle name="SAPBEXHLevel1X 2 20 5 2" xfId="31882"/>
    <cellStyle name="SAPBEXHLevel1X 2 20 6" xfId="31883"/>
    <cellStyle name="SAPBEXHLevel1X 2 20 7" xfId="31884"/>
    <cellStyle name="SAPBEXHLevel1X 2 21" xfId="31885"/>
    <cellStyle name="SAPBEXHLevel1X 2 21 2" xfId="31886"/>
    <cellStyle name="SAPBEXHLevel1X 2 21 2 2" xfId="31887"/>
    <cellStyle name="SAPBEXHLevel1X 2 21 3" xfId="31888"/>
    <cellStyle name="SAPBEXHLevel1X 2 21 4" xfId="31889"/>
    <cellStyle name="SAPBEXHLevel1X 2 22" xfId="31890"/>
    <cellStyle name="SAPBEXHLevel1X 2 22 2" xfId="31891"/>
    <cellStyle name="SAPBEXHLevel1X 2 22 2 2" xfId="31892"/>
    <cellStyle name="SAPBEXHLevel1X 2 22 3" xfId="31893"/>
    <cellStyle name="SAPBEXHLevel1X 2 22 4" xfId="31894"/>
    <cellStyle name="SAPBEXHLevel1X 2 22 5" xfId="31895"/>
    <cellStyle name="SAPBEXHLevel1X 2 23" xfId="31896"/>
    <cellStyle name="SAPBEXHLevel1X 2 23 2" xfId="31897"/>
    <cellStyle name="SAPBEXHLevel1X 2 23 2 2" xfId="31898"/>
    <cellStyle name="SAPBEXHLevel1X 2 23 3" xfId="31899"/>
    <cellStyle name="SAPBEXHLevel1X 2 23 4" xfId="31900"/>
    <cellStyle name="SAPBEXHLevel1X 2 23 5" xfId="31901"/>
    <cellStyle name="SAPBEXHLevel1X 2 24" xfId="31902"/>
    <cellStyle name="SAPBEXHLevel1X 2 24 2" xfId="31903"/>
    <cellStyle name="SAPBEXHLevel1X 2 24 3" xfId="31904"/>
    <cellStyle name="SAPBEXHLevel1X 2 24 4" xfId="31905"/>
    <cellStyle name="SAPBEXHLevel1X 2 25" xfId="31906"/>
    <cellStyle name="SAPBEXHLevel1X 2 25 2" xfId="31907"/>
    <cellStyle name="SAPBEXHLevel1X 2 26" xfId="31908"/>
    <cellStyle name="SAPBEXHLevel1X 2 26 2" xfId="31909"/>
    <cellStyle name="SAPBEXHLevel1X 2 27" xfId="31910"/>
    <cellStyle name="SAPBEXHLevel1X 2 28" xfId="31911"/>
    <cellStyle name="SAPBEXHLevel1X 2 29" xfId="31912"/>
    <cellStyle name="SAPBEXHLevel1X 2 3" xfId="31913"/>
    <cellStyle name="SAPBEXHLevel1X 2 3 10" xfId="31914"/>
    <cellStyle name="SAPBEXHLevel1X 2 3 11" xfId="31915"/>
    <cellStyle name="SAPBEXHLevel1X 2 3 2" xfId="31916"/>
    <cellStyle name="SAPBEXHLevel1X 2 3 2 2" xfId="31917"/>
    <cellStyle name="SAPBEXHLevel1X 2 3 2 2 2" xfId="31918"/>
    <cellStyle name="SAPBEXHLevel1X 2 3 2 2 2 2" xfId="31919"/>
    <cellStyle name="SAPBEXHLevel1X 2 3 2 2 3" xfId="31920"/>
    <cellStyle name="SAPBEXHLevel1X 2 3 2 3" xfId="31921"/>
    <cellStyle name="SAPBEXHLevel1X 2 3 2 3 2" xfId="31922"/>
    <cellStyle name="SAPBEXHLevel1X 2 3 2 4" xfId="31923"/>
    <cellStyle name="SAPBEXHLevel1X 2 3 2 4 2" xfId="31924"/>
    <cellStyle name="SAPBEXHLevel1X 2 3 2 5" xfId="31925"/>
    <cellStyle name="SAPBEXHLevel1X 2 3 2 5 2" xfId="31926"/>
    <cellStyle name="SAPBEXHLevel1X 2 3 2 6" xfId="31927"/>
    <cellStyle name="SAPBEXHLevel1X 2 3 3" xfId="31928"/>
    <cellStyle name="SAPBEXHLevel1X 2 3 3 2" xfId="31929"/>
    <cellStyle name="SAPBEXHLevel1X 2 3 3 2 2" xfId="31930"/>
    <cellStyle name="SAPBEXHLevel1X 2 3 3 2 2 2" xfId="31931"/>
    <cellStyle name="SAPBEXHLevel1X 2 3 3 2 3" xfId="31932"/>
    <cellStyle name="SAPBEXHLevel1X 2 3 3 3" xfId="31933"/>
    <cellStyle name="SAPBEXHLevel1X 2 3 3 3 2" xfId="31934"/>
    <cellStyle name="SAPBEXHLevel1X 2 3 3 4" xfId="31935"/>
    <cellStyle name="SAPBEXHLevel1X 2 3 3 4 2" xfId="31936"/>
    <cellStyle name="SAPBEXHLevel1X 2 3 3 5" xfId="31937"/>
    <cellStyle name="SAPBEXHLevel1X 2 3 3 5 2" xfId="31938"/>
    <cellStyle name="SAPBEXHLevel1X 2 3 3 6" xfId="31939"/>
    <cellStyle name="SAPBEXHLevel1X 2 3 3 7" xfId="31940"/>
    <cellStyle name="SAPBEXHLevel1X 2 3 3 8" xfId="31941"/>
    <cellStyle name="SAPBEXHLevel1X 2 3 4" xfId="31942"/>
    <cellStyle name="SAPBEXHLevel1X 2 3 4 2" xfId="31943"/>
    <cellStyle name="SAPBEXHLevel1X 2 3 4 2 2" xfId="31944"/>
    <cellStyle name="SAPBEXHLevel1X 2 3 4 3" xfId="31945"/>
    <cellStyle name="SAPBEXHLevel1X 2 3 4 4" xfId="31946"/>
    <cellStyle name="SAPBEXHLevel1X 2 3 4 5" xfId="31947"/>
    <cellStyle name="SAPBEXHLevel1X 2 3 5" xfId="31948"/>
    <cellStyle name="SAPBEXHLevel1X 2 3 5 2" xfId="31949"/>
    <cellStyle name="SAPBEXHLevel1X 2 3 5 2 2" xfId="31950"/>
    <cellStyle name="SAPBEXHLevel1X 2 3 5 3" xfId="31951"/>
    <cellStyle name="SAPBEXHLevel1X 2 3 5 4" xfId="31952"/>
    <cellStyle name="SAPBEXHLevel1X 2 3 5 5" xfId="31953"/>
    <cellStyle name="SAPBEXHLevel1X 2 3 6" xfId="31954"/>
    <cellStyle name="SAPBEXHLevel1X 2 3 6 2" xfId="31955"/>
    <cellStyle name="SAPBEXHLevel1X 2 3 6 2 2" xfId="31956"/>
    <cellStyle name="SAPBEXHLevel1X 2 3 6 3" xfId="31957"/>
    <cellStyle name="SAPBEXHLevel1X 2 3 6 4" xfId="31958"/>
    <cellStyle name="SAPBEXHLevel1X 2 3 6 5" xfId="31959"/>
    <cellStyle name="SAPBEXHLevel1X 2 3 7" xfId="31960"/>
    <cellStyle name="SAPBEXHLevel1X 2 3 7 2" xfId="31961"/>
    <cellStyle name="SAPBEXHLevel1X 2 3 7 3" xfId="31962"/>
    <cellStyle name="SAPBEXHLevel1X 2 3 7 4" xfId="31963"/>
    <cellStyle name="SAPBEXHLevel1X 2 3 8" xfId="31964"/>
    <cellStyle name="SAPBEXHLevel1X 2 3 8 2" xfId="31965"/>
    <cellStyle name="SAPBEXHLevel1X 2 3 8 3" xfId="31966"/>
    <cellStyle name="SAPBEXHLevel1X 2 3 8 4" xfId="31967"/>
    <cellStyle name="SAPBEXHLevel1X 2 3 9" xfId="31968"/>
    <cellStyle name="SAPBEXHLevel1X 2 3 9 2" xfId="31969"/>
    <cellStyle name="SAPBEXHLevel1X 2 4" xfId="31970"/>
    <cellStyle name="SAPBEXHLevel1X 2 4 10" xfId="31971"/>
    <cellStyle name="SAPBEXHLevel1X 2 4 11" xfId="31972"/>
    <cellStyle name="SAPBEXHLevel1X 2 4 2" xfId="31973"/>
    <cellStyle name="SAPBEXHLevel1X 2 4 2 2" xfId="31974"/>
    <cellStyle name="SAPBEXHLevel1X 2 4 2 2 2" xfId="31975"/>
    <cellStyle name="SAPBEXHLevel1X 2 4 2 2 2 2" xfId="31976"/>
    <cellStyle name="SAPBEXHLevel1X 2 4 2 2 3" xfId="31977"/>
    <cellStyle name="SAPBEXHLevel1X 2 4 2 3" xfId="31978"/>
    <cellStyle name="SAPBEXHLevel1X 2 4 2 3 2" xfId="31979"/>
    <cellStyle name="SAPBEXHLevel1X 2 4 2 4" xfId="31980"/>
    <cellStyle name="SAPBEXHLevel1X 2 4 2 4 2" xfId="31981"/>
    <cellStyle name="SAPBEXHLevel1X 2 4 2 5" xfId="31982"/>
    <cellStyle name="SAPBEXHLevel1X 2 4 2 5 2" xfId="31983"/>
    <cellStyle name="SAPBEXHLevel1X 2 4 2 6" xfId="31984"/>
    <cellStyle name="SAPBEXHLevel1X 2 4 3" xfId="31985"/>
    <cellStyle name="SAPBEXHLevel1X 2 4 3 2" xfId="31986"/>
    <cellStyle name="SAPBEXHLevel1X 2 4 3 2 2" xfId="31987"/>
    <cellStyle name="SAPBEXHLevel1X 2 4 3 2 2 2" xfId="31988"/>
    <cellStyle name="SAPBEXHLevel1X 2 4 3 2 3" xfId="31989"/>
    <cellStyle name="SAPBEXHLevel1X 2 4 3 3" xfId="31990"/>
    <cellStyle name="SAPBEXHLevel1X 2 4 3 3 2" xfId="31991"/>
    <cellStyle name="SAPBEXHLevel1X 2 4 3 4" xfId="31992"/>
    <cellStyle name="SAPBEXHLevel1X 2 4 3 4 2" xfId="31993"/>
    <cellStyle name="SAPBEXHLevel1X 2 4 3 5" xfId="31994"/>
    <cellStyle name="SAPBEXHLevel1X 2 4 3 5 2" xfId="31995"/>
    <cellStyle name="SAPBEXHLevel1X 2 4 3 6" xfId="31996"/>
    <cellStyle name="SAPBEXHLevel1X 2 4 3 7" xfId="31997"/>
    <cellStyle name="SAPBEXHLevel1X 2 4 3 8" xfId="31998"/>
    <cellStyle name="SAPBEXHLevel1X 2 4 4" xfId="31999"/>
    <cellStyle name="SAPBEXHLevel1X 2 4 4 2" xfId="32000"/>
    <cellStyle name="SAPBEXHLevel1X 2 4 4 2 2" xfId="32001"/>
    <cellStyle name="SAPBEXHLevel1X 2 4 4 3" xfId="32002"/>
    <cellStyle name="SAPBEXHLevel1X 2 4 4 4" xfId="32003"/>
    <cellStyle name="SAPBEXHLevel1X 2 4 4 5" xfId="32004"/>
    <cellStyle name="SAPBEXHLevel1X 2 4 5" xfId="32005"/>
    <cellStyle name="SAPBEXHLevel1X 2 4 5 2" xfId="32006"/>
    <cellStyle name="SAPBEXHLevel1X 2 4 5 2 2" xfId="32007"/>
    <cellStyle name="SAPBEXHLevel1X 2 4 5 3" xfId="32008"/>
    <cellStyle name="SAPBEXHLevel1X 2 4 5 4" xfId="32009"/>
    <cellStyle name="SAPBEXHLevel1X 2 4 5 5" xfId="32010"/>
    <cellStyle name="SAPBEXHLevel1X 2 4 6" xfId="32011"/>
    <cellStyle name="SAPBEXHLevel1X 2 4 6 2" xfId="32012"/>
    <cellStyle name="SAPBEXHLevel1X 2 4 6 2 2" xfId="32013"/>
    <cellStyle name="SAPBEXHLevel1X 2 4 6 3" xfId="32014"/>
    <cellStyle name="SAPBEXHLevel1X 2 4 6 4" xfId="32015"/>
    <cellStyle name="SAPBEXHLevel1X 2 4 6 5" xfId="32016"/>
    <cellStyle name="SAPBEXHLevel1X 2 4 7" xfId="32017"/>
    <cellStyle name="SAPBEXHLevel1X 2 4 7 2" xfId="32018"/>
    <cellStyle name="SAPBEXHLevel1X 2 4 7 3" xfId="32019"/>
    <cellStyle name="SAPBEXHLevel1X 2 4 7 4" xfId="32020"/>
    <cellStyle name="SAPBEXHLevel1X 2 4 8" xfId="32021"/>
    <cellStyle name="SAPBEXHLevel1X 2 4 8 2" xfId="32022"/>
    <cellStyle name="SAPBEXHLevel1X 2 4 8 3" xfId="32023"/>
    <cellStyle name="SAPBEXHLevel1X 2 4 8 4" xfId="32024"/>
    <cellStyle name="SAPBEXHLevel1X 2 4 9" xfId="32025"/>
    <cellStyle name="SAPBEXHLevel1X 2 4 9 2" xfId="32026"/>
    <cellStyle name="SAPBEXHLevel1X 2 5" xfId="32027"/>
    <cellStyle name="SAPBEXHLevel1X 2 5 10" xfId="32028"/>
    <cellStyle name="SAPBEXHLevel1X 2 5 11" xfId="32029"/>
    <cellStyle name="SAPBEXHLevel1X 2 5 2" xfId="32030"/>
    <cellStyle name="SAPBEXHLevel1X 2 5 2 2" xfId="32031"/>
    <cellStyle name="SAPBEXHLevel1X 2 5 2 2 2" xfId="32032"/>
    <cellStyle name="SAPBEXHLevel1X 2 5 2 2 2 2" xfId="32033"/>
    <cellStyle name="SAPBEXHLevel1X 2 5 2 2 3" xfId="32034"/>
    <cellStyle name="SAPBEXHLevel1X 2 5 2 3" xfId="32035"/>
    <cellStyle name="SAPBEXHLevel1X 2 5 2 3 2" xfId="32036"/>
    <cellStyle name="SAPBEXHLevel1X 2 5 2 4" xfId="32037"/>
    <cellStyle name="SAPBEXHLevel1X 2 5 2 4 2" xfId="32038"/>
    <cellStyle name="SAPBEXHLevel1X 2 5 2 5" xfId="32039"/>
    <cellStyle name="SAPBEXHLevel1X 2 5 2 5 2" xfId="32040"/>
    <cellStyle name="SAPBEXHLevel1X 2 5 2 6" xfId="32041"/>
    <cellStyle name="SAPBEXHLevel1X 2 5 3" xfId="32042"/>
    <cellStyle name="SAPBEXHLevel1X 2 5 3 2" xfId="32043"/>
    <cellStyle name="SAPBEXHLevel1X 2 5 3 2 2" xfId="32044"/>
    <cellStyle name="SAPBEXHLevel1X 2 5 3 2 2 2" xfId="32045"/>
    <cellStyle name="SAPBEXHLevel1X 2 5 3 2 3" xfId="32046"/>
    <cellStyle name="SAPBEXHLevel1X 2 5 3 3" xfId="32047"/>
    <cellStyle name="SAPBEXHLevel1X 2 5 3 3 2" xfId="32048"/>
    <cellStyle name="SAPBEXHLevel1X 2 5 3 4" xfId="32049"/>
    <cellStyle name="SAPBEXHLevel1X 2 5 3 4 2" xfId="32050"/>
    <cellStyle name="SAPBEXHLevel1X 2 5 3 5" xfId="32051"/>
    <cellStyle name="SAPBEXHLevel1X 2 5 3 5 2" xfId="32052"/>
    <cellStyle name="SAPBEXHLevel1X 2 5 3 6" xfId="32053"/>
    <cellStyle name="SAPBEXHLevel1X 2 5 3 7" xfId="32054"/>
    <cellStyle name="SAPBEXHLevel1X 2 5 3 8" xfId="32055"/>
    <cellStyle name="SAPBEXHLevel1X 2 5 4" xfId="32056"/>
    <cellStyle name="SAPBEXHLevel1X 2 5 4 2" xfId="32057"/>
    <cellStyle name="SAPBEXHLevel1X 2 5 4 2 2" xfId="32058"/>
    <cellStyle name="SAPBEXHLevel1X 2 5 4 3" xfId="32059"/>
    <cellStyle name="SAPBEXHLevel1X 2 5 4 4" xfId="32060"/>
    <cellStyle name="SAPBEXHLevel1X 2 5 4 5" xfId="32061"/>
    <cellStyle name="SAPBEXHLevel1X 2 5 5" xfId="32062"/>
    <cellStyle name="SAPBEXHLevel1X 2 5 5 2" xfId="32063"/>
    <cellStyle name="SAPBEXHLevel1X 2 5 5 2 2" xfId="32064"/>
    <cellStyle name="SAPBEXHLevel1X 2 5 5 3" xfId="32065"/>
    <cellStyle name="SAPBEXHLevel1X 2 5 5 4" xfId="32066"/>
    <cellStyle name="SAPBEXHLevel1X 2 5 5 5" xfId="32067"/>
    <cellStyle name="SAPBEXHLevel1X 2 5 6" xfId="32068"/>
    <cellStyle name="SAPBEXHLevel1X 2 5 6 2" xfId="32069"/>
    <cellStyle name="SAPBEXHLevel1X 2 5 6 2 2" xfId="32070"/>
    <cellStyle name="SAPBEXHLevel1X 2 5 6 3" xfId="32071"/>
    <cellStyle name="SAPBEXHLevel1X 2 5 6 4" xfId="32072"/>
    <cellStyle name="SAPBEXHLevel1X 2 5 6 5" xfId="32073"/>
    <cellStyle name="SAPBEXHLevel1X 2 5 7" xfId="32074"/>
    <cellStyle name="SAPBEXHLevel1X 2 5 7 2" xfId="32075"/>
    <cellStyle name="SAPBEXHLevel1X 2 5 7 3" xfId="32076"/>
    <cellStyle name="SAPBEXHLevel1X 2 5 7 4" xfId="32077"/>
    <cellStyle name="SAPBEXHLevel1X 2 5 8" xfId="32078"/>
    <cellStyle name="SAPBEXHLevel1X 2 5 8 2" xfId="32079"/>
    <cellStyle name="SAPBEXHLevel1X 2 5 8 3" xfId="32080"/>
    <cellStyle name="SAPBEXHLevel1X 2 5 8 4" xfId="32081"/>
    <cellStyle name="SAPBEXHLevel1X 2 5 9" xfId="32082"/>
    <cellStyle name="SAPBEXHLevel1X 2 5 9 2" xfId="32083"/>
    <cellStyle name="SAPBEXHLevel1X 2 6" xfId="32084"/>
    <cellStyle name="SAPBEXHLevel1X 2 6 10" xfId="32085"/>
    <cellStyle name="SAPBEXHLevel1X 2 6 11" xfId="32086"/>
    <cellStyle name="SAPBEXHLevel1X 2 6 2" xfId="32087"/>
    <cellStyle name="SAPBEXHLevel1X 2 6 2 2" xfId="32088"/>
    <cellStyle name="SAPBEXHLevel1X 2 6 2 2 2" xfId="32089"/>
    <cellStyle name="SAPBEXHLevel1X 2 6 2 2 2 2" xfId="32090"/>
    <cellStyle name="SAPBEXHLevel1X 2 6 2 2 3" xfId="32091"/>
    <cellStyle name="SAPBEXHLevel1X 2 6 2 3" xfId="32092"/>
    <cellStyle name="SAPBEXHLevel1X 2 6 2 3 2" xfId="32093"/>
    <cellStyle name="SAPBEXHLevel1X 2 6 2 4" xfId="32094"/>
    <cellStyle name="SAPBEXHLevel1X 2 6 2 4 2" xfId="32095"/>
    <cellStyle name="SAPBEXHLevel1X 2 6 2 5" xfId="32096"/>
    <cellStyle name="SAPBEXHLevel1X 2 6 2 5 2" xfId="32097"/>
    <cellStyle name="SAPBEXHLevel1X 2 6 2 6" xfId="32098"/>
    <cellStyle name="SAPBEXHLevel1X 2 6 3" xfId="32099"/>
    <cellStyle name="SAPBEXHLevel1X 2 6 3 2" xfId="32100"/>
    <cellStyle name="SAPBEXHLevel1X 2 6 3 2 2" xfId="32101"/>
    <cellStyle name="SAPBEXHLevel1X 2 6 3 2 2 2" xfId="32102"/>
    <cellStyle name="SAPBEXHLevel1X 2 6 3 2 3" xfId="32103"/>
    <cellStyle name="SAPBEXHLevel1X 2 6 3 3" xfId="32104"/>
    <cellStyle name="SAPBEXHLevel1X 2 6 3 3 2" xfId="32105"/>
    <cellStyle name="SAPBEXHLevel1X 2 6 3 4" xfId="32106"/>
    <cellStyle name="SAPBEXHLevel1X 2 6 3 4 2" xfId="32107"/>
    <cellStyle name="SAPBEXHLevel1X 2 6 3 5" xfId="32108"/>
    <cellStyle name="SAPBEXHLevel1X 2 6 3 5 2" xfId="32109"/>
    <cellStyle name="SAPBEXHLevel1X 2 6 3 6" xfId="32110"/>
    <cellStyle name="SAPBEXHLevel1X 2 6 3 7" xfId="32111"/>
    <cellStyle name="SAPBEXHLevel1X 2 6 3 8" xfId="32112"/>
    <cellStyle name="SAPBEXHLevel1X 2 6 4" xfId="32113"/>
    <cellStyle name="SAPBEXHLevel1X 2 6 4 2" xfId="32114"/>
    <cellStyle name="SAPBEXHLevel1X 2 6 4 2 2" xfId="32115"/>
    <cellStyle name="SAPBEXHLevel1X 2 6 4 3" xfId="32116"/>
    <cellStyle name="SAPBEXHLevel1X 2 6 4 4" xfId="32117"/>
    <cellStyle name="SAPBEXHLevel1X 2 6 4 5" xfId="32118"/>
    <cellStyle name="SAPBEXHLevel1X 2 6 5" xfId="32119"/>
    <cellStyle name="SAPBEXHLevel1X 2 6 5 2" xfId="32120"/>
    <cellStyle name="SAPBEXHLevel1X 2 6 5 2 2" xfId="32121"/>
    <cellStyle name="SAPBEXHLevel1X 2 6 5 3" xfId="32122"/>
    <cellStyle name="SAPBEXHLevel1X 2 6 5 4" xfId="32123"/>
    <cellStyle name="SAPBEXHLevel1X 2 6 5 5" xfId="32124"/>
    <cellStyle name="SAPBEXHLevel1X 2 6 6" xfId="32125"/>
    <cellStyle name="SAPBEXHLevel1X 2 6 6 2" xfId="32126"/>
    <cellStyle name="SAPBEXHLevel1X 2 6 6 2 2" xfId="32127"/>
    <cellStyle name="SAPBEXHLevel1X 2 6 6 3" xfId="32128"/>
    <cellStyle name="SAPBEXHLevel1X 2 6 6 4" xfId="32129"/>
    <cellStyle name="SAPBEXHLevel1X 2 6 6 5" xfId="32130"/>
    <cellStyle name="SAPBEXHLevel1X 2 6 7" xfId="32131"/>
    <cellStyle name="SAPBEXHLevel1X 2 6 7 2" xfId="32132"/>
    <cellStyle name="SAPBEXHLevel1X 2 6 7 3" xfId="32133"/>
    <cellStyle name="SAPBEXHLevel1X 2 6 7 4" xfId="32134"/>
    <cellStyle name="SAPBEXHLevel1X 2 6 8" xfId="32135"/>
    <cellStyle name="SAPBEXHLevel1X 2 6 8 2" xfId="32136"/>
    <cellStyle name="SAPBEXHLevel1X 2 6 8 3" xfId="32137"/>
    <cellStyle name="SAPBEXHLevel1X 2 6 8 4" xfId="32138"/>
    <cellStyle name="SAPBEXHLevel1X 2 6 9" xfId="32139"/>
    <cellStyle name="SAPBEXHLevel1X 2 6 9 2" xfId="32140"/>
    <cellStyle name="SAPBEXHLevel1X 2 7" xfId="32141"/>
    <cellStyle name="SAPBEXHLevel1X 2 7 10" xfId="32142"/>
    <cellStyle name="SAPBEXHLevel1X 2 7 11" xfId="32143"/>
    <cellStyle name="SAPBEXHLevel1X 2 7 2" xfId="32144"/>
    <cellStyle name="SAPBEXHLevel1X 2 7 2 2" xfId="32145"/>
    <cellStyle name="SAPBEXHLevel1X 2 7 2 2 2" xfId="32146"/>
    <cellStyle name="SAPBEXHLevel1X 2 7 2 2 2 2" xfId="32147"/>
    <cellStyle name="SAPBEXHLevel1X 2 7 2 2 3" xfId="32148"/>
    <cellStyle name="SAPBEXHLevel1X 2 7 2 3" xfId="32149"/>
    <cellStyle name="SAPBEXHLevel1X 2 7 2 3 2" xfId="32150"/>
    <cellStyle name="SAPBEXHLevel1X 2 7 2 4" xfId="32151"/>
    <cellStyle name="SAPBEXHLevel1X 2 7 2 4 2" xfId="32152"/>
    <cellStyle name="SAPBEXHLevel1X 2 7 2 5" xfId="32153"/>
    <cellStyle name="SAPBEXHLevel1X 2 7 2 5 2" xfId="32154"/>
    <cellStyle name="SAPBEXHLevel1X 2 7 2 6" xfId="32155"/>
    <cellStyle name="SAPBEXHLevel1X 2 7 3" xfId="32156"/>
    <cellStyle name="SAPBEXHLevel1X 2 7 3 2" xfId="32157"/>
    <cellStyle name="SAPBEXHLevel1X 2 7 3 2 2" xfId="32158"/>
    <cellStyle name="SAPBEXHLevel1X 2 7 3 2 2 2" xfId="32159"/>
    <cellStyle name="SAPBEXHLevel1X 2 7 3 2 3" xfId="32160"/>
    <cellStyle name="SAPBEXHLevel1X 2 7 3 3" xfId="32161"/>
    <cellStyle name="SAPBEXHLevel1X 2 7 3 3 2" xfId="32162"/>
    <cellStyle name="SAPBEXHLevel1X 2 7 3 4" xfId="32163"/>
    <cellStyle name="SAPBEXHLevel1X 2 7 3 4 2" xfId="32164"/>
    <cellStyle name="SAPBEXHLevel1X 2 7 3 5" xfId="32165"/>
    <cellStyle name="SAPBEXHLevel1X 2 7 3 5 2" xfId="32166"/>
    <cellStyle name="SAPBEXHLevel1X 2 7 3 6" xfId="32167"/>
    <cellStyle name="SAPBEXHLevel1X 2 7 3 7" xfId="32168"/>
    <cellStyle name="SAPBEXHLevel1X 2 7 3 8" xfId="32169"/>
    <cellStyle name="SAPBEXHLevel1X 2 7 4" xfId="32170"/>
    <cellStyle name="SAPBEXHLevel1X 2 7 4 2" xfId="32171"/>
    <cellStyle name="SAPBEXHLevel1X 2 7 4 2 2" xfId="32172"/>
    <cellStyle name="SAPBEXHLevel1X 2 7 4 3" xfId="32173"/>
    <cellStyle name="SAPBEXHLevel1X 2 7 4 4" xfId="32174"/>
    <cellStyle name="SAPBEXHLevel1X 2 7 4 5" xfId="32175"/>
    <cellStyle name="SAPBEXHLevel1X 2 7 5" xfId="32176"/>
    <cellStyle name="SAPBEXHLevel1X 2 7 5 2" xfId="32177"/>
    <cellStyle name="SAPBEXHLevel1X 2 7 5 2 2" xfId="32178"/>
    <cellStyle name="SAPBEXHLevel1X 2 7 5 3" xfId="32179"/>
    <cellStyle name="SAPBEXHLevel1X 2 7 5 4" xfId="32180"/>
    <cellStyle name="SAPBEXHLevel1X 2 7 5 5" xfId="32181"/>
    <cellStyle name="SAPBEXHLevel1X 2 7 6" xfId="32182"/>
    <cellStyle name="SAPBEXHLevel1X 2 7 6 2" xfId="32183"/>
    <cellStyle name="SAPBEXHLevel1X 2 7 6 2 2" xfId="32184"/>
    <cellStyle name="SAPBEXHLevel1X 2 7 6 3" xfId="32185"/>
    <cellStyle name="SAPBEXHLevel1X 2 7 6 4" xfId="32186"/>
    <cellStyle name="SAPBEXHLevel1X 2 7 6 5" xfId="32187"/>
    <cellStyle name="SAPBEXHLevel1X 2 7 7" xfId="32188"/>
    <cellStyle name="SAPBEXHLevel1X 2 7 7 2" xfId="32189"/>
    <cellStyle name="SAPBEXHLevel1X 2 7 7 3" xfId="32190"/>
    <cellStyle name="SAPBEXHLevel1X 2 7 7 4" xfId="32191"/>
    <cellStyle name="SAPBEXHLevel1X 2 7 8" xfId="32192"/>
    <cellStyle name="SAPBEXHLevel1X 2 7 8 2" xfId="32193"/>
    <cellStyle name="SAPBEXHLevel1X 2 7 8 3" xfId="32194"/>
    <cellStyle name="SAPBEXHLevel1X 2 7 8 4" xfId="32195"/>
    <cellStyle name="SAPBEXHLevel1X 2 7 9" xfId="32196"/>
    <cellStyle name="SAPBEXHLevel1X 2 7 9 2" xfId="32197"/>
    <cellStyle name="SAPBEXHLevel1X 2 8" xfId="32198"/>
    <cellStyle name="SAPBEXHLevel1X 2 8 10" xfId="32199"/>
    <cellStyle name="SAPBEXHLevel1X 2 8 11" xfId="32200"/>
    <cellStyle name="SAPBEXHLevel1X 2 8 2" xfId="32201"/>
    <cellStyle name="SAPBEXHLevel1X 2 8 2 2" xfId="32202"/>
    <cellStyle name="SAPBEXHLevel1X 2 8 2 2 2" xfId="32203"/>
    <cellStyle name="SAPBEXHLevel1X 2 8 2 2 2 2" xfId="32204"/>
    <cellStyle name="SAPBEXHLevel1X 2 8 2 2 3" xfId="32205"/>
    <cellStyle name="SAPBEXHLevel1X 2 8 2 3" xfId="32206"/>
    <cellStyle name="SAPBEXHLevel1X 2 8 2 3 2" xfId="32207"/>
    <cellStyle name="SAPBEXHLevel1X 2 8 2 4" xfId="32208"/>
    <cellStyle name="SAPBEXHLevel1X 2 8 2 4 2" xfId="32209"/>
    <cellStyle name="SAPBEXHLevel1X 2 8 2 5" xfId="32210"/>
    <cellStyle name="SAPBEXHLevel1X 2 8 2 5 2" xfId="32211"/>
    <cellStyle name="SAPBEXHLevel1X 2 8 2 6" xfId="32212"/>
    <cellStyle name="SAPBEXHLevel1X 2 8 3" xfId="32213"/>
    <cellStyle name="SAPBEXHLevel1X 2 8 3 2" xfId="32214"/>
    <cellStyle name="SAPBEXHLevel1X 2 8 3 2 2" xfId="32215"/>
    <cellStyle name="SAPBEXHLevel1X 2 8 3 2 2 2" xfId="32216"/>
    <cellStyle name="SAPBEXHLevel1X 2 8 3 2 3" xfId="32217"/>
    <cellStyle name="SAPBEXHLevel1X 2 8 3 3" xfId="32218"/>
    <cellStyle name="SAPBEXHLevel1X 2 8 3 3 2" xfId="32219"/>
    <cellStyle name="SAPBEXHLevel1X 2 8 3 4" xfId="32220"/>
    <cellStyle name="SAPBEXHLevel1X 2 8 3 4 2" xfId="32221"/>
    <cellStyle name="SAPBEXHLevel1X 2 8 3 5" xfId="32222"/>
    <cellStyle name="SAPBEXHLevel1X 2 8 3 5 2" xfId="32223"/>
    <cellStyle name="SAPBEXHLevel1X 2 8 3 6" xfId="32224"/>
    <cellStyle name="SAPBEXHLevel1X 2 8 3 7" xfId="32225"/>
    <cellStyle name="SAPBEXHLevel1X 2 8 3 8" xfId="32226"/>
    <cellStyle name="SAPBEXHLevel1X 2 8 4" xfId="32227"/>
    <cellStyle name="SAPBEXHLevel1X 2 8 4 2" xfId="32228"/>
    <cellStyle name="SAPBEXHLevel1X 2 8 4 2 2" xfId="32229"/>
    <cellStyle name="SAPBEXHLevel1X 2 8 4 3" xfId="32230"/>
    <cellStyle name="SAPBEXHLevel1X 2 8 4 4" xfId="32231"/>
    <cellStyle name="SAPBEXHLevel1X 2 8 4 5" xfId="32232"/>
    <cellStyle name="SAPBEXHLevel1X 2 8 5" xfId="32233"/>
    <cellStyle name="SAPBEXHLevel1X 2 8 5 2" xfId="32234"/>
    <cellStyle name="SAPBEXHLevel1X 2 8 5 2 2" xfId="32235"/>
    <cellStyle name="SAPBEXHLevel1X 2 8 5 3" xfId="32236"/>
    <cellStyle name="SAPBEXHLevel1X 2 8 5 4" xfId="32237"/>
    <cellStyle name="SAPBEXHLevel1X 2 8 5 5" xfId="32238"/>
    <cellStyle name="SAPBEXHLevel1X 2 8 6" xfId="32239"/>
    <cellStyle name="SAPBEXHLevel1X 2 8 6 2" xfId="32240"/>
    <cellStyle name="SAPBEXHLevel1X 2 8 6 2 2" xfId="32241"/>
    <cellStyle name="SAPBEXHLevel1X 2 8 6 3" xfId="32242"/>
    <cellStyle name="SAPBEXHLevel1X 2 8 6 4" xfId="32243"/>
    <cellStyle name="SAPBEXHLevel1X 2 8 6 5" xfId="32244"/>
    <cellStyle name="SAPBEXHLevel1X 2 8 7" xfId="32245"/>
    <cellStyle name="SAPBEXHLevel1X 2 8 7 2" xfId="32246"/>
    <cellStyle name="SAPBEXHLevel1X 2 8 7 3" xfId="32247"/>
    <cellStyle name="SAPBEXHLevel1X 2 8 7 4" xfId="32248"/>
    <cellStyle name="SAPBEXHLevel1X 2 8 8" xfId="32249"/>
    <cellStyle name="SAPBEXHLevel1X 2 8 8 2" xfId="32250"/>
    <cellStyle name="SAPBEXHLevel1X 2 8 8 3" xfId="32251"/>
    <cellStyle name="SAPBEXHLevel1X 2 8 8 4" xfId="32252"/>
    <cellStyle name="SAPBEXHLevel1X 2 8 9" xfId="32253"/>
    <cellStyle name="SAPBEXHLevel1X 2 8 9 2" xfId="32254"/>
    <cellStyle name="SAPBEXHLevel1X 2 9" xfId="32255"/>
    <cellStyle name="SAPBEXHLevel1X 2 9 10" xfId="32256"/>
    <cellStyle name="SAPBEXHLevel1X 2 9 11" xfId="32257"/>
    <cellStyle name="SAPBEXHLevel1X 2 9 2" xfId="32258"/>
    <cellStyle name="SAPBEXHLevel1X 2 9 2 2" xfId="32259"/>
    <cellStyle name="SAPBEXHLevel1X 2 9 2 2 2" xfId="32260"/>
    <cellStyle name="SAPBEXHLevel1X 2 9 2 2 2 2" xfId="32261"/>
    <cellStyle name="SAPBEXHLevel1X 2 9 2 2 3" xfId="32262"/>
    <cellStyle name="SAPBEXHLevel1X 2 9 2 3" xfId="32263"/>
    <cellStyle name="SAPBEXHLevel1X 2 9 2 3 2" xfId="32264"/>
    <cellStyle name="SAPBEXHLevel1X 2 9 2 4" xfId="32265"/>
    <cellStyle name="SAPBEXHLevel1X 2 9 2 4 2" xfId="32266"/>
    <cellStyle name="SAPBEXHLevel1X 2 9 2 5" xfId="32267"/>
    <cellStyle name="SAPBEXHLevel1X 2 9 2 5 2" xfId="32268"/>
    <cellStyle name="SAPBEXHLevel1X 2 9 2 6" xfId="32269"/>
    <cellStyle name="SAPBEXHLevel1X 2 9 3" xfId="32270"/>
    <cellStyle name="SAPBEXHLevel1X 2 9 3 2" xfId="32271"/>
    <cellStyle name="SAPBEXHLevel1X 2 9 3 2 2" xfId="32272"/>
    <cellStyle name="SAPBEXHLevel1X 2 9 3 2 2 2" xfId="32273"/>
    <cellStyle name="SAPBEXHLevel1X 2 9 3 2 3" xfId="32274"/>
    <cellStyle name="SAPBEXHLevel1X 2 9 3 3" xfId="32275"/>
    <cellStyle name="SAPBEXHLevel1X 2 9 3 3 2" xfId="32276"/>
    <cellStyle name="SAPBEXHLevel1X 2 9 3 4" xfId="32277"/>
    <cellStyle name="SAPBEXHLevel1X 2 9 3 4 2" xfId="32278"/>
    <cellStyle name="SAPBEXHLevel1X 2 9 3 5" xfId="32279"/>
    <cellStyle name="SAPBEXHLevel1X 2 9 3 5 2" xfId="32280"/>
    <cellStyle name="SAPBEXHLevel1X 2 9 3 6" xfId="32281"/>
    <cellStyle name="SAPBEXHLevel1X 2 9 3 7" xfId="32282"/>
    <cellStyle name="SAPBEXHLevel1X 2 9 3 8" xfId="32283"/>
    <cellStyle name="SAPBEXHLevel1X 2 9 4" xfId="32284"/>
    <cellStyle name="SAPBEXHLevel1X 2 9 4 2" xfId="32285"/>
    <cellStyle name="SAPBEXHLevel1X 2 9 4 2 2" xfId="32286"/>
    <cellStyle name="SAPBEXHLevel1X 2 9 4 3" xfId="32287"/>
    <cellStyle name="SAPBEXHLevel1X 2 9 4 4" xfId="32288"/>
    <cellStyle name="SAPBEXHLevel1X 2 9 4 5" xfId="32289"/>
    <cellStyle name="SAPBEXHLevel1X 2 9 5" xfId="32290"/>
    <cellStyle name="SAPBEXHLevel1X 2 9 5 2" xfId="32291"/>
    <cellStyle name="SAPBEXHLevel1X 2 9 5 2 2" xfId="32292"/>
    <cellStyle name="SAPBEXHLevel1X 2 9 5 3" xfId="32293"/>
    <cellStyle name="SAPBEXHLevel1X 2 9 5 4" xfId="32294"/>
    <cellStyle name="SAPBEXHLevel1X 2 9 5 5" xfId="32295"/>
    <cellStyle name="SAPBEXHLevel1X 2 9 6" xfId="32296"/>
    <cellStyle name="SAPBEXHLevel1X 2 9 6 2" xfId="32297"/>
    <cellStyle name="SAPBEXHLevel1X 2 9 6 2 2" xfId="32298"/>
    <cellStyle name="SAPBEXHLevel1X 2 9 6 3" xfId="32299"/>
    <cellStyle name="SAPBEXHLevel1X 2 9 6 4" xfId="32300"/>
    <cellStyle name="SAPBEXHLevel1X 2 9 6 5" xfId="32301"/>
    <cellStyle name="SAPBEXHLevel1X 2 9 7" xfId="32302"/>
    <cellStyle name="SAPBEXHLevel1X 2 9 7 2" xfId="32303"/>
    <cellStyle name="SAPBEXHLevel1X 2 9 7 3" xfId="32304"/>
    <cellStyle name="SAPBEXHLevel1X 2 9 7 4" xfId="32305"/>
    <cellStyle name="SAPBEXHLevel1X 2 9 8" xfId="32306"/>
    <cellStyle name="SAPBEXHLevel1X 2 9 8 2" xfId="32307"/>
    <cellStyle name="SAPBEXHLevel1X 2 9 8 3" xfId="32308"/>
    <cellStyle name="SAPBEXHLevel1X 2 9 8 4" xfId="32309"/>
    <cellStyle name="SAPBEXHLevel1X 2 9 9" xfId="32310"/>
    <cellStyle name="SAPBEXHLevel1X 2 9 9 2" xfId="32311"/>
    <cellStyle name="SAPBEXHLevel1X 2_20120313_final_participating_bonds_mar2012_interest_calc" xfId="32312"/>
    <cellStyle name="SAPBEXHLevel1X 20" xfId="32313"/>
    <cellStyle name="SAPBEXHLevel1X 3" xfId="32314"/>
    <cellStyle name="SAPBEXHLevel1X 3 10" xfId="32315"/>
    <cellStyle name="SAPBEXHLevel1X 3 10 2" xfId="32316"/>
    <cellStyle name="SAPBEXHLevel1X 3 11" xfId="32317"/>
    <cellStyle name="SAPBEXHLevel1X 3 12" xfId="32318"/>
    <cellStyle name="SAPBEXHLevel1X 3 2" xfId="32319"/>
    <cellStyle name="SAPBEXHLevel1X 3 2 2" xfId="32320"/>
    <cellStyle name="SAPBEXHLevel1X 3 2 2 2" xfId="32321"/>
    <cellStyle name="SAPBEXHLevel1X 3 2 2 2 2" xfId="32322"/>
    <cellStyle name="SAPBEXHLevel1X 3 2 2 3" xfId="32323"/>
    <cellStyle name="SAPBEXHLevel1X 3 2 3" xfId="32324"/>
    <cellStyle name="SAPBEXHLevel1X 3 2 3 2" xfId="32325"/>
    <cellStyle name="SAPBEXHLevel1X 3 2 4" xfId="32326"/>
    <cellStyle name="SAPBEXHLevel1X 3 2 4 2" xfId="32327"/>
    <cellStyle name="SAPBEXHLevel1X 3 2 5" xfId="32328"/>
    <cellStyle name="SAPBEXHLevel1X 3 2 5 2" xfId="32329"/>
    <cellStyle name="SAPBEXHLevel1X 3 2 6" xfId="32330"/>
    <cellStyle name="SAPBEXHLevel1X 3 3" xfId="32331"/>
    <cellStyle name="SAPBEXHLevel1X 3 3 2" xfId="32332"/>
    <cellStyle name="SAPBEXHLevel1X 3 3 2 2" xfId="32333"/>
    <cellStyle name="SAPBEXHLevel1X 3 3 2 2 2" xfId="32334"/>
    <cellStyle name="SAPBEXHLevel1X 3 3 2 3" xfId="32335"/>
    <cellStyle name="SAPBEXHLevel1X 3 3 3" xfId="32336"/>
    <cellStyle name="SAPBEXHLevel1X 3 3 3 2" xfId="32337"/>
    <cellStyle name="SAPBEXHLevel1X 3 3 4" xfId="32338"/>
    <cellStyle name="SAPBEXHLevel1X 3 3 4 2" xfId="32339"/>
    <cellStyle name="SAPBEXHLevel1X 3 3 5" xfId="32340"/>
    <cellStyle name="SAPBEXHLevel1X 3 3 5 2" xfId="32341"/>
    <cellStyle name="SAPBEXHLevel1X 3 3 6" xfId="32342"/>
    <cellStyle name="SAPBEXHLevel1X 3 3 7" xfId="32343"/>
    <cellStyle name="SAPBEXHLevel1X 3 3 8" xfId="32344"/>
    <cellStyle name="SAPBEXHLevel1X 3 4" xfId="32345"/>
    <cellStyle name="SAPBEXHLevel1X 3 4 2" xfId="32346"/>
    <cellStyle name="SAPBEXHLevel1X 3 4 2 2" xfId="32347"/>
    <cellStyle name="SAPBEXHLevel1X 3 4 2 2 2" xfId="32348"/>
    <cellStyle name="SAPBEXHLevel1X 3 4 2 3" xfId="32349"/>
    <cellStyle name="SAPBEXHLevel1X 3 4 3" xfId="32350"/>
    <cellStyle name="SAPBEXHLevel1X 3 4 3 2" xfId="32351"/>
    <cellStyle name="SAPBEXHLevel1X 3 4 4" xfId="32352"/>
    <cellStyle name="SAPBEXHLevel1X 3 4 4 2" xfId="32353"/>
    <cellStyle name="SAPBEXHLevel1X 3 4 5" xfId="32354"/>
    <cellStyle name="SAPBEXHLevel1X 3 4 5 2" xfId="32355"/>
    <cellStyle name="SAPBEXHLevel1X 3 4 6" xfId="32356"/>
    <cellStyle name="SAPBEXHLevel1X 3 4 7" xfId="32357"/>
    <cellStyle name="SAPBEXHLevel1X 3 4 8" xfId="32358"/>
    <cellStyle name="SAPBEXHLevel1X 3 5" xfId="32359"/>
    <cellStyle name="SAPBEXHLevel1X 3 5 2" xfId="32360"/>
    <cellStyle name="SAPBEXHLevel1X 3 5 2 2" xfId="32361"/>
    <cellStyle name="SAPBEXHLevel1X 3 5 3" xfId="32362"/>
    <cellStyle name="SAPBEXHLevel1X 3 5 4" xfId="32363"/>
    <cellStyle name="SAPBEXHLevel1X 3 5 5" xfId="32364"/>
    <cellStyle name="SAPBEXHLevel1X 3 6" xfId="32365"/>
    <cellStyle name="SAPBEXHLevel1X 3 6 2" xfId="32366"/>
    <cellStyle name="SAPBEXHLevel1X 3 6 2 2" xfId="32367"/>
    <cellStyle name="SAPBEXHLevel1X 3 6 3" xfId="32368"/>
    <cellStyle name="SAPBEXHLevel1X 3 6 4" xfId="32369"/>
    <cellStyle name="SAPBEXHLevel1X 3 6 5" xfId="32370"/>
    <cellStyle name="SAPBEXHLevel1X 3 7" xfId="32371"/>
    <cellStyle name="SAPBEXHLevel1X 3 7 2" xfId="32372"/>
    <cellStyle name="SAPBEXHLevel1X 3 7 2 2" xfId="32373"/>
    <cellStyle name="SAPBEXHLevel1X 3 7 3" xfId="32374"/>
    <cellStyle name="SAPBEXHLevel1X 3 7 4" xfId="32375"/>
    <cellStyle name="SAPBEXHLevel1X 3 7 5" xfId="32376"/>
    <cellStyle name="SAPBEXHLevel1X 3 8" xfId="32377"/>
    <cellStyle name="SAPBEXHLevel1X 3 8 2" xfId="32378"/>
    <cellStyle name="SAPBEXHLevel1X 3 8 3" xfId="32379"/>
    <cellStyle name="SAPBEXHLevel1X 3 8 4" xfId="32380"/>
    <cellStyle name="SAPBEXHLevel1X 3 9" xfId="32381"/>
    <cellStyle name="SAPBEXHLevel1X 3 9 2" xfId="32382"/>
    <cellStyle name="SAPBEXHLevel1X 4" xfId="32383"/>
    <cellStyle name="SAPBEXHLevel1X 4 10" xfId="32384"/>
    <cellStyle name="SAPBEXHLevel1X 4 11" xfId="32385"/>
    <cellStyle name="SAPBEXHLevel1X 4 2" xfId="32386"/>
    <cellStyle name="SAPBEXHLevel1X 4 2 2" xfId="32387"/>
    <cellStyle name="SAPBEXHLevel1X 4 2 2 2" xfId="32388"/>
    <cellStyle name="SAPBEXHLevel1X 4 2 2 2 2" xfId="32389"/>
    <cellStyle name="SAPBEXHLevel1X 4 2 2 3" xfId="32390"/>
    <cellStyle name="SAPBEXHLevel1X 4 2 3" xfId="32391"/>
    <cellStyle name="SAPBEXHLevel1X 4 2 3 2" xfId="32392"/>
    <cellStyle name="SAPBEXHLevel1X 4 2 4" xfId="32393"/>
    <cellStyle name="SAPBEXHLevel1X 4 2 4 2" xfId="32394"/>
    <cellStyle name="SAPBEXHLevel1X 4 2 5" xfId="32395"/>
    <cellStyle name="SAPBEXHLevel1X 4 2 5 2" xfId="32396"/>
    <cellStyle name="SAPBEXHLevel1X 4 2 6" xfId="32397"/>
    <cellStyle name="SAPBEXHLevel1X 4 3" xfId="32398"/>
    <cellStyle name="SAPBEXHLevel1X 4 3 2" xfId="32399"/>
    <cellStyle name="SAPBEXHLevel1X 4 3 2 2" xfId="32400"/>
    <cellStyle name="SAPBEXHLevel1X 4 3 2 2 2" xfId="32401"/>
    <cellStyle name="SAPBEXHLevel1X 4 3 2 3" xfId="32402"/>
    <cellStyle name="SAPBEXHLevel1X 4 3 3" xfId="32403"/>
    <cellStyle name="SAPBEXHLevel1X 4 3 3 2" xfId="32404"/>
    <cellStyle name="SAPBEXHLevel1X 4 3 4" xfId="32405"/>
    <cellStyle name="SAPBEXHLevel1X 4 3 4 2" xfId="32406"/>
    <cellStyle name="SAPBEXHLevel1X 4 3 5" xfId="32407"/>
    <cellStyle name="SAPBEXHLevel1X 4 3 5 2" xfId="32408"/>
    <cellStyle name="SAPBEXHLevel1X 4 3 6" xfId="32409"/>
    <cellStyle name="SAPBEXHLevel1X 4 3 7" xfId="32410"/>
    <cellStyle name="SAPBEXHLevel1X 4 3 8" xfId="32411"/>
    <cellStyle name="SAPBEXHLevel1X 4 4" xfId="32412"/>
    <cellStyle name="SAPBEXHLevel1X 4 4 2" xfId="32413"/>
    <cellStyle name="SAPBEXHLevel1X 4 4 2 2" xfId="32414"/>
    <cellStyle name="SAPBEXHLevel1X 4 4 3" xfId="32415"/>
    <cellStyle name="SAPBEXHLevel1X 4 4 4" xfId="32416"/>
    <cellStyle name="SAPBEXHLevel1X 4 4 5" xfId="32417"/>
    <cellStyle name="SAPBEXHLevel1X 4 5" xfId="32418"/>
    <cellStyle name="SAPBEXHLevel1X 4 5 2" xfId="32419"/>
    <cellStyle name="SAPBEXHLevel1X 4 5 2 2" xfId="32420"/>
    <cellStyle name="SAPBEXHLevel1X 4 5 3" xfId="32421"/>
    <cellStyle name="SAPBEXHLevel1X 4 5 4" xfId="32422"/>
    <cellStyle name="SAPBEXHLevel1X 4 5 5" xfId="32423"/>
    <cellStyle name="SAPBEXHLevel1X 4 6" xfId="32424"/>
    <cellStyle name="SAPBEXHLevel1X 4 6 2" xfId="32425"/>
    <cellStyle name="SAPBEXHLevel1X 4 6 2 2" xfId="32426"/>
    <cellStyle name="SAPBEXHLevel1X 4 6 3" xfId="32427"/>
    <cellStyle name="SAPBEXHLevel1X 4 6 4" xfId="32428"/>
    <cellStyle name="SAPBEXHLevel1X 4 6 5" xfId="32429"/>
    <cellStyle name="SAPBEXHLevel1X 4 7" xfId="32430"/>
    <cellStyle name="SAPBEXHLevel1X 4 7 2" xfId="32431"/>
    <cellStyle name="SAPBEXHLevel1X 4 7 3" xfId="32432"/>
    <cellStyle name="SAPBEXHLevel1X 4 7 4" xfId="32433"/>
    <cellStyle name="SAPBEXHLevel1X 4 8" xfId="32434"/>
    <cellStyle name="SAPBEXHLevel1X 4 8 2" xfId="32435"/>
    <cellStyle name="SAPBEXHLevel1X 4 8 3" xfId="32436"/>
    <cellStyle name="SAPBEXHLevel1X 4 8 4" xfId="32437"/>
    <cellStyle name="SAPBEXHLevel1X 4 9" xfId="32438"/>
    <cellStyle name="SAPBEXHLevel1X 4 9 2" xfId="32439"/>
    <cellStyle name="SAPBEXHLevel1X 5" xfId="32440"/>
    <cellStyle name="SAPBEXHLevel1X 5 10" xfId="32441"/>
    <cellStyle name="SAPBEXHLevel1X 5 11" xfId="32442"/>
    <cellStyle name="SAPBEXHLevel1X 5 2" xfId="32443"/>
    <cellStyle name="SAPBEXHLevel1X 5 2 2" xfId="32444"/>
    <cellStyle name="SAPBEXHLevel1X 5 2 2 2" xfId="32445"/>
    <cellStyle name="SAPBEXHLevel1X 5 2 2 2 2" xfId="32446"/>
    <cellStyle name="SAPBEXHLevel1X 5 2 2 3" xfId="32447"/>
    <cellStyle name="SAPBEXHLevel1X 5 2 3" xfId="32448"/>
    <cellStyle name="SAPBEXHLevel1X 5 2 3 2" xfId="32449"/>
    <cellStyle name="SAPBEXHLevel1X 5 2 4" xfId="32450"/>
    <cellStyle name="SAPBEXHLevel1X 5 2 4 2" xfId="32451"/>
    <cellStyle name="SAPBEXHLevel1X 5 2 5" xfId="32452"/>
    <cellStyle name="SAPBEXHLevel1X 5 2 5 2" xfId="32453"/>
    <cellStyle name="SAPBEXHLevel1X 5 2 6" xfId="32454"/>
    <cellStyle name="SAPBEXHLevel1X 5 3" xfId="32455"/>
    <cellStyle name="SAPBEXHLevel1X 5 3 2" xfId="32456"/>
    <cellStyle name="SAPBEXHLevel1X 5 3 2 2" xfId="32457"/>
    <cellStyle name="SAPBEXHLevel1X 5 3 2 2 2" xfId="32458"/>
    <cellStyle name="SAPBEXHLevel1X 5 3 2 3" xfId="32459"/>
    <cellStyle name="SAPBEXHLevel1X 5 3 3" xfId="32460"/>
    <cellStyle name="SAPBEXHLevel1X 5 3 3 2" xfId="32461"/>
    <cellStyle name="SAPBEXHLevel1X 5 3 4" xfId="32462"/>
    <cellStyle name="SAPBEXHLevel1X 5 3 4 2" xfId="32463"/>
    <cellStyle name="SAPBEXHLevel1X 5 3 5" xfId="32464"/>
    <cellStyle name="SAPBEXHLevel1X 5 3 5 2" xfId="32465"/>
    <cellStyle name="SAPBEXHLevel1X 5 3 6" xfId="32466"/>
    <cellStyle name="SAPBEXHLevel1X 5 3 7" xfId="32467"/>
    <cellStyle name="SAPBEXHLevel1X 5 3 8" xfId="32468"/>
    <cellStyle name="SAPBEXHLevel1X 5 4" xfId="32469"/>
    <cellStyle name="SAPBEXHLevel1X 5 4 2" xfId="32470"/>
    <cellStyle name="SAPBEXHLevel1X 5 4 2 2" xfId="32471"/>
    <cellStyle name="SAPBEXHLevel1X 5 4 3" xfId="32472"/>
    <cellStyle name="SAPBEXHLevel1X 5 4 4" xfId="32473"/>
    <cellStyle name="SAPBEXHLevel1X 5 4 5" xfId="32474"/>
    <cellStyle name="SAPBEXHLevel1X 5 5" xfId="32475"/>
    <cellStyle name="SAPBEXHLevel1X 5 5 2" xfId="32476"/>
    <cellStyle name="SAPBEXHLevel1X 5 5 2 2" xfId="32477"/>
    <cellStyle name="SAPBEXHLevel1X 5 5 3" xfId="32478"/>
    <cellStyle name="SAPBEXHLevel1X 5 5 4" xfId="32479"/>
    <cellStyle name="SAPBEXHLevel1X 5 5 5" xfId="32480"/>
    <cellStyle name="SAPBEXHLevel1X 5 6" xfId="32481"/>
    <cellStyle name="SAPBEXHLevel1X 5 6 2" xfId="32482"/>
    <cellStyle name="SAPBEXHLevel1X 5 6 2 2" xfId="32483"/>
    <cellStyle name="SAPBEXHLevel1X 5 6 3" xfId="32484"/>
    <cellStyle name="SAPBEXHLevel1X 5 6 4" xfId="32485"/>
    <cellStyle name="SAPBEXHLevel1X 5 6 5" xfId="32486"/>
    <cellStyle name="SAPBEXHLevel1X 5 7" xfId="32487"/>
    <cellStyle name="SAPBEXHLevel1X 5 7 2" xfId="32488"/>
    <cellStyle name="SAPBEXHLevel1X 5 7 3" xfId="32489"/>
    <cellStyle name="SAPBEXHLevel1X 5 7 4" xfId="32490"/>
    <cellStyle name="SAPBEXHLevel1X 5 8" xfId="32491"/>
    <cellStyle name="SAPBEXHLevel1X 5 8 2" xfId="32492"/>
    <cellStyle name="SAPBEXHLevel1X 5 8 3" xfId="32493"/>
    <cellStyle name="SAPBEXHLevel1X 5 8 4" xfId="32494"/>
    <cellStyle name="SAPBEXHLevel1X 5 9" xfId="32495"/>
    <cellStyle name="SAPBEXHLevel1X 5 9 2" xfId="32496"/>
    <cellStyle name="SAPBEXHLevel1X 6" xfId="32497"/>
    <cellStyle name="SAPBEXHLevel1X 6 10" xfId="32498"/>
    <cellStyle name="SAPBEXHLevel1X 6 11" xfId="32499"/>
    <cellStyle name="SAPBEXHLevel1X 6 2" xfId="32500"/>
    <cellStyle name="SAPBEXHLevel1X 6 2 2" xfId="32501"/>
    <cellStyle name="SAPBEXHLevel1X 6 2 2 2" xfId="32502"/>
    <cellStyle name="SAPBEXHLevel1X 6 2 2 2 2" xfId="32503"/>
    <cellStyle name="SAPBEXHLevel1X 6 2 2 3" xfId="32504"/>
    <cellStyle name="SAPBEXHLevel1X 6 2 3" xfId="32505"/>
    <cellStyle name="SAPBEXHLevel1X 6 2 3 2" xfId="32506"/>
    <cellStyle name="SAPBEXHLevel1X 6 2 4" xfId="32507"/>
    <cellStyle name="SAPBEXHLevel1X 6 2 4 2" xfId="32508"/>
    <cellStyle name="SAPBEXHLevel1X 6 2 5" xfId="32509"/>
    <cellStyle name="SAPBEXHLevel1X 6 2 5 2" xfId="32510"/>
    <cellStyle name="SAPBEXHLevel1X 6 2 6" xfId="32511"/>
    <cellStyle name="SAPBEXHLevel1X 6 3" xfId="32512"/>
    <cellStyle name="SAPBEXHLevel1X 6 3 2" xfId="32513"/>
    <cellStyle name="SAPBEXHLevel1X 6 3 2 2" xfId="32514"/>
    <cellStyle name="SAPBEXHLevel1X 6 3 2 2 2" xfId="32515"/>
    <cellStyle name="SAPBEXHLevel1X 6 3 2 3" xfId="32516"/>
    <cellStyle name="SAPBEXHLevel1X 6 3 3" xfId="32517"/>
    <cellStyle name="SAPBEXHLevel1X 6 3 3 2" xfId="32518"/>
    <cellStyle name="SAPBEXHLevel1X 6 3 4" xfId="32519"/>
    <cellStyle name="SAPBEXHLevel1X 6 3 4 2" xfId="32520"/>
    <cellStyle name="SAPBEXHLevel1X 6 3 5" xfId="32521"/>
    <cellStyle name="SAPBEXHLevel1X 6 3 5 2" xfId="32522"/>
    <cellStyle name="SAPBEXHLevel1X 6 3 6" xfId="32523"/>
    <cellStyle name="SAPBEXHLevel1X 6 3 7" xfId="32524"/>
    <cellStyle name="SAPBEXHLevel1X 6 3 8" xfId="32525"/>
    <cellStyle name="SAPBEXHLevel1X 6 4" xfId="32526"/>
    <cellStyle name="SAPBEXHLevel1X 6 4 2" xfId="32527"/>
    <cellStyle name="SAPBEXHLevel1X 6 4 2 2" xfId="32528"/>
    <cellStyle name="SAPBEXHLevel1X 6 4 3" xfId="32529"/>
    <cellStyle name="SAPBEXHLevel1X 6 4 4" xfId="32530"/>
    <cellStyle name="SAPBEXHLevel1X 6 4 5" xfId="32531"/>
    <cellStyle name="SAPBEXHLevel1X 6 5" xfId="32532"/>
    <cellStyle name="SAPBEXHLevel1X 6 5 2" xfId="32533"/>
    <cellStyle name="SAPBEXHLevel1X 6 5 2 2" xfId="32534"/>
    <cellStyle name="SAPBEXHLevel1X 6 5 3" xfId="32535"/>
    <cellStyle name="SAPBEXHLevel1X 6 5 4" xfId="32536"/>
    <cellStyle name="SAPBEXHLevel1X 6 5 5" xfId="32537"/>
    <cellStyle name="SAPBEXHLevel1X 6 6" xfId="32538"/>
    <cellStyle name="SAPBEXHLevel1X 6 6 2" xfId="32539"/>
    <cellStyle name="SAPBEXHLevel1X 6 6 2 2" xfId="32540"/>
    <cellStyle name="SAPBEXHLevel1X 6 6 3" xfId="32541"/>
    <cellStyle name="SAPBEXHLevel1X 6 6 4" xfId="32542"/>
    <cellStyle name="SAPBEXHLevel1X 6 6 5" xfId="32543"/>
    <cellStyle name="SAPBEXHLevel1X 6 7" xfId="32544"/>
    <cellStyle name="SAPBEXHLevel1X 6 7 2" xfId="32545"/>
    <cellStyle name="SAPBEXHLevel1X 6 7 3" xfId="32546"/>
    <cellStyle name="SAPBEXHLevel1X 6 7 4" xfId="32547"/>
    <cellStyle name="SAPBEXHLevel1X 6 8" xfId="32548"/>
    <cellStyle name="SAPBEXHLevel1X 6 8 2" xfId="32549"/>
    <cellStyle name="SAPBEXHLevel1X 6 8 3" xfId="32550"/>
    <cellStyle name="SAPBEXHLevel1X 6 8 4" xfId="32551"/>
    <cellStyle name="SAPBEXHLevel1X 6 9" xfId="32552"/>
    <cellStyle name="SAPBEXHLevel1X 6 9 2" xfId="32553"/>
    <cellStyle name="SAPBEXHLevel1X 7" xfId="32554"/>
    <cellStyle name="SAPBEXHLevel1X 7 10" xfId="32555"/>
    <cellStyle name="SAPBEXHLevel1X 7 11" xfId="32556"/>
    <cellStyle name="SAPBEXHLevel1X 7 2" xfId="32557"/>
    <cellStyle name="SAPBEXHLevel1X 7 2 2" xfId="32558"/>
    <cellStyle name="SAPBEXHLevel1X 7 2 2 2" xfId="32559"/>
    <cellStyle name="SAPBEXHLevel1X 7 2 2 2 2" xfId="32560"/>
    <cellStyle name="SAPBEXHLevel1X 7 2 2 3" xfId="32561"/>
    <cellStyle name="SAPBEXHLevel1X 7 2 3" xfId="32562"/>
    <cellStyle name="SAPBEXHLevel1X 7 2 3 2" xfId="32563"/>
    <cellStyle name="SAPBEXHLevel1X 7 2 4" xfId="32564"/>
    <cellStyle name="SAPBEXHLevel1X 7 2 4 2" xfId="32565"/>
    <cellStyle name="SAPBEXHLevel1X 7 2 5" xfId="32566"/>
    <cellStyle name="SAPBEXHLevel1X 7 2 5 2" xfId="32567"/>
    <cellStyle name="SAPBEXHLevel1X 7 2 6" xfId="32568"/>
    <cellStyle name="SAPBEXHLevel1X 7 3" xfId="32569"/>
    <cellStyle name="SAPBEXHLevel1X 7 3 2" xfId="32570"/>
    <cellStyle name="SAPBEXHLevel1X 7 3 2 2" xfId="32571"/>
    <cellStyle name="SAPBEXHLevel1X 7 3 2 2 2" xfId="32572"/>
    <cellStyle name="SAPBEXHLevel1X 7 3 2 3" xfId="32573"/>
    <cellStyle name="SAPBEXHLevel1X 7 3 3" xfId="32574"/>
    <cellStyle name="SAPBEXHLevel1X 7 3 3 2" xfId="32575"/>
    <cellStyle name="SAPBEXHLevel1X 7 3 4" xfId="32576"/>
    <cellStyle name="SAPBEXHLevel1X 7 3 4 2" xfId="32577"/>
    <cellStyle name="SAPBEXHLevel1X 7 3 5" xfId="32578"/>
    <cellStyle name="SAPBEXHLevel1X 7 3 5 2" xfId="32579"/>
    <cellStyle name="SAPBEXHLevel1X 7 3 6" xfId="32580"/>
    <cellStyle name="SAPBEXHLevel1X 7 3 7" xfId="32581"/>
    <cellStyle name="SAPBEXHLevel1X 7 3 8" xfId="32582"/>
    <cellStyle name="SAPBEXHLevel1X 7 4" xfId="32583"/>
    <cellStyle name="SAPBEXHLevel1X 7 4 2" xfId="32584"/>
    <cellStyle name="SAPBEXHLevel1X 7 4 2 2" xfId="32585"/>
    <cellStyle name="SAPBEXHLevel1X 7 4 3" xfId="32586"/>
    <cellStyle name="SAPBEXHLevel1X 7 4 4" xfId="32587"/>
    <cellStyle name="SAPBEXHLevel1X 7 4 5" xfId="32588"/>
    <cellStyle name="SAPBEXHLevel1X 7 5" xfId="32589"/>
    <cellStyle name="SAPBEXHLevel1X 7 5 2" xfId="32590"/>
    <cellStyle name="SAPBEXHLevel1X 7 5 2 2" xfId="32591"/>
    <cellStyle name="SAPBEXHLevel1X 7 5 3" xfId="32592"/>
    <cellStyle name="SAPBEXHLevel1X 7 5 4" xfId="32593"/>
    <cellStyle name="SAPBEXHLevel1X 7 5 5" xfId="32594"/>
    <cellStyle name="SAPBEXHLevel1X 7 6" xfId="32595"/>
    <cellStyle name="SAPBEXHLevel1X 7 6 2" xfId="32596"/>
    <cellStyle name="SAPBEXHLevel1X 7 6 2 2" xfId="32597"/>
    <cellStyle name="SAPBEXHLevel1X 7 6 3" xfId="32598"/>
    <cellStyle name="SAPBEXHLevel1X 7 6 4" xfId="32599"/>
    <cellStyle name="SAPBEXHLevel1X 7 6 5" xfId="32600"/>
    <cellStyle name="SAPBEXHLevel1X 7 7" xfId="32601"/>
    <cellStyle name="SAPBEXHLevel1X 7 7 2" xfId="32602"/>
    <cellStyle name="SAPBEXHLevel1X 7 7 3" xfId="32603"/>
    <cellStyle name="SAPBEXHLevel1X 7 7 4" xfId="32604"/>
    <cellStyle name="SAPBEXHLevel1X 7 8" xfId="32605"/>
    <cellStyle name="SAPBEXHLevel1X 7 8 2" xfId="32606"/>
    <cellStyle name="SAPBEXHLevel1X 7 8 3" xfId="32607"/>
    <cellStyle name="SAPBEXHLevel1X 7 8 4" xfId="32608"/>
    <cellStyle name="SAPBEXHLevel1X 7 9" xfId="32609"/>
    <cellStyle name="SAPBEXHLevel1X 7 9 2" xfId="32610"/>
    <cellStyle name="SAPBEXHLevel1X 8" xfId="32611"/>
    <cellStyle name="SAPBEXHLevel1X 8 10" xfId="32612"/>
    <cellStyle name="SAPBEXHLevel1X 8 11" xfId="32613"/>
    <cellStyle name="SAPBEXHLevel1X 8 2" xfId="32614"/>
    <cellStyle name="SAPBEXHLevel1X 8 2 2" xfId="32615"/>
    <cellStyle name="SAPBEXHLevel1X 8 2 2 2" xfId="32616"/>
    <cellStyle name="SAPBEXHLevel1X 8 2 2 2 2" xfId="32617"/>
    <cellStyle name="SAPBEXHLevel1X 8 2 2 3" xfId="32618"/>
    <cellStyle name="SAPBEXHLevel1X 8 2 3" xfId="32619"/>
    <cellStyle name="SAPBEXHLevel1X 8 2 3 2" xfId="32620"/>
    <cellStyle name="SAPBEXHLevel1X 8 2 4" xfId="32621"/>
    <cellStyle name="SAPBEXHLevel1X 8 2 4 2" xfId="32622"/>
    <cellStyle name="SAPBEXHLevel1X 8 2 5" xfId="32623"/>
    <cellStyle name="SAPBEXHLevel1X 8 2 5 2" xfId="32624"/>
    <cellStyle name="SAPBEXHLevel1X 8 2 6" xfId="32625"/>
    <cellStyle name="SAPBEXHLevel1X 8 3" xfId="32626"/>
    <cellStyle name="SAPBEXHLevel1X 8 3 2" xfId="32627"/>
    <cellStyle name="SAPBEXHLevel1X 8 3 2 2" xfId="32628"/>
    <cellStyle name="SAPBEXHLevel1X 8 3 2 2 2" xfId="32629"/>
    <cellStyle name="SAPBEXHLevel1X 8 3 2 3" xfId="32630"/>
    <cellStyle name="SAPBEXHLevel1X 8 3 3" xfId="32631"/>
    <cellStyle name="SAPBEXHLevel1X 8 3 3 2" xfId="32632"/>
    <cellStyle name="SAPBEXHLevel1X 8 3 4" xfId="32633"/>
    <cellStyle name="SAPBEXHLevel1X 8 3 4 2" xfId="32634"/>
    <cellStyle name="SAPBEXHLevel1X 8 3 5" xfId="32635"/>
    <cellStyle name="SAPBEXHLevel1X 8 3 5 2" xfId="32636"/>
    <cellStyle name="SAPBEXHLevel1X 8 3 6" xfId="32637"/>
    <cellStyle name="SAPBEXHLevel1X 8 3 7" xfId="32638"/>
    <cellStyle name="SAPBEXHLevel1X 8 3 8" xfId="32639"/>
    <cellStyle name="SAPBEXHLevel1X 8 4" xfId="32640"/>
    <cellStyle name="SAPBEXHLevel1X 8 4 2" xfId="32641"/>
    <cellStyle name="SAPBEXHLevel1X 8 4 2 2" xfId="32642"/>
    <cellStyle name="SAPBEXHLevel1X 8 4 3" xfId="32643"/>
    <cellStyle name="SAPBEXHLevel1X 8 4 4" xfId="32644"/>
    <cellStyle name="SAPBEXHLevel1X 8 4 5" xfId="32645"/>
    <cellStyle name="SAPBEXHLevel1X 8 5" xfId="32646"/>
    <cellStyle name="SAPBEXHLevel1X 8 5 2" xfId="32647"/>
    <cellStyle name="SAPBEXHLevel1X 8 5 2 2" xfId="32648"/>
    <cellStyle name="SAPBEXHLevel1X 8 5 3" xfId="32649"/>
    <cellStyle name="SAPBEXHLevel1X 8 5 4" xfId="32650"/>
    <cellStyle name="SAPBEXHLevel1X 8 5 5" xfId="32651"/>
    <cellStyle name="SAPBEXHLevel1X 8 6" xfId="32652"/>
    <cellStyle name="SAPBEXHLevel1X 8 6 2" xfId="32653"/>
    <cellStyle name="SAPBEXHLevel1X 8 6 2 2" xfId="32654"/>
    <cellStyle name="SAPBEXHLevel1X 8 6 3" xfId="32655"/>
    <cellStyle name="SAPBEXHLevel1X 8 6 4" xfId="32656"/>
    <cellStyle name="SAPBEXHLevel1X 8 6 5" xfId="32657"/>
    <cellStyle name="SAPBEXHLevel1X 8 7" xfId="32658"/>
    <cellStyle name="SAPBEXHLevel1X 8 7 2" xfId="32659"/>
    <cellStyle name="SAPBEXHLevel1X 8 7 3" xfId="32660"/>
    <cellStyle name="SAPBEXHLevel1X 8 7 4" xfId="32661"/>
    <cellStyle name="SAPBEXHLevel1X 8 8" xfId="32662"/>
    <cellStyle name="SAPBEXHLevel1X 8 8 2" xfId="32663"/>
    <cellStyle name="SAPBEXHLevel1X 8 8 3" xfId="32664"/>
    <cellStyle name="SAPBEXHLevel1X 8 8 4" xfId="32665"/>
    <cellStyle name="SAPBEXHLevel1X 8 9" xfId="32666"/>
    <cellStyle name="SAPBEXHLevel1X 8 9 2" xfId="32667"/>
    <cellStyle name="SAPBEXHLevel1X 9" xfId="32668"/>
    <cellStyle name="SAPBEXHLevel1X 9 2" xfId="32669"/>
    <cellStyle name="SAPBEXHLevel1X 9 2 2" xfId="32670"/>
    <cellStyle name="SAPBEXHLevel1X 9 2 2 2" xfId="32671"/>
    <cellStyle name="SAPBEXHLevel1X 9 2 3" xfId="32672"/>
    <cellStyle name="SAPBEXHLevel1X 9 3" xfId="32673"/>
    <cellStyle name="SAPBEXHLevel1X 9 3 2" xfId="32674"/>
    <cellStyle name="SAPBEXHLevel1X 9 4" xfId="32675"/>
    <cellStyle name="SAPBEXHLevel1X 9 4 2" xfId="32676"/>
    <cellStyle name="SAPBEXHLevel1X 9 5" xfId="32677"/>
    <cellStyle name="SAPBEXHLevel1X 9 5 2" xfId="32678"/>
    <cellStyle name="SAPBEXHLevel1X 9 6" xfId="32679"/>
    <cellStyle name="SAPBEXHLevel1X 9 7" xfId="32680"/>
    <cellStyle name="SAPBEXHLevel1X 9 8" xfId="32681"/>
    <cellStyle name="SAPBEXHLevel1X_2011-10-03 DSA EL with PSI Oct" xfId="32682"/>
    <cellStyle name="SAPBEXHLevel2" xfId="32683"/>
    <cellStyle name="SAPBEXHLevel2 10" xfId="32684"/>
    <cellStyle name="SAPBEXHLevel2 10 2" xfId="32685"/>
    <cellStyle name="SAPBEXHLevel2 10 2 2" xfId="32686"/>
    <cellStyle name="SAPBEXHLevel2 10 2 2 2" xfId="32687"/>
    <cellStyle name="SAPBEXHLevel2 10 2 3" xfId="32688"/>
    <cellStyle name="SAPBEXHLevel2 10 3" xfId="32689"/>
    <cellStyle name="SAPBEXHLevel2 10 3 2" xfId="32690"/>
    <cellStyle name="SAPBEXHLevel2 10 4" xfId="32691"/>
    <cellStyle name="SAPBEXHLevel2 10 4 2" xfId="32692"/>
    <cellStyle name="SAPBEXHLevel2 10 5" xfId="32693"/>
    <cellStyle name="SAPBEXHLevel2 10 5 2" xfId="32694"/>
    <cellStyle name="SAPBEXHLevel2 10 6" xfId="32695"/>
    <cellStyle name="SAPBEXHLevel2 10 7" xfId="32696"/>
    <cellStyle name="SAPBEXHLevel2 10 8" xfId="32697"/>
    <cellStyle name="SAPBEXHLevel2 11" xfId="32698"/>
    <cellStyle name="SAPBEXHLevel2 11 2" xfId="32699"/>
    <cellStyle name="SAPBEXHLevel2 11 2 2" xfId="32700"/>
    <cellStyle name="SAPBEXHLevel2 11 2 2 2" xfId="32701"/>
    <cellStyle name="SAPBEXHLevel2 11 2 3" xfId="32702"/>
    <cellStyle name="SAPBEXHLevel2 11 3" xfId="32703"/>
    <cellStyle name="SAPBEXHLevel2 11 3 2" xfId="32704"/>
    <cellStyle name="SAPBEXHLevel2 11 4" xfId="32705"/>
    <cellStyle name="SAPBEXHLevel2 11 4 2" xfId="32706"/>
    <cellStyle name="SAPBEXHLevel2 11 5" xfId="32707"/>
    <cellStyle name="SAPBEXHLevel2 11 5 2" xfId="32708"/>
    <cellStyle name="SAPBEXHLevel2 11 6" xfId="32709"/>
    <cellStyle name="SAPBEXHLevel2 11 7" xfId="32710"/>
    <cellStyle name="SAPBEXHLevel2 12" xfId="32711"/>
    <cellStyle name="SAPBEXHLevel2 12 2" xfId="32712"/>
    <cellStyle name="SAPBEXHLevel2 12 2 2" xfId="32713"/>
    <cellStyle name="SAPBEXHLevel2 12 3" xfId="32714"/>
    <cellStyle name="SAPBEXHLevel2 12 4" xfId="32715"/>
    <cellStyle name="SAPBEXHLevel2 13" xfId="32716"/>
    <cellStyle name="SAPBEXHLevel2 13 2" xfId="32717"/>
    <cellStyle name="SAPBEXHLevel2 13 2 2" xfId="32718"/>
    <cellStyle name="SAPBEXHLevel2 13 3" xfId="32719"/>
    <cellStyle name="SAPBEXHLevel2 13 4" xfId="32720"/>
    <cellStyle name="SAPBEXHLevel2 13 5" xfId="32721"/>
    <cellStyle name="SAPBEXHLevel2 14" xfId="32722"/>
    <cellStyle name="SAPBEXHLevel2 14 2" xfId="32723"/>
    <cellStyle name="SAPBEXHLevel2 14 2 2" xfId="32724"/>
    <cellStyle name="SAPBEXHLevel2 14 3" xfId="32725"/>
    <cellStyle name="SAPBEXHLevel2 14 4" xfId="32726"/>
    <cellStyle name="SAPBEXHLevel2 14 5" xfId="32727"/>
    <cellStyle name="SAPBEXHLevel2 15" xfId="32728"/>
    <cellStyle name="SAPBEXHLevel2 15 2" xfId="32729"/>
    <cellStyle name="SAPBEXHLevel2 15 3" xfId="32730"/>
    <cellStyle name="SAPBEXHLevel2 15 4" xfId="32731"/>
    <cellStyle name="SAPBEXHLevel2 16" xfId="32732"/>
    <cellStyle name="SAPBEXHLevel2 16 2" xfId="32733"/>
    <cellStyle name="SAPBEXHLevel2 17" xfId="32734"/>
    <cellStyle name="SAPBEXHLevel2 17 2" xfId="32735"/>
    <cellStyle name="SAPBEXHLevel2 18" xfId="32736"/>
    <cellStyle name="SAPBEXHLevel2 19" xfId="32737"/>
    <cellStyle name="SAPBEXHLevel2 2" xfId="32738"/>
    <cellStyle name="SAPBEXHLevel2 2 10" xfId="32739"/>
    <cellStyle name="SAPBEXHLevel2 2 10 10" xfId="32740"/>
    <cellStyle name="SAPBEXHLevel2 2 10 11" xfId="32741"/>
    <cellStyle name="SAPBEXHLevel2 2 10 2" xfId="32742"/>
    <cellStyle name="SAPBEXHLevel2 2 10 2 2" xfId="32743"/>
    <cellStyle name="SAPBEXHLevel2 2 10 2 2 2" xfId="32744"/>
    <cellStyle name="SAPBEXHLevel2 2 10 2 2 2 2" xfId="32745"/>
    <cellStyle name="SAPBEXHLevel2 2 10 2 2 3" xfId="32746"/>
    <cellStyle name="SAPBEXHLevel2 2 10 2 3" xfId="32747"/>
    <cellStyle name="SAPBEXHLevel2 2 10 2 3 2" xfId="32748"/>
    <cellStyle name="SAPBEXHLevel2 2 10 2 4" xfId="32749"/>
    <cellStyle name="SAPBEXHLevel2 2 10 2 4 2" xfId="32750"/>
    <cellStyle name="SAPBEXHLevel2 2 10 2 5" xfId="32751"/>
    <cellStyle name="SAPBEXHLevel2 2 10 2 5 2" xfId="32752"/>
    <cellStyle name="SAPBEXHLevel2 2 10 2 6" xfId="32753"/>
    <cellStyle name="SAPBEXHLevel2 2 10 3" xfId="32754"/>
    <cellStyle name="SAPBEXHLevel2 2 10 3 2" xfId="32755"/>
    <cellStyle name="SAPBEXHLevel2 2 10 3 2 2" xfId="32756"/>
    <cellStyle name="SAPBEXHLevel2 2 10 3 2 2 2" xfId="32757"/>
    <cellStyle name="SAPBEXHLevel2 2 10 3 2 3" xfId="32758"/>
    <cellStyle name="SAPBEXHLevel2 2 10 3 3" xfId="32759"/>
    <cellStyle name="SAPBEXHLevel2 2 10 3 3 2" xfId="32760"/>
    <cellStyle name="SAPBEXHLevel2 2 10 3 4" xfId="32761"/>
    <cellStyle name="SAPBEXHLevel2 2 10 3 4 2" xfId="32762"/>
    <cellStyle name="SAPBEXHLevel2 2 10 3 5" xfId="32763"/>
    <cellStyle name="SAPBEXHLevel2 2 10 3 5 2" xfId="32764"/>
    <cellStyle name="SAPBEXHLevel2 2 10 3 6" xfId="32765"/>
    <cellStyle name="SAPBEXHLevel2 2 10 3 7" xfId="32766"/>
    <cellStyle name="SAPBEXHLevel2 2 10 3 8" xfId="32767"/>
    <cellStyle name="SAPBEXHLevel2 2 10 4" xfId="32768"/>
    <cellStyle name="SAPBEXHLevel2 2 10 4 2" xfId="32769"/>
    <cellStyle name="SAPBEXHLevel2 2 10 4 2 2" xfId="32770"/>
    <cellStyle name="SAPBEXHLevel2 2 10 4 3" xfId="32771"/>
    <cellStyle name="SAPBEXHLevel2 2 10 4 4" xfId="32772"/>
    <cellStyle name="SAPBEXHLevel2 2 10 4 5" xfId="32773"/>
    <cellStyle name="SAPBEXHLevel2 2 10 5" xfId="32774"/>
    <cellStyle name="SAPBEXHLevel2 2 10 5 2" xfId="32775"/>
    <cellStyle name="SAPBEXHLevel2 2 10 5 2 2" xfId="32776"/>
    <cellStyle name="SAPBEXHLevel2 2 10 5 3" xfId="32777"/>
    <cellStyle name="SAPBEXHLevel2 2 10 5 4" xfId="32778"/>
    <cellStyle name="SAPBEXHLevel2 2 10 5 5" xfId="32779"/>
    <cellStyle name="SAPBEXHLevel2 2 10 6" xfId="32780"/>
    <cellStyle name="SAPBEXHLevel2 2 10 6 2" xfId="32781"/>
    <cellStyle name="SAPBEXHLevel2 2 10 6 2 2" xfId="32782"/>
    <cellStyle name="SAPBEXHLevel2 2 10 6 3" xfId="32783"/>
    <cellStyle name="SAPBEXHLevel2 2 10 6 4" xfId="32784"/>
    <cellStyle name="SAPBEXHLevel2 2 10 6 5" xfId="32785"/>
    <cellStyle name="SAPBEXHLevel2 2 10 7" xfId="32786"/>
    <cellStyle name="SAPBEXHLevel2 2 10 7 2" xfId="32787"/>
    <cellStyle name="SAPBEXHLevel2 2 10 7 3" xfId="32788"/>
    <cellStyle name="SAPBEXHLevel2 2 10 7 4" xfId="32789"/>
    <cellStyle name="SAPBEXHLevel2 2 10 8" xfId="32790"/>
    <cellStyle name="SAPBEXHLevel2 2 10 8 2" xfId="32791"/>
    <cellStyle name="SAPBEXHLevel2 2 10 8 3" xfId="32792"/>
    <cellStyle name="SAPBEXHLevel2 2 10 8 4" xfId="32793"/>
    <cellStyle name="SAPBEXHLevel2 2 10 9" xfId="32794"/>
    <cellStyle name="SAPBEXHLevel2 2 10 9 2" xfId="32795"/>
    <cellStyle name="SAPBEXHLevel2 2 11" xfId="32796"/>
    <cellStyle name="SAPBEXHLevel2 2 11 10" xfId="32797"/>
    <cellStyle name="SAPBEXHLevel2 2 11 11" xfId="32798"/>
    <cellStyle name="SAPBEXHLevel2 2 11 2" xfId="32799"/>
    <cellStyle name="SAPBEXHLevel2 2 11 2 2" xfId="32800"/>
    <cellStyle name="SAPBEXHLevel2 2 11 2 2 2" xfId="32801"/>
    <cellStyle name="SAPBEXHLevel2 2 11 2 2 2 2" xfId="32802"/>
    <cellStyle name="SAPBEXHLevel2 2 11 2 2 3" xfId="32803"/>
    <cellStyle name="SAPBEXHLevel2 2 11 2 3" xfId="32804"/>
    <cellStyle name="SAPBEXHLevel2 2 11 2 3 2" xfId="32805"/>
    <cellStyle name="SAPBEXHLevel2 2 11 2 4" xfId="32806"/>
    <cellStyle name="SAPBEXHLevel2 2 11 2 4 2" xfId="32807"/>
    <cellStyle name="SAPBEXHLevel2 2 11 2 5" xfId="32808"/>
    <cellStyle name="SAPBEXHLevel2 2 11 2 5 2" xfId="32809"/>
    <cellStyle name="SAPBEXHLevel2 2 11 2 6" xfId="32810"/>
    <cellStyle name="SAPBEXHLevel2 2 11 3" xfId="32811"/>
    <cellStyle name="SAPBEXHLevel2 2 11 3 2" xfId="32812"/>
    <cellStyle name="SAPBEXHLevel2 2 11 3 2 2" xfId="32813"/>
    <cellStyle name="SAPBEXHLevel2 2 11 3 2 2 2" xfId="32814"/>
    <cellStyle name="SAPBEXHLevel2 2 11 3 2 3" xfId="32815"/>
    <cellStyle name="SAPBEXHLevel2 2 11 3 3" xfId="32816"/>
    <cellStyle name="SAPBEXHLevel2 2 11 3 3 2" xfId="32817"/>
    <cellStyle name="SAPBEXHLevel2 2 11 3 4" xfId="32818"/>
    <cellStyle name="SAPBEXHLevel2 2 11 3 4 2" xfId="32819"/>
    <cellStyle name="SAPBEXHLevel2 2 11 3 5" xfId="32820"/>
    <cellStyle name="SAPBEXHLevel2 2 11 3 5 2" xfId="32821"/>
    <cellStyle name="SAPBEXHLevel2 2 11 3 6" xfId="32822"/>
    <cellStyle name="SAPBEXHLevel2 2 11 3 7" xfId="32823"/>
    <cellStyle name="SAPBEXHLevel2 2 11 3 8" xfId="32824"/>
    <cellStyle name="SAPBEXHLevel2 2 11 4" xfId="32825"/>
    <cellStyle name="SAPBEXHLevel2 2 11 4 2" xfId="32826"/>
    <cellStyle name="SAPBEXHLevel2 2 11 4 2 2" xfId="32827"/>
    <cellStyle name="SAPBEXHLevel2 2 11 4 3" xfId="32828"/>
    <cellStyle name="SAPBEXHLevel2 2 11 4 4" xfId="32829"/>
    <cellStyle name="SAPBEXHLevel2 2 11 4 5" xfId="32830"/>
    <cellStyle name="SAPBEXHLevel2 2 11 5" xfId="32831"/>
    <cellStyle name="SAPBEXHLevel2 2 11 5 2" xfId="32832"/>
    <cellStyle name="SAPBEXHLevel2 2 11 5 2 2" xfId="32833"/>
    <cellStyle name="SAPBEXHLevel2 2 11 5 3" xfId="32834"/>
    <cellStyle name="SAPBEXHLevel2 2 11 5 4" xfId="32835"/>
    <cellStyle name="SAPBEXHLevel2 2 11 5 5" xfId="32836"/>
    <cellStyle name="SAPBEXHLevel2 2 11 6" xfId="32837"/>
    <cellStyle name="SAPBEXHLevel2 2 11 6 2" xfId="32838"/>
    <cellStyle name="SAPBEXHLevel2 2 11 6 2 2" xfId="32839"/>
    <cellStyle name="SAPBEXHLevel2 2 11 6 3" xfId="32840"/>
    <cellStyle name="SAPBEXHLevel2 2 11 6 4" xfId="32841"/>
    <cellStyle name="SAPBEXHLevel2 2 11 6 5" xfId="32842"/>
    <cellStyle name="SAPBEXHLevel2 2 11 7" xfId="32843"/>
    <cellStyle name="SAPBEXHLevel2 2 11 7 2" xfId="32844"/>
    <cellStyle name="SAPBEXHLevel2 2 11 7 3" xfId="32845"/>
    <cellStyle name="SAPBEXHLevel2 2 11 7 4" xfId="32846"/>
    <cellStyle name="SAPBEXHLevel2 2 11 8" xfId="32847"/>
    <cellStyle name="SAPBEXHLevel2 2 11 8 2" xfId="32848"/>
    <cellStyle name="SAPBEXHLevel2 2 11 8 3" xfId="32849"/>
    <cellStyle name="SAPBEXHLevel2 2 11 8 4" xfId="32850"/>
    <cellStyle name="SAPBEXHLevel2 2 11 9" xfId="32851"/>
    <cellStyle name="SAPBEXHLevel2 2 11 9 2" xfId="32852"/>
    <cellStyle name="SAPBEXHLevel2 2 12" xfId="32853"/>
    <cellStyle name="SAPBEXHLevel2 2 12 10" xfId="32854"/>
    <cellStyle name="SAPBEXHLevel2 2 12 11" xfId="32855"/>
    <cellStyle name="SAPBEXHLevel2 2 12 2" xfId="32856"/>
    <cellStyle name="SAPBEXHLevel2 2 12 2 2" xfId="32857"/>
    <cellStyle name="SAPBEXHLevel2 2 12 2 2 2" xfId="32858"/>
    <cellStyle name="SAPBEXHLevel2 2 12 2 2 2 2" xfId="32859"/>
    <cellStyle name="SAPBEXHLevel2 2 12 2 2 3" xfId="32860"/>
    <cellStyle name="SAPBEXHLevel2 2 12 2 3" xfId="32861"/>
    <cellStyle name="SAPBEXHLevel2 2 12 2 3 2" xfId="32862"/>
    <cellStyle name="SAPBEXHLevel2 2 12 2 4" xfId="32863"/>
    <cellStyle name="SAPBEXHLevel2 2 12 2 4 2" xfId="32864"/>
    <cellStyle name="SAPBEXHLevel2 2 12 2 5" xfId="32865"/>
    <cellStyle name="SAPBEXHLevel2 2 12 2 5 2" xfId="32866"/>
    <cellStyle name="SAPBEXHLevel2 2 12 2 6" xfId="32867"/>
    <cellStyle name="SAPBEXHLevel2 2 12 3" xfId="32868"/>
    <cellStyle name="SAPBEXHLevel2 2 12 3 2" xfId="32869"/>
    <cellStyle name="SAPBEXHLevel2 2 12 3 2 2" xfId="32870"/>
    <cellStyle name="SAPBEXHLevel2 2 12 3 2 2 2" xfId="32871"/>
    <cellStyle name="SAPBEXHLevel2 2 12 3 2 3" xfId="32872"/>
    <cellStyle name="SAPBEXHLevel2 2 12 3 3" xfId="32873"/>
    <cellStyle name="SAPBEXHLevel2 2 12 3 3 2" xfId="32874"/>
    <cellStyle name="SAPBEXHLevel2 2 12 3 4" xfId="32875"/>
    <cellStyle name="SAPBEXHLevel2 2 12 3 4 2" xfId="32876"/>
    <cellStyle name="SAPBEXHLevel2 2 12 3 5" xfId="32877"/>
    <cellStyle name="SAPBEXHLevel2 2 12 3 5 2" xfId="32878"/>
    <cellStyle name="SAPBEXHLevel2 2 12 3 6" xfId="32879"/>
    <cellStyle name="SAPBEXHLevel2 2 12 3 7" xfId="32880"/>
    <cellStyle name="SAPBEXHLevel2 2 12 3 8" xfId="32881"/>
    <cellStyle name="SAPBEXHLevel2 2 12 4" xfId="32882"/>
    <cellStyle name="SAPBEXHLevel2 2 12 4 2" xfId="32883"/>
    <cellStyle name="SAPBEXHLevel2 2 12 4 2 2" xfId="32884"/>
    <cellStyle name="SAPBEXHLevel2 2 12 4 3" xfId="32885"/>
    <cellStyle name="SAPBEXHLevel2 2 12 4 4" xfId="32886"/>
    <cellStyle name="SAPBEXHLevel2 2 12 4 5" xfId="32887"/>
    <cellStyle name="SAPBEXHLevel2 2 12 5" xfId="32888"/>
    <cellStyle name="SAPBEXHLevel2 2 12 5 2" xfId="32889"/>
    <cellStyle name="SAPBEXHLevel2 2 12 5 2 2" xfId="32890"/>
    <cellStyle name="SAPBEXHLevel2 2 12 5 3" xfId="32891"/>
    <cellStyle name="SAPBEXHLevel2 2 12 5 4" xfId="32892"/>
    <cellStyle name="SAPBEXHLevel2 2 12 5 5" xfId="32893"/>
    <cellStyle name="SAPBEXHLevel2 2 12 6" xfId="32894"/>
    <cellStyle name="SAPBEXHLevel2 2 12 6 2" xfId="32895"/>
    <cellStyle name="SAPBEXHLevel2 2 12 6 2 2" xfId="32896"/>
    <cellStyle name="SAPBEXHLevel2 2 12 6 3" xfId="32897"/>
    <cellStyle name="SAPBEXHLevel2 2 12 6 4" xfId="32898"/>
    <cellStyle name="SAPBEXHLevel2 2 12 6 5" xfId="32899"/>
    <cellStyle name="SAPBEXHLevel2 2 12 7" xfId="32900"/>
    <cellStyle name="SAPBEXHLevel2 2 12 7 2" xfId="32901"/>
    <cellStyle name="SAPBEXHLevel2 2 12 7 3" xfId="32902"/>
    <cellStyle name="SAPBEXHLevel2 2 12 7 4" xfId="32903"/>
    <cellStyle name="SAPBEXHLevel2 2 12 8" xfId="32904"/>
    <cellStyle name="SAPBEXHLevel2 2 12 8 2" xfId="32905"/>
    <cellStyle name="SAPBEXHLevel2 2 12 8 3" xfId="32906"/>
    <cellStyle name="SAPBEXHLevel2 2 12 8 4" xfId="32907"/>
    <cellStyle name="SAPBEXHLevel2 2 12 9" xfId="32908"/>
    <cellStyle name="SAPBEXHLevel2 2 12 9 2" xfId="32909"/>
    <cellStyle name="SAPBEXHLevel2 2 13" xfId="32910"/>
    <cellStyle name="SAPBEXHLevel2 2 13 10" xfId="32911"/>
    <cellStyle name="SAPBEXHLevel2 2 13 11" xfId="32912"/>
    <cellStyle name="SAPBEXHLevel2 2 13 2" xfId="32913"/>
    <cellStyle name="SAPBEXHLevel2 2 13 2 2" xfId="32914"/>
    <cellStyle name="SAPBEXHLevel2 2 13 2 2 2" xfId="32915"/>
    <cellStyle name="SAPBEXHLevel2 2 13 2 2 2 2" xfId="32916"/>
    <cellStyle name="SAPBEXHLevel2 2 13 2 2 3" xfId="32917"/>
    <cellStyle name="SAPBEXHLevel2 2 13 2 3" xfId="32918"/>
    <cellStyle name="SAPBEXHLevel2 2 13 2 3 2" xfId="32919"/>
    <cellStyle name="SAPBEXHLevel2 2 13 2 4" xfId="32920"/>
    <cellStyle name="SAPBEXHLevel2 2 13 2 4 2" xfId="32921"/>
    <cellStyle name="SAPBEXHLevel2 2 13 2 5" xfId="32922"/>
    <cellStyle name="SAPBEXHLevel2 2 13 2 5 2" xfId="32923"/>
    <cellStyle name="SAPBEXHLevel2 2 13 2 6" xfId="32924"/>
    <cellStyle name="SAPBEXHLevel2 2 13 3" xfId="32925"/>
    <cellStyle name="SAPBEXHLevel2 2 13 3 2" xfId="32926"/>
    <cellStyle name="SAPBEXHLevel2 2 13 3 2 2" xfId="32927"/>
    <cellStyle name="SAPBEXHLevel2 2 13 3 2 2 2" xfId="32928"/>
    <cellStyle name="SAPBEXHLevel2 2 13 3 2 3" xfId="32929"/>
    <cellStyle name="SAPBEXHLevel2 2 13 3 3" xfId="32930"/>
    <cellStyle name="SAPBEXHLevel2 2 13 3 3 2" xfId="32931"/>
    <cellStyle name="SAPBEXHLevel2 2 13 3 4" xfId="32932"/>
    <cellStyle name="SAPBEXHLevel2 2 13 3 4 2" xfId="32933"/>
    <cellStyle name="SAPBEXHLevel2 2 13 3 5" xfId="32934"/>
    <cellStyle name="SAPBEXHLevel2 2 13 3 5 2" xfId="32935"/>
    <cellStyle name="SAPBEXHLevel2 2 13 3 6" xfId="32936"/>
    <cellStyle name="SAPBEXHLevel2 2 13 3 7" xfId="32937"/>
    <cellStyle name="SAPBEXHLevel2 2 13 3 8" xfId="32938"/>
    <cellStyle name="SAPBEXHLevel2 2 13 4" xfId="32939"/>
    <cellStyle name="SAPBEXHLevel2 2 13 4 2" xfId="32940"/>
    <cellStyle name="SAPBEXHLevel2 2 13 4 2 2" xfId="32941"/>
    <cellStyle name="SAPBEXHLevel2 2 13 4 3" xfId="32942"/>
    <cellStyle name="SAPBEXHLevel2 2 13 4 4" xfId="32943"/>
    <cellStyle name="SAPBEXHLevel2 2 13 4 5" xfId="32944"/>
    <cellStyle name="SAPBEXHLevel2 2 13 5" xfId="32945"/>
    <cellStyle name="SAPBEXHLevel2 2 13 5 2" xfId="32946"/>
    <cellStyle name="SAPBEXHLevel2 2 13 5 2 2" xfId="32947"/>
    <cellStyle name="SAPBEXHLevel2 2 13 5 3" xfId="32948"/>
    <cellStyle name="SAPBEXHLevel2 2 13 5 4" xfId="32949"/>
    <cellStyle name="SAPBEXHLevel2 2 13 5 5" xfId="32950"/>
    <cellStyle name="SAPBEXHLevel2 2 13 6" xfId="32951"/>
    <cellStyle name="SAPBEXHLevel2 2 13 6 2" xfId="32952"/>
    <cellStyle name="SAPBEXHLevel2 2 13 6 2 2" xfId="32953"/>
    <cellStyle name="SAPBEXHLevel2 2 13 6 3" xfId="32954"/>
    <cellStyle name="SAPBEXHLevel2 2 13 6 4" xfId="32955"/>
    <cellStyle name="SAPBEXHLevel2 2 13 6 5" xfId="32956"/>
    <cellStyle name="SAPBEXHLevel2 2 13 7" xfId="32957"/>
    <cellStyle name="SAPBEXHLevel2 2 13 7 2" xfId="32958"/>
    <cellStyle name="SAPBEXHLevel2 2 13 7 3" xfId="32959"/>
    <cellStyle name="SAPBEXHLevel2 2 13 7 4" xfId="32960"/>
    <cellStyle name="SAPBEXHLevel2 2 13 8" xfId="32961"/>
    <cellStyle name="SAPBEXHLevel2 2 13 8 2" xfId="32962"/>
    <cellStyle name="SAPBEXHLevel2 2 13 8 3" xfId="32963"/>
    <cellStyle name="SAPBEXHLevel2 2 13 8 4" xfId="32964"/>
    <cellStyle name="SAPBEXHLevel2 2 13 9" xfId="32965"/>
    <cellStyle name="SAPBEXHLevel2 2 13 9 2" xfId="32966"/>
    <cellStyle name="SAPBEXHLevel2 2 14" xfId="32967"/>
    <cellStyle name="SAPBEXHLevel2 2 14 10" xfId="32968"/>
    <cellStyle name="SAPBEXHLevel2 2 14 11" xfId="32969"/>
    <cellStyle name="SAPBEXHLevel2 2 14 2" xfId="32970"/>
    <cellStyle name="SAPBEXHLevel2 2 14 2 2" xfId="32971"/>
    <cellStyle name="SAPBEXHLevel2 2 14 2 2 2" xfId="32972"/>
    <cellStyle name="SAPBEXHLevel2 2 14 2 2 2 2" xfId="32973"/>
    <cellStyle name="SAPBEXHLevel2 2 14 2 2 3" xfId="32974"/>
    <cellStyle name="SAPBEXHLevel2 2 14 2 3" xfId="32975"/>
    <cellStyle name="SAPBEXHLevel2 2 14 2 3 2" xfId="32976"/>
    <cellStyle name="SAPBEXHLevel2 2 14 2 4" xfId="32977"/>
    <cellStyle name="SAPBEXHLevel2 2 14 2 4 2" xfId="32978"/>
    <cellStyle name="SAPBEXHLevel2 2 14 2 5" xfId="32979"/>
    <cellStyle name="SAPBEXHLevel2 2 14 2 5 2" xfId="32980"/>
    <cellStyle name="SAPBEXHLevel2 2 14 2 6" xfId="32981"/>
    <cellStyle name="SAPBEXHLevel2 2 14 3" xfId="32982"/>
    <cellStyle name="SAPBEXHLevel2 2 14 3 2" xfId="32983"/>
    <cellStyle name="SAPBEXHLevel2 2 14 3 2 2" xfId="32984"/>
    <cellStyle name="SAPBEXHLevel2 2 14 3 2 2 2" xfId="32985"/>
    <cellStyle name="SAPBEXHLevel2 2 14 3 2 3" xfId="32986"/>
    <cellStyle name="SAPBEXHLevel2 2 14 3 3" xfId="32987"/>
    <cellStyle name="SAPBEXHLevel2 2 14 3 3 2" xfId="32988"/>
    <cellStyle name="SAPBEXHLevel2 2 14 3 4" xfId="32989"/>
    <cellStyle name="SAPBEXHLevel2 2 14 3 4 2" xfId="32990"/>
    <cellStyle name="SAPBEXHLevel2 2 14 3 5" xfId="32991"/>
    <cellStyle name="SAPBEXHLevel2 2 14 3 5 2" xfId="32992"/>
    <cellStyle name="SAPBEXHLevel2 2 14 3 6" xfId="32993"/>
    <cellStyle name="SAPBEXHLevel2 2 14 3 7" xfId="32994"/>
    <cellStyle name="SAPBEXHLevel2 2 14 3 8" xfId="32995"/>
    <cellStyle name="SAPBEXHLevel2 2 14 4" xfId="32996"/>
    <cellStyle name="SAPBEXHLevel2 2 14 4 2" xfId="32997"/>
    <cellStyle name="SAPBEXHLevel2 2 14 4 2 2" xfId="32998"/>
    <cellStyle name="SAPBEXHLevel2 2 14 4 3" xfId="32999"/>
    <cellStyle name="SAPBEXHLevel2 2 14 4 4" xfId="33000"/>
    <cellStyle name="SAPBEXHLevel2 2 14 4 5" xfId="33001"/>
    <cellStyle name="SAPBEXHLevel2 2 14 5" xfId="33002"/>
    <cellStyle name="SAPBEXHLevel2 2 14 5 2" xfId="33003"/>
    <cellStyle name="SAPBEXHLevel2 2 14 5 2 2" xfId="33004"/>
    <cellStyle name="SAPBEXHLevel2 2 14 5 3" xfId="33005"/>
    <cellStyle name="SAPBEXHLevel2 2 14 5 4" xfId="33006"/>
    <cellStyle name="SAPBEXHLevel2 2 14 5 5" xfId="33007"/>
    <cellStyle name="SAPBEXHLevel2 2 14 6" xfId="33008"/>
    <cellStyle name="SAPBEXHLevel2 2 14 6 2" xfId="33009"/>
    <cellStyle name="SAPBEXHLevel2 2 14 6 2 2" xfId="33010"/>
    <cellStyle name="SAPBEXHLevel2 2 14 6 3" xfId="33011"/>
    <cellStyle name="SAPBEXHLevel2 2 14 6 4" xfId="33012"/>
    <cellStyle name="SAPBEXHLevel2 2 14 6 5" xfId="33013"/>
    <cellStyle name="SAPBEXHLevel2 2 14 7" xfId="33014"/>
    <cellStyle name="SAPBEXHLevel2 2 14 7 2" xfId="33015"/>
    <cellStyle name="SAPBEXHLevel2 2 14 7 3" xfId="33016"/>
    <cellStyle name="SAPBEXHLevel2 2 14 7 4" xfId="33017"/>
    <cellStyle name="SAPBEXHLevel2 2 14 8" xfId="33018"/>
    <cellStyle name="SAPBEXHLevel2 2 14 8 2" xfId="33019"/>
    <cellStyle name="SAPBEXHLevel2 2 14 8 3" xfId="33020"/>
    <cellStyle name="SAPBEXHLevel2 2 14 8 4" xfId="33021"/>
    <cellStyle name="SAPBEXHLevel2 2 14 9" xfId="33022"/>
    <cellStyle name="SAPBEXHLevel2 2 14 9 2" xfId="33023"/>
    <cellStyle name="SAPBEXHLevel2 2 15" xfId="33024"/>
    <cellStyle name="SAPBEXHLevel2 2 15 10" xfId="33025"/>
    <cellStyle name="SAPBEXHLevel2 2 15 11" xfId="33026"/>
    <cellStyle name="SAPBEXHLevel2 2 15 2" xfId="33027"/>
    <cellStyle name="SAPBEXHLevel2 2 15 2 2" xfId="33028"/>
    <cellStyle name="SAPBEXHLevel2 2 15 2 2 2" xfId="33029"/>
    <cellStyle name="SAPBEXHLevel2 2 15 2 2 2 2" xfId="33030"/>
    <cellStyle name="SAPBEXHLevel2 2 15 2 2 3" xfId="33031"/>
    <cellStyle name="SAPBEXHLevel2 2 15 2 3" xfId="33032"/>
    <cellStyle name="SAPBEXHLevel2 2 15 2 3 2" xfId="33033"/>
    <cellStyle name="SAPBEXHLevel2 2 15 2 4" xfId="33034"/>
    <cellStyle name="SAPBEXHLevel2 2 15 2 4 2" xfId="33035"/>
    <cellStyle name="SAPBEXHLevel2 2 15 2 5" xfId="33036"/>
    <cellStyle name="SAPBEXHLevel2 2 15 2 5 2" xfId="33037"/>
    <cellStyle name="SAPBEXHLevel2 2 15 2 6" xfId="33038"/>
    <cellStyle name="SAPBEXHLevel2 2 15 3" xfId="33039"/>
    <cellStyle name="SAPBEXHLevel2 2 15 3 2" xfId="33040"/>
    <cellStyle name="SAPBEXHLevel2 2 15 3 2 2" xfId="33041"/>
    <cellStyle name="SAPBEXHLevel2 2 15 3 2 2 2" xfId="33042"/>
    <cellStyle name="SAPBEXHLevel2 2 15 3 2 3" xfId="33043"/>
    <cellStyle name="SAPBEXHLevel2 2 15 3 3" xfId="33044"/>
    <cellStyle name="SAPBEXHLevel2 2 15 3 3 2" xfId="33045"/>
    <cellStyle name="SAPBEXHLevel2 2 15 3 4" xfId="33046"/>
    <cellStyle name="SAPBEXHLevel2 2 15 3 4 2" xfId="33047"/>
    <cellStyle name="SAPBEXHLevel2 2 15 3 5" xfId="33048"/>
    <cellStyle name="SAPBEXHLevel2 2 15 3 5 2" xfId="33049"/>
    <cellStyle name="SAPBEXHLevel2 2 15 3 6" xfId="33050"/>
    <cellStyle name="SAPBEXHLevel2 2 15 3 7" xfId="33051"/>
    <cellStyle name="SAPBEXHLevel2 2 15 3 8" xfId="33052"/>
    <cellStyle name="SAPBEXHLevel2 2 15 4" xfId="33053"/>
    <cellStyle name="SAPBEXHLevel2 2 15 4 2" xfId="33054"/>
    <cellStyle name="SAPBEXHLevel2 2 15 4 2 2" xfId="33055"/>
    <cellStyle name="SAPBEXHLevel2 2 15 4 3" xfId="33056"/>
    <cellStyle name="SAPBEXHLevel2 2 15 4 4" xfId="33057"/>
    <cellStyle name="SAPBEXHLevel2 2 15 4 5" xfId="33058"/>
    <cellStyle name="SAPBEXHLevel2 2 15 5" xfId="33059"/>
    <cellStyle name="SAPBEXHLevel2 2 15 5 2" xfId="33060"/>
    <cellStyle name="SAPBEXHLevel2 2 15 5 2 2" xfId="33061"/>
    <cellStyle name="SAPBEXHLevel2 2 15 5 3" xfId="33062"/>
    <cellStyle name="SAPBEXHLevel2 2 15 5 4" xfId="33063"/>
    <cellStyle name="SAPBEXHLevel2 2 15 5 5" xfId="33064"/>
    <cellStyle name="SAPBEXHLevel2 2 15 6" xfId="33065"/>
    <cellStyle name="SAPBEXHLevel2 2 15 6 2" xfId="33066"/>
    <cellStyle name="SAPBEXHLevel2 2 15 6 2 2" xfId="33067"/>
    <cellStyle name="SAPBEXHLevel2 2 15 6 3" xfId="33068"/>
    <cellStyle name="SAPBEXHLevel2 2 15 6 4" xfId="33069"/>
    <cellStyle name="SAPBEXHLevel2 2 15 6 5" xfId="33070"/>
    <cellStyle name="SAPBEXHLevel2 2 15 7" xfId="33071"/>
    <cellStyle name="SAPBEXHLevel2 2 15 7 2" xfId="33072"/>
    <cellStyle name="SAPBEXHLevel2 2 15 7 3" xfId="33073"/>
    <cellStyle name="SAPBEXHLevel2 2 15 7 4" xfId="33074"/>
    <cellStyle name="SAPBEXHLevel2 2 15 8" xfId="33075"/>
    <cellStyle name="SAPBEXHLevel2 2 15 8 2" xfId="33076"/>
    <cellStyle name="SAPBEXHLevel2 2 15 8 3" xfId="33077"/>
    <cellStyle name="SAPBEXHLevel2 2 15 8 4" xfId="33078"/>
    <cellStyle name="SAPBEXHLevel2 2 15 9" xfId="33079"/>
    <cellStyle name="SAPBEXHLevel2 2 15 9 2" xfId="33080"/>
    <cellStyle name="SAPBEXHLevel2 2 16" xfId="33081"/>
    <cellStyle name="SAPBEXHLevel2 2 16 10" xfId="33082"/>
    <cellStyle name="SAPBEXHLevel2 2 16 11" xfId="33083"/>
    <cellStyle name="SAPBEXHLevel2 2 16 2" xfId="33084"/>
    <cellStyle name="SAPBEXHLevel2 2 16 2 2" xfId="33085"/>
    <cellStyle name="SAPBEXHLevel2 2 16 2 2 2" xfId="33086"/>
    <cellStyle name="SAPBEXHLevel2 2 16 2 2 2 2" xfId="33087"/>
    <cellStyle name="SAPBEXHLevel2 2 16 2 2 3" xfId="33088"/>
    <cellStyle name="SAPBEXHLevel2 2 16 2 3" xfId="33089"/>
    <cellStyle name="SAPBEXHLevel2 2 16 2 3 2" xfId="33090"/>
    <cellStyle name="SAPBEXHLevel2 2 16 2 4" xfId="33091"/>
    <cellStyle name="SAPBEXHLevel2 2 16 2 4 2" xfId="33092"/>
    <cellStyle name="SAPBEXHLevel2 2 16 2 5" xfId="33093"/>
    <cellStyle name="SAPBEXHLevel2 2 16 2 5 2" xfId="33094"/>
    <cellStyle name="SAPBEXHLevel2 2 16 2 6" xfId="33095"/>
    <cellStyle name="SAPBEXHLevel2 2 16 3" xfId="33096"/>
    <cellStyle name="SAPBEXHLevel2 2 16 3 2" xfId="33097"/>
    <cellStyle name="SAPBEXHLevel2 2 16 3 2 2" xfId="33098"/>
    <cellStyle name="SAPBEXHLevel2 2 16 3 2 2 2" xfId="33099"/>
    <cellStyle name="SAPBEXHLevel2 2 16 3 2 3" xfId="33100"/>
    <cellStyle name="SAPBEXHLevel2 2 16 3 3" xfId="33101"/>
    <cellStyle name="SAPBEXHLevel2 2 16 3 3 2" xfId="33102"/>
    <cellStyle name="SAPBEXHLevel2 2 16 3 4" xfId="33103"/>
    <cellStyle name="SAPBEXHLevel2 2 16 3 4 2" xfId="33104"/>
    <cellStyle name="SAPBEXHLevel2 2 16 3 5" xfId="33105"/>
    <cellStyle name="SAPBEXHLevel2 2 16 3 5 2" xfId="33106"/>
    <cellStyle name="SAPBEXHLevel2 2 16 3 6" xfId="33107"/>
    <cellStyle name="SAPBEXHLevel2 2 16 3 7" xfId="33108"/>
    <cellStyle name="SAPBEXHLevel2 2 16 3 8" xfId="33109"/>
    <cellStyle name="SAPBEXHLevel2 2 16 4" xfId="33110"/>
    <cellStyle name="SAPBEXHLevel2 2 16 4 2" xfId="33111"/>
    <cellStyle name="SAPBEXHLevel2 2 16 4 2 2" xfId="33112"/>
    <cellStyle name="SAPBEXHLevel2 2 16 4 3" xfId="33113"/>
    <cellStyle name="SAPBEXHLevel2 2 16 4 4" xfId="33114"/>
    <cellStyle name="SAPBEXHLevel2 2 16 4 5" xfId="33115"/>
    <cellStyle name="SAPBEXHLevel2 2 16 5" xfId="33116"/>
    <cellStyle name="SAPBEXHLevel2 2 16 5 2" xfId="33117"/>
    <cellStyle name="SAPBEXHLevel2 2 16 5 2 2" xfId="33118"/>
    <cellStyle name="SAPBEXHLevel2 2 16 5 3" xfId="33119"/>
    <cellStyle name="SAPBEXHLevel2 2 16 5 4" xfId="33120"/>
    <cellStyle name="SAPBEXHLevel2 2 16 5 5" xfId="33121"/>
    <cellStyle name="SAPBEXHLevel2 2 16 6" xfId="33122"/>
    <cellStyle name="SAPBEXHLevel2 2 16 6 2" xfId="33123"/>
    <cellStyle name="SAPBEXHLevel2 2 16 6 2 2" xfId="33124"/>
    <cellStyle name="SAPBEXHLevel2 2 16 6 3" xfId="33125"/>
    <cellStyle name="SAPBEXHLevel2 2 16 6 4" xfId="33126"/>
    <cellStyle name="SAPBEXHLevel2 2 16 6 5" xfId="33127"/>
    <cellStyle name="SAPBEXHLevel2 2 16 7" xfId="33128"/>
    <cellStyle name="SAPBEXHLevel2 2 16 7 2" xfId="33129"/>
    <cellStyle name="SAPBEXHLevel2 2 16 7 3" xfId="33130"/>
    <cellStyle name="SAPBEXHLevel2 2 16 7 4" xfId="33131"/>
    <cellStyle name="SAPBEXHLevel2 2 16 8" xfId="33132"/>
    <cellStyle name="SAPBEXHLevel2 2 16 8 2" xfId="33133"/>
    <cellStyle name="SAPBEXHLevel2 2 16 8 3" xfId="33134"/>
    <cellStyle name="SAPBEXHLevel2 2 16 8 4" xfId="33135"/>
    <cellStyle name="SAPBEXHLevel2 2 16 9" xfId="33136"/>
    <cellStyle name="SAPBEXHLevel2 2 16 9 2" xfId="33137"/>
    <cellStyle name="SAPBEXHLevel2 2 17" xfId="33138"/>
    <cellStyle name="SAPBEXHLevel2 2 17 10" xfId="33139"/>
    <cellStyle name="SAPBEXHLevel2 2 17 11" xfId="33140"/>
    <cellStyle name="SAPBEXHLevel2 2 17 2" xfId="33141"/>
    <cellStyle name="SAPBEXHLevel2 2 17 2 2" xfId="33142"/>
    <cellStyle name="SAPBEXHLevel2 2 17 2 2 2" xfId="33143"/>
    <cellStyle name="SAPBEXHLevel2 2 17 2 2 2 2" xfId="33144"/>
    <cellStyle name="SAPBEXHLevel2 2 17 2 2 3" xfId="33145"/>
    <cellStyle name="SAPBEXHLevel2 2 17 2 3" xfId="33146"/>
    <cellStyle name="SAPBEXHLevel2 2 17 2 3 2" xfId="33147"/>
    <cellStyle name="SAPBEXHLevel2 2 17 2 4" xfId="33148"/>
    <cellStyle name="SAPBEXHLevel2 2 17 2 4 2" xfId="33149"/>
    <cellStyle name="SAPBEXHLevel2 2 17 2 5" xfId="33150"/>
    <cellStyle name="SAPBEXHLevel2 2 17 2 5 2" xfId="33151"/>
    <cellStyle name="SAPBEXHLevel2 2 17 2 6" xfId="33152"/>
    <cellStyle name="SAPBEXHLevel2 2 17 3" xfId="33153"/>
    <cellStyle name="SAPBEXHLevel2 2 17 3 2" xfId="33154"/>
    <cellStyle name="SAPBEXHLevel2 2 17 3 2 2" xfId="33155"/>
    <cellStyle name="SAPBEXHLevel2 2 17 3 2 2 2" xfId="33156"/>
    <cellStyle name="SAPBEXHLevel2 2 17 3 2 3" xfId="33157"/>
    <cellStyle name="SAPBEXHLevel2 2 17 3 3" xfId="33158"/>
    <cellStyle name="SAPBEXHLevel2 2 17 3 3 2" xfId="33159"/>
    <cellStyle name="SAPBEXHLevel2 2 17 3 4" xfId="33160"/>
    <cellStyle name="SAPBEXHLevel2 2 17 3 4 2" xfId="33161"/>
    <cellStyle name="SAPBEXHLevel2 2 17 3 5" xfId="33162"/>
    <cellStyle name="SAPBEXHLevel2 2 17 3 5 2" xfId="33163"/>
    <cellStyle name="SAPBEXHLevel2 2 17 3 6" xfId="33164"/>
    <cellStyle name="SAPBEXHLevel2 2 17 3 7" xfId="33165"/>
    <cellStyle name="SAPBEXHLevel2 2 17 3 8" xfId="33166"/>
    <cellStyle name="SAPBEXHLevel2 2 17 4" xfId="33167"/>
    <cellStyle name="SAPBEXHLevel2 2 17 4 2" xfId="33168"/>
    <cellStyle name="SAPBEXHLevel2 2 17 4 2 2" xfId="33169"/>
    <cellStyle name="SAPBEXHLevel2 2 17 4 3" xfId="33170"/>
    <cellStyle name="SAPBEXHLevel2 2 17 4 4" xfId="33171"/>
    <cellStyle name="SAPBEXHLevel2 2 17 4 5" xfId="33172"/>
    <cellStyle name="SAPBEXHLevel2 2 17 5" xfId="33173"/>
    <cellStyle name="SAPBEXHLevel2 2 17 5 2" xfId="33174"/>
    <cellStyle name="SAPBEXHLevel2 2 17 5 2 2" xfId="33175"/>
    <cellStyle name="SAPBEXHLevel2 2 17 5 3" xfId="33176"/>
    <cellStyle name="SAPBEXHLevel2 2 17 5 4" xfId="33177"/>
    <cellStyle name="SAPBEXHLevel2 2 17 5 5" xfId="33178"/>
    <cellStyle name="SAPBEXHLevel2 2 17 6" xfId="33179"/>
    <cellStyle name="SAPBEXHLevel2 2 17 6 2" xfId="33180"/>
    <cellStyle name="SAPBEXHLevel2 2 17 6 2 2" xfId="33181"/>
    <cellStyle name="SAPBEXHLevel2 2 17 6 3" xfId="33182"/>
    <cellStyle name="SAPBEXHLevel2 2 17 6 4" xfId="33183"/>
    <cellStyle name="SAPBEXHLevel2 2 17 6 5" xfId="33184"/>
    <cellStyle name="SAPBEXHLevel2 2 17 7" xfId="33185"/>
    <cellStyle name="SAPBEXHLevel2 2 17 7 2" xfId="33186"/>
    <cellStyle name="SAPBEXHLevel2 2 17 7 3" xfId="33187"/>
    <cellStyle name="SAPBEXHLevel2 2 17 7 4" xfId="33188"/>
    <cellStyle name="SAPBEXHLevel2 2 17 8" xfId="33189"/>
    <cellStyle name="SAPBEXHLevel2 2 17 8 2" xfId="33190"/>
    <cellStyle name="SAPBEXHLevel2 2 17 8 3" xfId="33191"/>
    <cellStyle name="SAPBEXHLevel2 2 17 8 4" xfId="33192"/>
    <cellStyle name="SAPBEXHLevel2 2 17 9" xfId="33193"/>
    <cellStyle name="SAPBEXHLevel2 2 17 9 2" xfId="33194"/>
    <cellStyle name="SAPBEXHLevel2 2 18" xfId="33195"/>
    <cellStyle name="SAPBEXHLevel2 2 18 2" xfId="33196"/>
    <cellStyle name="SAPBEXHLevel2 2 18 2 2" xfId="33197"/>
    <cellStyle name="SAPBEXHLevel2 2 18 2 2 2" xfId="33198"/>
    <cellStyle name="SAPBEXHLevel2 2 18 2 3" xfId="33199"/>
    <cellStyle name="SAPBEXHLevel2 2 18 3" xfId="33200"/>
    <cellStyle name="SAPBEXHLevel2 2 18 3 2" xfId="33201"/>
    <cellStyle name="SAPBEXHLevel2 2 18 4" xfId="33202"/>
    <cellStyle name="SAPBEXHLevel2 2 18 4 2" xfId="33203"/>
    <cellStyle name="SAPBEXHLevel2 2 18 5" xfId="33204"/>
    <cellStyle name="SAPBEXHLevel2 2 18 5 2" xfId="33205"/>
    <cellStyle name="SAPBEXHLevel2 2 18 6" xfId="33206"/>
    <cellStyle name="SAPBEXHLevel2 2 18 7" xfId="33207"/>
    <cellStyle name="SAPBEXHLevel2 2 18 8" xfId="33208"/>
    <cellStyle name="SAPBEXHLevel2 2 19" xfId="33209"/>
    <cellStyle name="SAPBEXHLevel2 2 19 2" xfId="33210"/>
    <cellStyle name="SAPBEXHLevel2 2 19 2 2" xfId="33211"/>
    <cellStyle name="SAPBEXHLevel2 2 19 2 2 2" xfId="33212"/>
    <cellStyle name="SAPBEXHLevel2 2 19 2 3" xfId="33213"/>
    <cellStyle name="SAPBEXHLevel2 2 19 3" xfId="33214"/>
    <cellStyle name="SAPBEXHLevel2 2 19 3 2" xfId="33215"/>
    <cellStyle name="SAPBEXHLevel2 2 19 4" xfId="33216"/>
    <cellStyle name="SAPBEXHLevel2 2 19 4 2" xfId="33217"/>
    <cellStyle name="SAPBEXHLevel2 2 19 5" xfId="33218"/>
    <cellStyle name="SAPBEXHLevel2 2 19 5 2" xfId="33219"/>
    <cellStyle name="SAPBEXHLevel2 2 19 6" xfId="33220"/>
    <cellStyle name="SAPBEXHLevel2 2 19 7" xfId="33221"/>
    <cellStyle name="SAPBEXHLevel2 2 19 8" xfId="33222"/>
    <cellStyle name="SAPBEXHLevel2 2 2" xfId="33223"/>
    <cellStyle name="SAPBEXHLevel2 2 2 10" xfId="33224"/>
    <cellStyle name="SAPBEXHLevel2 2 2 10 2" xfId="33225"/>
    <cellStyle name="SAPBEXHLevel2 2 2 11" xfId="33226"/>
    <cellStyle name="SAPBEXHLevel2 2 2 12" xfId="33227"/>
    <cellStyle name="SAPBEXHLevel2 2 2 2" xfId="33228"/>
    <cellStyle name="SAPBEXHLevel2 2 2 2 2" xfId="33229"/>
    <cellStyle name="SAPBEXHLevel2 2 2 2 2 2" xfId="33230"/>
    <cellStyle name="SAPBEXHLevel2 2 2 2 2 2 2" xfId="33231"/>
    <cellStyle name="SAPBEXHLevel2 2 2 2 2 3" xfId="33232"/>
    <cellStyle name="SAPBEXHLevel2 2 2 2 3" xfId="33233"/>
    <cellStyle name="SAPBEXHLevel2 2 2 2 3 2" xfId="33234"/>
    <cellStyle name="SAPBEXHLevel2 2 2 2 4" xfId="33235"/>
    <cellStyle name="SAPBEXHLevel2 2 2 2 4 2" xfId="33236"/>
    <cellStyle name="SAPBEXHLevel2 2 2 2 5" xfId="33237"/>
    <cellStyle name="SAPBEXHLevel2 2 2 2 5 2" xfId="33238"/>
    <cellStyle name="SAPBEXHLevel2 2 2 2 6" xfId="33239"/>
    <cellStyle name="SAPBEXHLevel2 2 2 3" xfId="33240"/>
    <cellStyle name="SAPBEXHLevel2 2 2 3 2" xfId="33241"/>
    <cellStyle name="SAPBEXHLevel2 2 2 3 2 2" xfId="33242"/>
    <cellStyle name="SAPBEXHLevel2 2 2 3 2 2 2" xfId="33243"/>
    <cellStyle name="SAPBEXHLevel2 2 2 3 2 3" xfId="33244"/>
    <cellStyle name="SAPBEXHLevel2 2 2 3 3" xfId="33245"/>
    <cellStyle name="SAPBEXHLevel2 2 2 3 3 2" xfId="33246"/>
    <cellStyle name="SAPBEXHLevel2 2 2 3 4" xfId="33247"/>
    <cellStyle name="SAPBEXHLevel2 2 2 3 4 2" xfId="33248"/>
    <cellStyle name="SAPBEXHLevel2 2 2 3 5" xfId="33249"/>
    <cellStyle name="SAPBEXHLevel2 2 2 3 5 2" xfId="33250"/>
    <cellStyle name="SAPBEXHLevel2 2 2 3 6" xfId="33251"/>
    <cellStyle name="SAPBEXHLevel2 2 2 3 7" xfId="33252"/>
    <cellStyle name="SAPBEXHLevel2 2 2 3 8" xfId="33253"/>
    <cellStyle name="SAPBEXHLevel2 2 2 4" xfId="33254"/>
    <cellStyle name="SAPBEXHLevel2 2 2 4 2" xfId="33255"/>
    <cellStyle name="SAPBEXHLevel2 2 2 4 2 2" xfId="33256"/>
    <cellStyle name="SAPBEXHLevel2 2 2 4 2 2 2" xfId="33257"/>
    <cellStyle name="SAPBEXHLevel2 2 2 4 2 3" xfId="33258"/>
    <cellStyle name="SAPBEXHLevel2 2 2 4 3" xfId="33259"/>
    <cellStyle name="SAPBEXHLevel2 2 2 4 3 2" xfId="33260"/>
    <cellStyle name="SAPBEXHLevel2 2 2 4 4" xfId="33261"/>
    <cellStyle name="SAPBEXHLevel2 2 2 4 4 2" xfId="33262"/>
    <cellStyle name="SAPBEXHLevel2 2 2 4 5" xfId="33263"/>
    <cellStyle name="SAPBEXHLevel2 2 2 4 5 2" xfId="33264"/>
    <cellStyle name="SAPBEXHLevel2 2 2 4 6" xfId="33265"/>
    <cellStyle name="SAPBEXHLevel2 2 2 4 7" xfId="33266"/>
    <cellStyle name="SAPBEXHLevel2 2 2 4 8" xfId="33267"/>
    <cellStyle name="SAPBEXHLevel2 2 2 5" xfId="33268"/>
    <cellStyle name="SAPBEXHLevel2 2 2 5 2" xfId="33269"/>
    <cellStyle name="SAPBEXHLevel2 2 2 5 2 2" xfId="33270"/>
    <cellStyle name="SAPBEXHLevel2 2 2 5 3" xfId="33271"/>
    <cellStyle name="SAPBEXHLevel2 2 2 5 4" xfId="33272"/>
    <cellStyle name="SAPBEXHLevel2 2 2 5 5" xfId="33273"/>
    <cellStyle name="SAPBEXHLevel2 2 2 6" xfId="33274"/>
    <cellStyle name="SAPBEXHLevel2 2 2 6 2" xfId="33275"/>
    <cellStyle name="SAPBEXHLevel2 2 2 6 2 2" xfId="33276"/>
    <cellStyle name="SAPBEXHLevel2 2 2 6 3" xfId="33277"/>
    <cellStyle name="SAPBEXHLevel2 2 2 6 4" xfId="33278"/>
    <cellStyle name="SAPBEXHLevel2 2 2 6 5" xfId="33279"/>
    <cellStyle name="SAPBEXHLevel2 2 2 7" xfId="33280"/>
    <cellStyle name="SAPBEXHLevel2 2 2 7 2" xfId="33281"/>
    <cellStyle name="SAPBEXHLevel2 2 2 7 2 2" xfId="33282"/>
    <cellStyle name="SAPBEXHLevel2 2 2 7 3" xfId="33283"/>
    <cellStyle name="SAPBEXHLevel2 2 2 7 4" xfId="33284"/>
    <cellStyle name="SAPBEXHLevel2 2 2 7 5" xfId="33285"/>
    <cellStyle name="SAPBEXHLevel2 2 2 8" xfId="33286"/>
    <cellStyle name="SAPBEXHLevel2 2 2 8 2" xfId="33287"/>
    <cellStyle name="SAPBEXHLevel2 2 2 8 3" xfId="33288"/>
    <cellStyle name="SAPBEXHLevel2 2 2 8 4" xfId="33289"/>
    <cellStyle name="SAPBEXHLevel2 2 2 9" xfId="33290"/>
    <cellStyle name="SAPBEXHLevel2 2 2 9 2" xfId="33291"/>
    <cellStyle name="SAPBEXHLevel2 2 20" xfId="33292"/>
    <cellStyle name="SAPBEXHLevel2 2 20 2" xfId="33293"/>
    <cellStyle name="SAPBEXHLevel2 2 20 2 2" xfId="33294"/>
    <cellStyle name="SAPBEXHLevel2 2 20 2 2 2" xfId="33295"/>
    <cellStyle name="SAPBEXHLevel2 2 20 2 3" xfId="33296"/>
    <cellStyle name="SAPBEXHLevel2 2 20 3" xfId="33297"/>
    <cellStyle name="SAPBEXHLevel2 2 20 3 2" xfId="33298"/>
    <cellStyle name="SAPBEXHLevel2 2 20 4" xfId="33299"/>
    <cellStyle name="SAPBEXHLevel2 2 20 4 2" xfId="33300"/>
    <cellStyle name="SAPBEXHLevel2 2 20 5" xfId="33301"/>
    <cellStyle name="SAPBEXHLevel2 2 20 5 2" xfId="33302"/>
    <cellStyle name="SAPBEXHLevel2 2 20 6" xfId="33303"/>
    <cellStyle name="SAPBEXHLevel2 2 20 7" xfId="33304"/>
    <cellStyle name="SAPBEXHLevel2 2 21" xfId="33305"/>
    <cellStyle name="SAPBEXHLevel2 2 21 2" xfId="33306"/>
    <cellStyle name="SAPBEXHLevel2 2 21 2 2" xfId="33307"/>
    <cellStyle name="SAPBEXHLevel2 2 21 3" xfId="33308"/>
    <cellStyle name="SAPBEXHLevel2 2 21 4" xfId="33309"/>
    <cellStyle name="SAPBEXHLevel2 2 22" xfId="33310"/>
    <cellStyle name="SAPBEXHLevel2 2 22 2" xfId="33311"/>
    <cellStyle name="SAPBEXHLevel2 2 22 2 2" xfId="33312"/>
    <cellStyle name="SAPBEXHLevel2 2 22 3" xfId="33313"/>
    <cellStyle name="SAPBEXHLevel2 2 22 4" xfId="33314"/>
    <cellStyle name="SAPBEXHLevel2 2 22 5" xfId="33315"/>
    <cellStyle name="SAPBEXHLevel2 2 23" xfId="33316"/>
    <cellStyle name="SAPBEXHLevel2 2 23 2" xfId="33317"/>
    <cellStyle name="SAPBEXHLevel2 2 23 2 2" xfId="33318"/>
    <cellStyle name="SAPBEXHLevel2 2 23 3" xfId="33319"/>
    <cellStyle name="SAPBEXHLevel2 2 23 4" xfId="33320"/>
    <cellStyle name="SAPBEXHLevel2 2 23 5" xfId="33321"/>
    <cellStyle name="SAPBEXHLevel2 2 24" xfId="33322"/>
    <cellStyle name="SAPBEXHLevel2 2 24 2" xfId="33323"/>
    <cellStyle name="SAPBEXHLevel2 2 24 3" xfId="33324"/>
    <cellStyle name="SAPBEXHLevel2 2 24 4" xfId="33325"/>
    <cellStyle name="SAPBEXHLevel2 2 25" xfId="33326"/>
    <cellStyle name="SAPBEXHLevel2 2 25 2" xfId="33327"/>
    <cellStyle name="SAPBEXHLevel2 2 26" xfId="33328"/>
    <cellStyle name="SAPBEXHLevel2 2 26 2" xfId="33329"/>
    <cellStyle name="SAPBEXHLevel2 2 27" xfId="33330"/>
    <cellStyle name="SAPBEXHLevel2 2 28" xfId="33331"/>
    <cellStyle name="SAPBEXHLevel2 2 29" xfId="33332"/>
    <cellStyle name="SAPBEXHLevel2 2 3" xfId="33333"/>
    <cellStyle name="SAPBEXHLevel2 2 3 10" xfId="33334"/>
    <cellStyle name="SAPBEXHLevel2 2 3 11" xfId="33335"/>
    <cellStyle name="SAPBEXHLevel2 2 3 2" xfId="33336"/>
    <cellStyle name="SAPBEXHLevel2 2 3 2 2" xfId="33337"/>
    <cellStyle name="SAPBEXHLevel2 2 3 2 2 2" xfId="33338"/>
    <cellStyle name="SAPBEXHLevel2 2 3 2 2 2 2" xfId="33339"/>
    <cellStyle name="SAPBEXHLevel2 2 3 2 2 3" xfId="33340"/>
    <cellStyle name="SAPBEXHLevel2 2 3 2 3" xfId="33341"/>
    <cellStyle name="SAPBEXHLevel2 2 3 2 3 2" xfId="33342"/>
    <cellStyle name="SAPBEXHLevel2 2 3 2 4" xfId="33343"/>
    <cellStyle name="SAPBEXHLevel2 2 3 2 4 2" xfId="33344"/>
    <cellStyle name="SAPBEXHLevel2 2 3 2 5" xfId="33345"/>
    <cellStyle name="SAPBEXHLevel2 2 3 2 5 2" xfId="33346"/>
    <cellStyle name="SAPBEXHLevel2 2 3 2 6" xfId="33347"/>
    <cellStyle name="SAPBEXHLevel2 2 3 3" xfId="33348"/>
    <cellStyle name="SAPBEXHLevel2 2 3 3 2" xfId="33349"/>
    <cellStyle name="SAPBEXHLevel2 2 3 3 2 2" xfId="33350"/>
    <cellStyle name="SAPBEXHLevel2 2 3 3 2 2 2" xfId="33351"/>
    <cellStyle name="SAPBEXHLevel2 2 3 3 2 3" xfId="33352"/>
    <cellStyle name="SAPBEXHLevel2 2 3 3 3" xfId="33353"/>
    <cellStyle name="SAPBEXHLevel2 2 3 3 3 2" xfId="33354"/>
    <cellStyle name="SAPBEXHLevel2 2 3 3 4" xfId="33355"/>
    <cellStyle name="SAPBEXHLevel2 2 3 3 4 2" xfId="33356"/>
    <cellStyle name="SAPBEXHLevel2 2 3 3 5" xfId="33357"/>
    <cellStyle name="SAPBEXHLevel2 2 3 3 5 2" xfId="33358"/>
    <cellStyle name="SAPBEXHLevel2 2 3 3 6" xfId="33359"/>
    <cellStyle name="SAPBEXHLevel2 2 3 3 7" xfId="33360"/>
    <cellStyle name="SAPBEXHLevel2 2 3 3 8" xfId="33361"/>
    <cellStyle name="SAPBEXHLevel2 2 3 4" xfId="33362"/>
    <cellStyle name="SAPBEXHLevel2 2 3 4 2" xfId="33363"/>
    <cellStyle name="SAPBEXHLevel2 2 3 4 2 2" xfId="33364"/>
    <cellStyle name="SAPBEXHLevel2 2 3 4 3" xfId="33365"/>
    <cellStyle name="SAPBEXHLevel2 2 3 4 4" xfId="33366"/>
    <cellStyle name="SAPBEXHLevel2 2 3 4 5" xfId="33367"/>
    <cellStyle name="SAPBEXHLevel2 2 3 5" xfId="33368"/>
    <cellStyle name="SAPBEXHLevel2 2 3 5 2" xfId="33369"/>
    <cellStyle name="SAPBEXHLevel2 2 3 5 2 2" xfId="33370"/>
    <cellStyle name="SAPBEXHLevel2 2 3 5 3" xfId="33371"/>
    <cellStyle name="SAPBEXHLevel2 2 3 5 4" xfId="33372"/>
    <cellStyle name="SAPBEXHLevel2 2 3 5 5" xfId="33373"/>
    <cellStyle name="SAPBEXHLevel2 2 3 6" xfId="33374"/>
    <cellStyle name="SAPBEXHLevel2 2 3 6 2" xfId="33375"/>
    <cellStyle name="SAPBEXHLevel2 2 3 6 2 2" xfId="33376"/>
    <cellStyle name="SAPBEXHLevel2 2 3 6 3" xfId="33377"/>
    <cellStyle name="SAPBEXHLevel2 2 3 6 4" xfId="33378"/>
    <cellStyle name="SAPBEXHLevel2 2 3 6 5" xfId="33379"/>
    <cellStyle name="SAPBEXHLevel2 2 3 7" xfId="33380"/>
    <cellStyle name="SAPBEXHLevel2 2 3 7 2" xfId="33381"/>
    <cellStyle name="SAPBEXHLevel2 2 3 7 3" xfId="33382"/>
    <cellStyle name="SAPBEXHLevel2 2 3 7 4" xfId="33383"/>
    <cellStyle name="SAPBEXHLevel2 2 3 8" xfId="33384"/>
    <cellStyle name="SAPBEXHLevel2 2 3 8 2" xfId="33385"/>
    <cellStyle name="SAPBEXHLevel2 2 3 8 3" xfId="33386"/>
    <cellStyle name="SAPBEXHLevel2 2 3 8 4" xfId="33387"/>
    <cellStyle name="SAPBEXHLevel2 2 3 9" xfId="33388"/>
    <cellStyle name="SAPBEXHLevel2 2 3 9 2" xfId="33389"/>
    <cellStyle name="SAPBEXHLevel2 2 4" xfId="33390"/>
    <cellStyle name="SAPBEXHLevel2 2 4 10" xfId="33391"/>
    <cellStyle name="SAPBEXHLevel2 2 4 11" xfId="33392"/>
    <cellStyle name="SAPBEXHLevel2 2 4 2" xfId="33393"/>
    <cellStyle name="SAPBEXHLevel2 2 4 2 2" xfId="33394"/>
    <cellStyle name="SAPBEXHLevel2 2 4 2 2 2" xfId="33395"/>
    <cellStyle name="SAPBEXHLevel2 2 4 2 2 2 2" xfId="33396"/>
    <cellStyle name="SAPBEXHLevel2 2 4 2 2 3" xfId="33397"/>
    <cellStyle name="SAPBEXHLevel2 2 4 2 3" xfId="33398"/>
    <cellStyle name="SAPBEXHLevel2 2 4 2 3 2" xfId="33399"/>
    <cellStyle name="SAPBEXHLevel2 2 4 2 4" xfId="33400"/>
    <cellStyle name="SAPBEXHLevel2 2 4 2 4 2" xfId="33401"/>
    <cellStyle name="SAPBEXHLevel2 2 4 2 5" xfId="33402"/>
    <cellStyle name="SAPBEXHLevel2 2 4 2 5 2" xfId="33403"/>
    <cellStyle name="SAPBEXHLevel2 2 4 2 6" xfId="33404"/>
    <cellStyle name="SAPBEXHLevel2 2 4 3" xfId="33405"/>
    <cellStyle name="SAPBEXHLevel2 2 4 3 2" xfId="33406"/>
    <cellStyle name="SAPBEXHLevel2 2 4 3 2 2" xfId="33407"/>
    <cellStyle name="SAPBEXHLevel2 2 4 3 2 2 2" xfId="33408"/>
    <cellStyle name="SAPBEXHLevel2 2 4 3 2 3" xfId="33409"/>
    <cellStyle name="SAPBEXHLevel2 2 4 3 3" xfId="33410"/>
    <cellStyle name="SAPBEXHLevel2 2 4 3 3 2" xfId="33411"/>
    <cellStyle name="SAPBEXHLevel2 2 4 3 4" xfId="33412"/>
    <cellStyle name="SAPBEXHLevel2 2 4 3 4 2" xfId="33413"/>
    <cellStyle name="SAPBEXHLevel2 2 4 3 5" xfId="33414"/>
    <cellStyle name="SAPBEXHLevel2 2 4 3 5 2" xfId="33415"/>
    <cellStyle name="SAPBEXHLevel2 2 4 3 6" xfId="33416"/>
    <cellStyle name="SAPBEXHLevel2 2 4 3 7" xfId="33417"/>
    <cellStyle name="SAPBEXHLevel2 2 4 3 8" xfId="33418"/>
    <cellStyle name="SAPBEXHLevel2 2 4 4" xfId="33419"/>
    <cellStyle name="SAPBEXHLevel2 2 4 4 2" xfId="33420"/>
    <cellStyle name="SAPBEXHLevel2 2 4 4 2 2" xfId="33421"/>
    <cellStyle name="SAPBEXHLevel2 2 4 4 3" xfId="33422"/>
    <cellStyle name="SAPBEXHLevel2 2 4 4 4" xfId="33423"/>
    <cellStyle name="SAPBEXHLevel2 2 4 4 5" xfId="33424"/>
    <cellStyle name="SAPBEXHLevel2 2 4 5" xfId="33425"/>
    <cellStyle name="SAPBEXHLevel2 2 4 5 2" xfId="33426"/>
    <cellStyle name="SAPBEXHLevel2 2 4 5 2 2" xfId="33427"/>
    <cellStyle name="SAPBEXHLevel2 2 4 5 3" xfId="33428"/>
    <cellStyle name="SAPBEXHLevel2 2 4 5 4" xfId="33429"/>
    <cellStyle name="SAPBEXHLevel2 2 4 5 5" xfId="33430"/>
    <cellStyle name="SAPBEXHLevel2 2 4 6" xfId="33431"/>
    <cellStyle name="SAPBEXHLevel2 2 4 6 2" xfId="33432"/>
    <cellStyle name="SAPBEXHLevel2 2 4 6 2 2" xfId="33433"/>
    <cellStyle name="SAPBEXHLevel2 2 4 6 3" xfId="33434"/>
    <cellStyle name="SAPBEXHLevel2 2 4 6 4" xfId="33435"/>
    <cellStyle name="SAPBEXHLevel2 2 4 6 5" xfId="33436"/>
    <cellStyle name="SAPBEXHLevel2 2 4 7" xfId="33437"/>
    <cellStyle name="SAPBEXHLevel2 2 4 7 2" xfId="33438"/>
    <cellStyle name="SAPBEXHLevel2 2 4 7 3" xfId="33439"/>
    <cellStyle name="SAPBEXHLevel2 2 4 7 4" xfId="33440"/>
    <cellStyle name="SAPBEXHLevel2 2 4 8" xfId="33441"/>
    <cellStyle name="SAPBEXHLevel2 2 4 8 2" xfId="33442"/>
    <cellStyle name="SAPBEXHLevel2 2 4 8 3" xfId="33443"/>
    <cellStyle name="SAPBEXHLevel2 2 4 8 4" xfId="33444"/>
    <cellStyle name="SAPBEXHLevel2 2 4 9" xfId="33445"/>
    <cellStyle name="SAPBEXHLevel2 2 4 9 2" xfId="33446"/>
    <cellStyle name="SAPBEXHLevel2 2 5" xfId="33447"/>
    <cellStyle name="SAPBEXHLevel2 2 5 10" xfId="33448"/>
    <cellStyle name="SAPBEXHLevel2 2 5 11" xfId="33449"/>
    <cellStyle name="SAPBEXHLevel2 2 5 2" xfId="33450"/>
    <cellStyle name="SAPBEXHLevel2 2 5 2 2" xfId="33451"/>
    <cellStyle name="SAPBEXHLevel2 2 5 2 2 2" xfId="33452"/>
    <cellStyle name="SAPBEXHLevel2 2 5 2 2 2 2" xfId="33453"/>
    <cellStyle name="SAPBEXHLevel2 2 5 2 2 3" xfId="33454"/>
    <cellStyle name="SAPBEXHLevel2 2 5 2 3" xfId="33455"/>
    <cellStyle name="SAPBEXHLevel2 2 5 2 3 2" xfId="33456"/>
    <cellStyle name="SAPBEXHLevel2 2 5 2 4" xfId="33457"/>
    <cellStyle name="SAPBEXHLevel2 2 5 2 4 2" xfId="33458"/>
    <cellStyle name="SAPBEXHLevel2 2 5 2 5" xfId="33459"/>
    <cellStyle name="SAPBEXHLevel2 2 5 2 5 2" xfId="33460"/>
    <cellStyle name="SAPBEXHLevel2 2 5 2 6" xfId="33461"/>
    <cellStyle name="SAPBEXHLevel2 2 5 3" xfId="33462"/>
    <cellStyle name="SAPBEXHLevel2 2 5 3 2" xfId="33463"/>
    <cellStyle name="SAPBEXHLevel2 2 5 3 2 2" xfId="33464"/>
    <cellStyle name="SAPBEXHLevel2 2 5 3 2 2 2" xfId="33465"/>
    <cellStyle name="SAPBEXHLevel2 2 5 3 2 3" xfId="33466"/>
    <cellStyle name="SAPBEXHLevel2 2 5 3 3" xfId="33467"/>
    <cellStyle name="SAPBEXHLevel2 2 5 3 3 2" xfId="33468"/>
    <cellStyle name="SAPBEXHLevel2 2 5 3 4" xfId="33469"/>
    <cellStyle name="SAPBEXHLevel2 2 5 3 4 2" xfId="33470"/>
    <cellStyle name="SAPBEXHLevel2 2 5 3 5" xfId="33471"/>
    <cellStyle name="SAPBEXHLevel2 2 5 3 5 2" xfId="33472"/>
    <cellStyle name="SAPBEXHLevel2 2 5 3 6" xfId="33473"/>
    <cellStyle name="SAPBEXHLevel2 2 5 3 7" xfId="33474"/>
    <cellStyle name="SAPBEXHLevel2 2 5 3 8" xfId="33475"/>
    <cellStyle name="SAPBEXHLevel2 2 5 4" xfId="33476"/>
    <cellStyle name="SAPBEXHLevel2 2 5 4 2" xfId="33477"/>
    <cellStyle name="SAPBEXHLevel2 2 5 4 2 2" xfId="33478"/>
    <cellStyle name="SAPBEXHLevel2 2 5 4 3" xfId="33479"/>
    <cellStyle name="SAPBEXHLevel2 2 5 4 4" xfId="33480"/>
    <cellStyle name="SAPBEXHLevel2 2 5 4 5" xfId="33481"/>
    <cellStyle name="SAPBEXHLevel2 2 5 5" xfId="33482"/>
    <cellStyle name="SAPBEXHLevel2 2 5 5 2" xfId="33483"/>
    <cellStyle name="SAPBEXHLevel2 2 5 5 2 2" xfId="33484"/>
    <cellStyle name="SAPBEXHLevel2 2 5 5 3" xfId="33485"/>
    <cellStyle name="SAPBEXHLevel2 2 5 5 4" xfId="33486"/>
    <cellStyle name="SAPBEXHLevel2 2 5 5 5" xfId="33487"/>
    <cellStyle name="SAPBEXHLevel2 2 5 6" xfId="33488"/>
    <cellStyle name="SAPBEXHLevel2 2 5 6 2" xfId="33489"/>
    <cellStyle name="SAPBEXHLevel2 2 5 6 2 2" xfId="33490"/>
    <cellStyle name="SAPBEXHLevel2 2 5 6 3" xfId="33491"/>
    <cellStyle name="SAPBEXHLevel2 2 5 6 4" xfId="33492"/>
    <cellStyle name="SAPBEXHLevel2 2 5 6 5" xfId="33493"/>
    <cellStyle name="SAPBEXHLevel2 2 5 7" xfId="33494"/>
    <cellStyle name="SAPBEXHLevel2 2 5 7 2" xfId="33495"/>
    <cellStyle name="SAPBEXHLevel2 2 5 7 3" xfId="33496"/>
    <cellStyle name="SAPBEXHLevel2 2 5 7 4" xfId="33497"/>
    <cellStyle name="SAPBEXHLevel2 2 5 8" xfId="33498"/>
    <cellStyle name="SAPBEXHLevel2 2 5 8 2" xfId="33499"/>
    <cellStyle name="SAPBEXHLevel2 2 5 8 3" xfId="33500"/>
    <cellStyle name="SAPBEXHLevel2 2 5 8 4" xfId="33501"/>
    <cellStyle name="SAPBEXHLevel2 2 5 9" xfId="33502"/>
    <cellStyle name="SAPBEXHLevel2 2 5 9 2" xfId="33503"/>
    <cellStyle name="SAPBEXHLevel2 2 6" xfId="33504"/>
    <cellStyle name="SAPBEXHLevel2 2 6 10" xfId="33505"/>
    <cellStyle name="SAPBEXHLevel2 2 6 11" xfId="33506"/>
    <cellStyle name="SAPBEXHLevel2 2 6 2" xfId="33507"/>
    <cellStyle name="SAPBEXHLevel2 2 6 2 2" xfId="33508"/>
    <cellStyle name="SAPBEXHLevel2 2 6 2 2 2" xfId="33509"/>
    <cellStyle name="SAPBEXHLevel2 2 6 2 2 2 2" xfId="33510"/>
    <cellStyle name="SAPBEXHLevel2 2 6 2 2 3" xfId="33511"/>
    <cellStyle name="SAPBEXHLevel2 2 6 2 3" xfId="33512"/>
    <cellStyle name="SAPBEXHLevel2 2 6 2 3 2" xfId="33513"/>
    <cellStyle name="SAPBEXHLevel2 2 6 2 4" xfId="33514"/>
    <cellStyle name="SAPBEXHLevel2 2 6 2 4 2" xfId="33515"/>
    <cellStyle name="SAPBEXHLevel2 2 6 2 5" xfId="33516"/>
    <cellStyle name="SAPBEXHLevel2 2 6 2 5 2" xfId="33517"/>
    <cellStyle name="SAPBEXHLevel2 2 6 2 6" xfId="33518"/>
    <cellStyle name="SAPBEXHLevel2 2 6 3" xfId="33519"/>
    <cellStyle name="SAPBEXHLevel2 2 6 3 2" xfId="33520"/>
    <cellStyle name="SAPBEXHLevel2 2 6 3 2 2" xfId="33521"/>
    <cellStyle name="SAPBEXHLevel2 2 6 3 2 2 2" xfId="33522"/>
    <cellStyle name="SAPBEXHLevel2 2 6 3 2 3" xfId="33523"/>
    <cellStyle name="SAPBEXHLevel2 2 6 3 3" xfId="33524"/>
    <cellStyle name="SAPBEXHLevel2 2 6 3 3 2" xfId="33525"/>
    <cellStyle name="SAPBEXHLevel2 2 6 3 4" xfId="33526"/>
    <cellStyle name="SAPBEXHLevel2 2 6 3 4 2" xfId="33527"/>
    <cellStyle name="SAPBEXHLevel2 2 6 3 5" xfId="33528"/>
    <cellStyle name="SAPBEXHLevel2 2 6 3 5 2" xfId="33529"/>
    <cellStyle name="SAPBEXHLevel2 2 6 3 6" xfId="33530"/>
    <cellStyle name="SAPBEXHLevel2 2 6 3 7" xfId="33531"/>
    <cellStyle name="SAPBEXHLevel2 2 6 3 8" xfId="33532"/>
    <cellStyle name="SAPBEXHLevel2 2 6 4" xfId="33533"/>
    <cellStyle name="SAPBEXHLevel2 2 6 4 2" xfId="33534"/>
    <cellStyle name="SAPBEXHLevel2 2 6 4 2 2" xfId="33535"/>
    <cellStyle name="SAPBEXHLevel2 2 6 4 3" xfId="33536"/>
    <cellStyle name="SAPBEXHLevel2 2 6 4 4" xfId="33537"/>
    <cellStyle name="SAPBEXHLevel2 2 6 4 5" xfId="33538"/>
    <cellStyle name="SAPBEXHLevel2 2 6 5" xfId="33539"/>
    <cellStyle name="SAPBEXHLevel2 2 6 5 2" xfId="33540"/>
    <cellStyle name="SAPBEXHLevel2 2 6 5 2 2" xfId="33541"/>
    <cellStyle name="SAPBEXHLevel2 2 6 5 3" xfId="33542"/>
    <cellStyle name="SAPBEXHLevel2 2 6 5 4" xfId="33543"/>
    <cellStyle name="SAPBEXHLevel2 2 6 5 5" xfId="33544"/>
    <cellStyle name="SAPBEXHLevel2 2 6 6" xfId="33545"/>
    <cellStyle name="SAPBEXHLevel2 2 6 6 2" xfId="33546"/>
    <cellStyle name="SAPBEXHLevel2 2 6 6 2 2" xfId="33547"/>
    <cellStyle name="SAPBEXHLevel2 2 6 6 3" xfId="33548"/>
    <cellStyle name="SAPBEXHLevel2 2 6 6 4" xfId="33549"/>
    <cellStyle name="SAPBEXHLevel2 2 6 6 5" xfId="33550"/>
    <cellStyle name="SAPBEXHLevel2 2 6 7" xfId="33551"/>
    <cellStyle name="SAPBEXHLevel2 2 6 7 2" xfId="33552"/>
    <cellStyle name="SAPBEXHLevel2 2 6 7 3" xfId="33553"/>
    <cellStyle name="SAPBEXHLevel2 2 6 7 4" xfId="33554"/>
    <cellStyle name="SAPBEXHLevel2 2 6 8" xfId="33555"/>
    <cellStyle name="SAPBEXHLevel2 2 6 8 2" xfId="33556"/>
    <cellStyle name="SAPBEXHLevel2 2 6 8 3" xfId="33557"/>
    <cellStyle name="SAPBEXHLevel2 2 6 8 4" xfId="33558"/>
    <cellStyle name="SAPBEXHLevel2 2 6 9" xfId="33559"/>
    <cellStyle name="SAPBEXHLevel2 2 6 9 2" xfId="33560"/>
    <cellStyle name="SAPBEXHLevel2 2 7" xfId="33561"/>
    <cellStyle name="SAPBEXHLevel2 2 7 10" xfId="33562"/>
    <cellStyle name="SAPBEXHLevel2 2 7 11" xfId="33563"/>
    <cellStyle name="SAPBEXHLevel2 2 7 2" xfId="33564"/>
    <cellStyle name="SAPBEXHLevel2 2 7 2 2" xfId="33565"/>
    <cellStyle name="SAPBEXHLevel2 2 7 2 2 2" xfId="33566"/>
    <cellStyle name="SAPBEXHLevel2 2 7 2 2 2 2" xfId="33567"/>
    <cellStyle name="SAPBEXHLevel2 2 7 2 2 3" xfId="33568"/>
    <cellStyle name="SAPBEXHLevel2 2 7 2 3" xfId="33569"/>
    <cellStyle name="SAPBEXHLevel2 2 7 2 3 2" xfId="33570"/>
    <cellStyle name="SAPBEXHLevel2 2 7 2 4" xfId="33571"/>
    <cellStyle name="SAPBEXHLevel2 2 7 2 4 2" xfId="33572"/>
    <cellStyle name="SAPBEXHLevel2 2 7 2 5" xfId="33573"/>
    <cellStyle name="SAPBEXHLevel2 2 7 2 5 2" xfId="33574"/>
    <cellStyle name="SAPBEXHLevel2 2 7 2 6" xfId="33575"/>
    <cellStyle name="SAPBEXHLevel2 2 7 3" xfId="33576"/>
    <cellStyle name="SAPBEXHLevel2 2 7 3 2" xfId="33577"/>
    <cellStyle name="SAPBEXHLevel2 2 7 3 2 2" xfId="33578"/>
    <cellStyle name="SAPBEXHLevel2 2 7 3 2 2 2" xfId="33579"/>
    <cellStyle name="SAPBEXHLevel2 2 7 3 2 3" xfId="33580"/>
    <cellStyle name="SAPBEXHLevel2 2 7 3 3" xfId="33581"/>
    <cellStyle name="SAPBEXHLevel2 2 7 3 3 2" xfId="33582"/>
    <cellStyle name="SAPBEXHLevel2 2 7 3 4" xfId="33583"/>
    <cellStyle name="SAPBEXHLevel2 2 7 3 4 2" xfId="33584"/>
    <cellStyle name="SAPBEXHLevel2 2 7 3 5" xfId="33585"/>
    <cellStyle name="SAPBEXHLevel2 2 7 3 5 2" xfId="33586"/>
    <cellStyle name="SAPBEXHLevel2 2 7 3 6" xfId="33587"/>
    <cellStyle name="SAPBEXHLevel2 2 7 3 7" xfId="33588"/>
    <cellStyle name="SAPBEXHLevel2 2 7 3 8" xfId="33589"/>
    <cellStyle name="SAPBEXHLevel2 2 7 4" xfId="33590"/>
    <cellStyle name="SAPBEXHLevel2 2 7 4 2" xfId="33591"/>
    <cellStyle name="SAPBEXHLevel2 2 7 4 2 2" xfId="33592"/>
    <cellStyle name="SAPBEXHLevel2 2 7 4 3" xfId="33593"/>
    <cellStyle name="SAPBEXHLevel2 2 7 4 4" xfId="33594"/>
    <cellStyle name="SAPBEXHLevel2 2 7 4 5" xfId="33595"/>
    <cellStyle name="SAPBEXHLevel2 2 7 5" xfId="33596"/>
    <cellStyle name="SAPBEXHLevel2 2 7 5 2" xfId="33597"/>
    <cellStyle name="SAPBEXHLevel2 2 7 5 2 2" xfId="33598"/>
    <cellStyle name="SAPBEXHLevel2 2 7 5 3" xfId="33599"/>
    <cellStyle name="SAPBEXHLevel2 2 7 5 4" xfId="33600"/>
    <cellStyle name="SAPBEXHLevel2 2 7 5 5" xfId="33601"/>
    <cellStyle name="SAPBEXHLevel2 2 7 6" xfId="33602"/>
    <cellStyle name="SAPBEXHLevel2 2 7 6 2" xfId="33603"/>
    <cellStyle name="SAPBEXHLevel2 2 7 6 2 2" xfId="33604"/>
    <cellStyle name="SAPBEXHLevel2 2 7 6 3" xfId="33605"/>
    <cellStyle name="SAPBEXHLevel2 2 7 6 4" xfId="33606"/>
    <cellStyle name="SAPBEXHLevel2 2 7 6 5" xfId="33607"/>
    <cellStyle name="SAPBEXHLevel2 2 7 7" xfId="33608"/>
    <cellStyle name="SAPBEXHLevel2 2 7 7 2" xfId="33609"/>
    <cellStyle name="SAPBEXHLevel2 2 7 7 3" xfId="33610"/>
    <cellStyle name="SAPBEXHLevel2 2 7 7 4" xfId="33611"/>
    <cellStyle name="SAPBEXHLevel2 2 7 8" xfId="33612"/>
    <cellStyle name="SAPBEXHLevel2 2 7 8 2" xfId="33613"/>
    <cellStyle name="SAPBEXHLevel2 2 7 8 3" xfId="33614"/>
    <cellStyle name="SAPBEXHLevel2 2 7 8 4" xfId="33615"/>
    <cellStyle name="SAPBEXHLevel2 2 7 9" xfId="33616"/>
    <cellStyle name="SAPBEXHLevel2 2 7 9 2" xfId="33617"/>
    <cellStyle name="SAPBEXHLevel2 2 8" xfId="33618"/>
    <cellStyle name="SAPBEXHLevel2 2 8 10" xfId="33619"/>
    <cellStyle name="SAPBEXHLevel2 2 8 11" xfId="33620"/>
    <cellStyle name="SAPBEXHLevel2 2 8 2" xfId="33621"/>
    <cellStyle name="SAPBEXHLevel2 2 8 2 2" xfId="33622"/>
    <cellStyle name="SAPBEXHLevel2 2 8 2 2 2" xfId="33623"/>
    <cellStyle name="SAPBEXHLevel2 2 8 2 2 2 2" xfId="33624"/>
    <cellStyle name="SAPBEXHLevel2 2 8 2 2 3" xfId="33625"/>
    <cellStyle name="SAPBEXHLevel2 2 8 2 3" xfId="33626"/>
    <cellStyle name="SAPBEXHLevel2 2 8 2 3 2" xfId="33627"/>
    <cellStyle name="SAPBEXHLevel2 2 8 2 4" xfId="33628"/>
    <cellStyle name="SAPBEXHLevel2 2 8 2 4 2" xfId="33629"/>
    <cellStyle name="SAPBEXHLevel2 2 8 2 5" xfId="33630"/>
    <cellStyle name="SAPBEXHLevel2 2 8 2 5 2" xfId="33631"/>
    <cellStyle name="SAPBEXHLevel2 2 8 2 6" xfId="33632"/>
    <cellStyle name="SAPBEXHLevel2 2 8 3" xfId="33633"/>
    <cellStyle name="SAPBEXHLevel2 2 8 3 2" xfId="33634"/>
    <cellStyle name="SAPBEXHLevel2 2 8 3 2 2" xfId="33635"/>
    <cellStyle name="SAPBEXHLevel2 2 8 3 2 2 2" xfId="33636"/>
    <cellStyle name="SAPBEXHLevel2 2 8 3 2 3" xfId="33637"/>
    <cellStyle name="SAPBEXHLevel2 2 8 3 3" xfId="33638"/>
    <cellStyle name="SAPBEXHLevel2 2 8 3 3 2" xfId="33639"/>
    <cellStyle name="SAPBEXHLevel2 2 8 3 4" xfId="33640"/>
    <cellStyle name="SAPBEXHLevel2 2 8 3 4 2" xfId="33641"/>
    <cellStyle name="SAPBEXHLevel2 2 8 3 5" xfId="33642"/>
    <cellStyle name="SAPBEXHLevel2 2 8 3 5 2" xfId="33643"/>
    <cellStyle name="SAPBEXHLevel2 2 8 3 6" xfId="33644"/>
    <cellStyle name="SAPBEXHLevel2 2 8 3 7" xfId="33645"/>
    <cellStyle name="SAPBEXHLevel2 2 8 3 8" xfId="33646"/>
    <cellStyle name="SAPBEXHLevel2 2 8 4" xfId="33647"/>
    <cellStyle name="SAPBEXHLevel2 2 8 4 2" xfId="33648"/>
    <cellStyle name="SAPBEXHLevel2 2 8 4 2 2" xfId="33649"/>
    <cellStyle name="SAPBEXHLevel2 2 8 4 3" xfId="33650"/>
    <cellStyle name="SAPBEXHLevel2 2 8 4 4" xfId="33651"/>
    <cellStyle name="SAPBEXHLevel2 2 8 4 5" xfId="33652"/>
    <cellStyle name="SAPBEXHLevel2 2 8 5" xfId="33653"/>
    <cellStyle name="SAPBEXHLevel2 2 8 5 2" xfId="33654"/>
    <cellStyle name="SAPBEXHLevel2 2 8 5 2 2" xfId="33655"/>
    <cellStyle name="SAPBEXHLevel2 2 8 5 3" xfId="33656"/>
    <cellStyle name="SAPBEXHLevel2 2 8 5 4" xfId="33657"/>
    <cellStyle name="SAPBEXHLevel2 2 8 5 5" xfId="33658"/>
    <cellStyle name="SAPBEXHLevel2 2 8 6" xfId="33659"/>
    <cellStyle name="SAPBEXHLevel2 2 8 6 2" xfId="33660"/>
    <cellStyle name="SAPBEXHLevel2 2 8 6 2 2" xfId="33661"/>
    <cellStyle name="SAPBEXHLevel2 2 8 6 3" xfId="33662"/>
    <cellStyle name="SAPBEXHLevel2 2 8 6 4" xfId="33663"/>
    <cellStyle name="SAPBEXHLevel2 2 8 6 5" xfId="33664"/>
    <cellStyle name="SAPBEXHLevel2 2 8 7" xfId="33665"/>
    <cellStyle name="SAPBEXHLevel2 2 8 7 2" xfId="33666"/>
    <cellStyle name="SAPBEXHLevel2 2 8 7 3" xfId="33667"/>
    <cellStyle name="SAPBEXHLevel2 2 8 7 4" xfId="33668"/>
    <cellStyle name="SAPBEXHLevel2 2 8 8" xfId="33669"/>
    <cellStyle name="SAPBEXHLevel2 2 8 8 2" xfId="33670"/>
    <cellStyle name="SAPBEXHLevel2 2 8 8 3" xfId="33671"/>
    <cellStyle name="SAPBEXHLevel2 2 8 8 4" xfId="33672"/>
    <cellStyle name="SAPBEXHLevel2 2 8 9" xfId="33673"/>
    <cellStyle name="SAPBEXHLevel2 2 8 9 2" xfId="33674"/>
    <cellStyle name="SAPBEXHLevel2 2 9" xfId="33675"/>
    <cellStyle name="SAPBEXHLevel2 2 9 10" xfId="33676"/>
    <cellStyle name="SAPBEXHLevel2 2 9 11" xfId="33677"/>
    <cellStyle name="SAPBEXHLevel2 2 9 2" xfId="33678"/>
    <cellStyle name="SAPBEXHLevel2 2 9 2 2" xfId="33679"/>
    <cellStyle name="SAPBEXHLevel2 2 9 2 2 2" xfId="33680"/>
    <cellStyle name="SAPBEXHLevel2 2 9 2 2 2 2" xfId="33681"/>
    <cellStyle name="SAPBEXHLevel2 2 9 2 2 3" xfId="33682"/>
    <cellStyle name="SAPBEXHLevel2 2 9 2 3" xfId="33683"/>
    <cellStyle name="SAPBEXHLevel2 2 9 2 3 2" xfId="33684"/>
    <cellStyle name="SAPBEXHLevel2 2 9 2 4" xfId="33685"/>
    <cellStyle name="SAPBEXHLevel2 2 9 2 4 2" xfId="33686"/>
    <cellStyle name="SAPBEXHLevel2 2 9 2 5" xfId="33687"/>
    <cellStyle name="SAPBEXHLevel2 2 9 2 5 2" xfId="33688"/>
    <cellStyle name="SAPBEXHLevel2 2 9 2 6" xfId="33689"/>
    <cellStyle name="SAPBEXHLevel2 2 9 3" xfId="33690"/>
    <cellStyle name="SAPBEXHLevel2 2 9 3 2" xfId="33691"/>
    <cellStyle name="SAPBEXHLevel2 2 9 3 2 2" xfId="33692"/>
    <cellStyle name="SAPBEXHLevel2 2 9 3 2 2 2" xfId="33693"/>
    <cellStyle name="SAPBEXHLevel2 2 9 3 2 3" xfId="33694"/>
    <cellStyle name="SAPBEXHLevel2 2 9 3 3" xfId="33695"/>
    <cellStyle name="SAPBEXHLevel2 2 9 3 3 2" xfId="33696"/>
    <cellStyle name="SAPBEXHLevel2 2 9 3 4" xfId="33697"/>
    <cellStyle name="SAPBEXHLevel2 2 9 3 4 2" xfId="33698"/>
    <cellStyle name="SAPBEXHLevel2 2 9 3 5" xfId="33699"/>
    <cellStyle name="SAPBEXHLevel2 2 9 3 5 2" xfId="33700"/>
    <cellStyle name="SAPBEXHLevel2 2 9 3 6" xfId="33701"/>
    <cellStyle name="SAPBEXHLevel2 2 9 3 7" xfId="33702"/>
    <cellStyle name="SAPBEXHLevel2 2 9 3 8" xfId="33703"/>
    <cellStyle name="SAPBEXHLevel2 2 9 4" xfId="33704"/>
    <cellStyle name="SAPBEXHLevel2 2 9 4 2" xfId="33705"/>
    <cellStyle name="SAPBEXHLevel2 2 9 4 2 2" xfId="33706"/>
    <cellStyle name="SAPBEXHLevel2 2 9 4 3" xfId="33707"/>
    <cellStyle name="SAPBEXHLevel2 2 9 4 4" xfId="33708"/>
    <cellStyle name="SAPBEXHLevel2 2 9 4 5" xfId="33709"/>
    <cellStyle name="SAPBEXHLevel2 2 9 5" xfId="33710"/>
    <cellStyle name="SAPBEXHLevel2 2 9 5 2" xfId="33711"/>
    <cellStyle name="SAPBEXHLevel2 2 9 5 2 2" xfId="33712"/>
    <cellStyle name="SAPBEXHLevel2 2 9 5 3" xfId="33713"/>
    <cellStyle name="SAPBEXHLevel2 2 9 5 4" xfId="33714"/>
    <cellStyle name="SAPBEXHLevel2 2 9 5 5" xfId="33715"/>
    <cellStyle name="SAPBEXHLevel2 2 9 6" xfId="33716"/>
    <cellStyle name="SAPBEXHLevel2 2 9 6 2" xfId="33717"/>
    <cellStyle name="SAPBEXHLevel2 2 9 6 2 2" xfId="33718"/>
    <cellStyle name="SAPBEXHLevel2 2 9 6 3" xfId="33719"/>
    <cellStyle name="SAPBEXHLevel2 2 9 6 4" xfId="33720"/>
    <cellStyle name="SAPBEXHLevel2 2 9 6 5" xfId="33721"/>
    <cellStyle name="SAPBEXHLevel2 2 9 7" xfId="33722"/>
    <cellStyle name="SAPBEXHLevel2 2 9 7 2" xfId="33723"/>
    <cellStyle name="SAPBEXHLevel2 2 9 7 3" xfId="33724"/>
    <cellStyle name="SAPBEXHLevel2 2 9 7 4" xfId="33725"/>
    <cellStyle name="SAPBEXHLevel2 2 9 8" xfId="33726"/>
    <cellStyle name="SAPBEXHLevel2 2 9 8 2" xfId="33727"/>
    <cellStyle name="SAPBEXHLevel2 2 9 8 3" xfId="33728"/>
    <cellStyle name="SAPBEXHLevel2 2 9 8 4" xfId="33729"/>
    <cellStyle name="SAPBEXHLevel2 2 9 9" xfId="33730"/>
    <cellStyle name="SAPBEXHLevel2 2 9 9 2" xfId="33731"/>
    <cellStyle name="SAPBEXHLevel2 2_20120313_final_participating_bonds_mar2012_interest_calc" xfId="33732"/>
    <cellStyle name="SAPBEXHLevel2 20" xfId="33733"/>
    <cellStyle name="SAPBEXHLevel2 3" xfId="33734"/>
    <cellStyle name="SAPBEXHLevel2 3 10" xfId="33735"/>
    <cellStyle name="SAPBEXHLevel2 3 10 2" xfId="33736"/>
    <cellStyle name="SAPBEXHLevel2 3 11" xfId="33737"/>
    <cellStyle name="SAPBEXHLevel2 3 12" xfId="33738"/>
    <cellStyle name="SAPBEXHLevel2 3 2" xfId="33739"/>
    <cellStyle name="SAPBEXHLevel2 3 2 2" xfId="33740"/>
    <cellStyle name="SAPBEXHLevel2 3 2 2 2" xfId="33741"/>
    <cellStyle name="SAPBEXHLevel2 3 2 2 2 2" xfId="33742"/>
    <cellStyle name="SAPBEXHLevel2 3 2 2 3" xfId="33743"/>
    <cellStyle name="SAPBEXHLevel2 3 2 3" xfId="33744"/>
    <cellStyle name="SAPBEXHLevel2 3 2 3 2" xfId="33745"/>
    <cellStyle name="SAPBEXHLevel2 3 2 4" xfId="33746"/>
    <cellStyle name="SAPBEXHLevel2 3 2 4 2" xfId="33747"/>
    <cellStyle name="SAPBEXHLevel2 3 2 5" xfId="33748"/>
    <cellStyle name="SAPBEXHLevel2 3 2 5 2" xfId="33749"/>
    <cellStyle name="SAPBEXHLevel2 3 2 6" xfId="33750"/>
    <cellStyle name="SAPBEXHLevel2 3 3" xfId="33751"/>
    <cellStyle name="SAPBEXHLevel2 3 3 2" xfId="33752"/>
    <cellStyle name="SAPBEXHLevel2 3 3 2 2" xfId="33753"/>
    <cellStyle name="SAPBEXHLevel2 3 3 2 2 2" xfId="33754"/>
    <cellStyle name="SAPBEXHLevel2 3 3 2 3" xfId="33755"/>
    <cellStyle name="SAPBEXHLevel2 3 3 3" xfId="33756"/>
    <cellStyle name="SAPBEXHLevel2 3 3 3 2" xfId="33757"/>
    <cellStyle name="SAPBEXHLevel2 3 3 4" xfId="33758"/>
    <cellStyle name="SAPBEXHLevel2 3 3 4 2" xfId="33759"/>
    <cellStyle name="SAPBEXHLevel2 3 3 5" xfId="33760"/>
    <cellStyle name="SAPBEXHLevel2 3 3 5 2" xfId="33761"/>
    <cellStyle name="SAPBEXHLevel2 3 3 6" xfId="33762"/>
    <cellStyle name="SAPBEXHLevel2 3 3 7" xfId="33763"/>
    <cellStyle name="SAPBEXHLevel2 3 3 8" xfId="33764"/>
    <cellStyle name="SAPBEXHLevel2 3 4" xfId="33765"/>
    <cellStyle name="SAPBEXHLevel2 3 4 2" xfId="33766"/>
    <cellStyle name="SAPBEXHLevel2 3 4 2 2" xfId="33767"/>
    <cellStyle name="SAPBEXHLevel2 3 4 2 2 2" xfId="33768"/>
    <cellStyle name="SAPBEXHLevel2 3 4 2 3" xfId="33769"/>
    <cellStyle name="SAPBEXHLevel2 3 4 3" xfId="33770"/>
    <cellStyle name="SAPBEXHLevel2 3 4 3 2" xfId="33771"/>
    <cellStyle name="SAPBEXHLevel2 3 4 4" xfId="33772"/>
    <cellStyle name="SAPBEXHLevel2 3 4 4 2" xfId="33773"/>
    <cellStyle name="SAPBEXHLevel2 3 4 5" xfId="33774"/>
    <cellStyle name="SAPBEXHLevel2 3 4 5 2" xfId="33775"/>
    <cellStyle name="SAPBEXHLevel2 3 4 6" xfId="33776"/>
    <cellStyle name="SAPBEXHLevel2 3 4 7" xfId="33777"/>
    <cellStyle name="SAPBEXHLevel2 3 4 8" xfId="33778"/>
    <cellStyle name="SAPBEXHLevel2 3 5" xfId="33779"/>
    <cellStyle name="SAPBEXHLevel2 3 5 2" xfId="33780"/>
    <cellStyle name="SAPBEXHLevel2 3 5 2 2" xfId="33781"/>
    <cellStyle name="SAPBEXHLevel2 3 5 3" xfId="33782"/>
    <cellStyle name="SAPBEXHLevel2 3 5 4" xfId="33783"/>
    <cellStyle name="SAPBEXHLevel2 3 5 5" xfId="33784"/>
    <cellStyle name="SAPBEXHLevel2 3 6" xfId="33785"/>
    <cellStyle name="SAPBEXHLevel2 3 6 2" xfId="33786"/>
    <cellStyle name="SAPBEXHLevel2 3 6 2 2" xfId="33787"/>
    <cellStyle name="SAPBEXHLevel2 3 6 3" xfId="33788"/>
    <cellStyle name="SAPBEXHLevel2 3 6 4" xfId="33789"/>
    <cellStyle name="SAPBEXHLevel2 3 6 5" xfId="33790"/>
    <cellStyle name="SAPBEXHLevel2 3 7" xfId="33791"/>
    <cellStyle name="SAPBEXHLevel2 3 7 2" xfId="33792"/>
    <cellStyle name="SAPBEXHLevel2 3 7 2 2" xfId="33793"/>
    <cellStyle name="SAPBEXHLevel2 3 7 3" xfId="33794"/>
    <cellStyle name="SAPBEXHLevel2 3 7 4" xfId="33795"/>
    <cellStyle name="SAPBEXHLevel2 3 7 5" xfId="33796"/>
    <cellStyle name="SAPBEXHLevel2 3 8" xfId="33797"/>
    <cellStyle name="SAPBEXHLevel2 3 8 2" xfId="33798"/>
    <cellStyle name="SAPBEXHLevel2 3 8 3" xfId="33799"/>
    <cellStyle name="SAPBEXHLevel2 3 8 4" xfId="33800"/>
    <cellStyle name="SAPBEXHLevel2 3 9" xfId="33801"/>
    <cellStyle name="SAPBEXHLevel2 3 9 2" xfId="33802"/>
    <cellStyle name="SAPBEXHLevel2 4" xfId="33803"/>
    <cellStyle name="SAPBEXHLevel2 4 10" xfId="33804"/>
    <cellStyle name="SAPBEXHLevel2 4 11" xfId="33805"/>
    <cellStyle name="SAPBEXHLevel2 4 2" xfId="33806"/>
    <cellStyle name="SAPBEXHLevel2 4 2 2" xfId="33807"/>
    <cellStyle name="SAPBEXHLevel2 4 2 2 2" xfId="33808"/>
    <cellStyle name="SAPBEXHLevel2 4 2 2 2 2" xfId="33809"/>
    <cellStyle name="SAPBEXHLevel2 4 2 2 3" xfId="33810"/>
    <cellStyle name="SAPBEXHLevel2 4 2 3" xfId="33811"/>
    <cellStyle name="SAPBEXHLevel2 4 2 3 2" xfId="33812"/>
    <cellStyle name="SAPBEXHLevel2 4 2 4" xfId="33813"/>
    <cellStyle name="SAPBEXHLevel2 4 2 4 2" xfId="33814"/>
    <cellStyle name="SAPBEXHLevel2 4 2 5" xfId="33815"/>
    <cellStyle name="SAPBEXHLevel2 4 2 5 2" xfId="33816"/>
    <cellStyle name="SAPBEXHLevel2 4 2 6" xfId="33817"/>
    <cellStyle name="SAPBEXHLevel2 4 3" xfId="33818"/>
    <cellStyle name="SAPBEXHLevel2 4 3 2" xfId="33819"/>
    <cellStyle name="SAPBEXHLevel2 4 3 2 2" xfId="33820"/>
    <cellStyle name="SAPBEXHLevel2 4 3 2 2 2" xfId="33821"/>
    <cellStyle name="SAPBEXHLevel2 4 3 2 3" xfId="33822"/>
    <cellStyle name="SAPBEXHLevel2 4 3 3" xfId="33823"/>
    <cellStyle name="SAPBEXHLevel2 4 3 3 2" xfId="33824"/>
    <cellStyle name="SAPBEXHLevel2 4 3 4" xfId="33825"/>
    <cellStyle name="SAPBEXHLevel2 4 3 4 2" xfId="33826"/>
    <cellStyle name="SAPBEXHLevel2 4 3 5" xfId="33827"/>
    <cellStyle name="SAPBEXHLevel2 4 3 5 2" xfId="33828"/>
    <cellStyle name="SAPBEXHLevel2 4 3 6" xfId="33829"/>
    <cellStyle name="SAPBEXHLevel2 4 3 7" xfId="33830"/>
    <cellStyle name="SAPBEXHLevel2 4 3 8" xfId="33831"/>
    <cellStyle name="SAPBEXHLevel2 4 4" xfId="33832"/>
    <cellStyle name="SAPBEXHLevel2 4 4 2" xfId="33833"/>
    <cellStyle name="SAPBEXHLevel2 4 4 2 2" xfId="33834"/>
    <cellStyle name="SAPBEXHLevel2 4 4 3" xfId="33835"/>
    <cellStyle name="SAPBEXHLevel2 4 4 4" xfId="33836"/>
    <cellStyle name="SAPBEXHLevel2 4 4 5" xfId="33837"/>
    <cellStyle name="SAPBEXHLevel2 4 5" xfId="33838"/>
    <cellStyle name="SAPBEXHLevel2 4 5 2" xfId="33839"/>
    <cellStyle name="SAPBEXHLevel2 4 5 2 2" xfId="33840"/>
    <cellStyle name="SAPBEXHLevel2 4 5 3" xfId="33841"/>
    <cellStyle name="SAPBEXHLevel2 4 5 4" xfId="33842"/>
    <cellStyle name="SAPBEXHLevel2 4 5 5" xfId="33843"/>
    <cellStyle name="SAPBEXHLevel2 4 6" xfId="33844"/>
    <cellStyle name="SAPBEXHLevel2 4 6 2" xfId="33845"/>
    <cellStyle name="SAPBEXHLevel2 4 6 2 2" xfId="33846"/>
    <cellStyle name="SAPBEXHLevel2 4 6 3" xfId="33847"/>
    <cellStyle name="SAPBEXHLevel2 4 6 4" xfId="33848"/>
    <cellStyle name="SAPBEXHLevel2 4 6 5" xfId="33849"/>
    <cellStyle name="SAPBEXHLevel2 4 7" xfId="33850"/>
    <cellStyle name="SAPBEXHLevel2 4 7 2" xfId="33851"/>
    <cellStyle name="SAPBEXHLevel2 4 7 3" xfId="33852"/>
    <cellStyle name="SAPBEXHLevel2 4 7 4" xfId="33853"/>
    <cellStyle name="SAPBEXHLevel2 4 8" xfId="33854"/>
    <cellStyle name="SAPBEXHLevel2 4 8 2" xfId="33855"/>
    <cellStyle name="SAPBEXHLevel2 4 8 3" xfId="33856"/>
    <cellStyle name="SAPBEXHLevel2 4 8 4" xfId="33857"/>
    <cellStyle name="SAPBEXHLevel2 4 9" xfId="33858"/>
    <cellStyle name="SAPBEXHLevel2 4 9 2" xfId="33859"/>
    <cellStyle name="SAPBEXHLevel2 5" xfId="33860"/>
    <cellStyle name="SAPBEXHLevel2 5 10" xfId="33861"/>
    <cellStyle name="SAPBEXHLevel2 5 11" xfId="33862"/>
    <cellStyle name="SAPBEXHLevel2 5 2" xfId="33863"/>
    <cellStyle name="SAPBEXHLevel2 5 2 2" xfId="33864"/>
    <cellStyle name="SAPBEXHLevel2 5 2 2 2" xfId="33865"/>
    <cellStyle name="SAPBEXHLevel2 5 2 2 2 2" xfId="33866"/>
    <cellStyle name="SAPBEXHLevel2 5 2 2 3" xfId="33867"/>
    <cellStyle name="SAPBEXHLevel2 5 2 3" xfId="33868"/>
    <cellStyle name="SAPBEXHLevel2 5 2 3 2" xfId="33869"/>
    <cellStyle name="SAPBEXHLevel2 5 2 4" xfId="33870"/>
    <cellStyle name="SAPBEXHLevel2 5 2 4 2" xfId="33871"/>
    <cellStyle name="SAPBEXHLevel2 5 2 5" xfId="33872"/>
    <cellStyle name="SAPBEXHLevel2 5 2 5 2" xfId="33873"/>
    <cellStyle name="SAPBEXHLevel2 5 2 6" xfId="33874"/>
    <cellStyle name="SAPBEXHLevel2 5 3" xfId="33875"/>
    <cellStyle name="SAPBEXHLevel2 5 3 2" xfId="33876"/>
    <cellStyle name="SAPBEXHLevel2 5 3 2 2" xfId="33877"/>
    <cellStyle name="SAPBEXHLevel2 5 3 2 2 2" xfId="33878"/>
    <cellStyle name="SAPBEXHLevel2 5 3 2 3" xfId="33879"/>
    <cellStyle name="SAPBEXHLevel2 5 3 3" xfId="33880"/>
    <cellStyle name="SAPBEXHLevel2 5 3 3 2" xfId="33881"/>
    <cellStyle name="SAPBEXHLevel2 5 3 4" xfId="33882"/>
    <cellStyle name="SAPBEXHLevel2 5 3 4 2" xfId="33883"/>
    <cellStyle name="SAPBEXHLevel2 5 3 5" xfId="33884"/>
    <cellStyle name="SAPBEXHLevel2 5 3 5 2" xfId="33885"/>
    <cellStyle name="SAPBEXHLevel2 5 3 6" xfId="33886"/>
    <cellStyle name="SAPBEXHLevel2 5 3 7" xfId="33887"/>
    <cellStyle name="SAPBEXHLevel2 5 3 8" xfId="33888"/>
    <cellStyle name="SAPBEXHLevel2 5 4" xfId="33889"/>
    <cellStyle name="SAPBEXHLevel2 5 4 2" xfId="33890"/>
    <cellStyle name="SAPBEXHLevel2 5 4 2 2" xfId="33891"/>
    <cellStyle name="SAPBEXHLevel2 5 4 3" xfId="33892"/>
    <cellStyle name="SAPBEXHLevel2 5 4 4" xfId="33893"/>
    <cellStyle name="SAPBEXHLevel2 5 4 5" xfId="33894"/>
    <cellStyle name="SAPBEXHLevel2 5 5" xfId="33895"/>
    <cellStyle name="SAPBEXHLevel2 5 5 2" xfId="33896"/>
    <cellStyle name="SAPBEXHLevel2 5 5 2 2" xfId="33897"/>
    <cellStyle name="SAPBEXHLevel2 5 5 3" xfId="33898"/>
    <cellStyle name="SAPBEXHLevel2 5 5 4" xfId="33899"/>
    <cellStyle name="SAPBEXHLevel2 5 5 5" xfId="33900"/>
    <cellStyle name="SAPBEXHLevel2 5 6" xfId="33901"/>
    <cellStyle name="SAPBEXHLevel2 5 6 2" xfId="33902"/>
    <cellStyle name="SAPBEXHLevel2 5 6 2 2" xfId="33903"/>
    <cellStyle name="SAPBEXHLevel2 5 6 3" xfId="33904"/>
    <cellStyle name="SAPBEXHLevel2 5 6 4" xfId="33905"/>
    <cellStyle name="SAPBEXHLevel2 5 6 5" xfId="33906"/>
    <cellStyle name="SAPBEXHLevel2 5 7" xfId="33907"/>
    <cellStyle name="SAPBEXHLevel2 5 7 2" xfId="33908"/>
    <cellStyle name="SAPBEXHLevel2 5 7 3" xfId="33909"/>
    <cellStyle name="SAPBEXHLevel2 5 7 4" xfId="33910"/>
    <cellStyle name="SAPBEXHLevel2 5 8" xfId="33911"/>
    <cellStyle name="SAPBEXHLevel2 5 8 2" xfId="33912"/>
    <cellStyle name="SAPBEXHLevel2 5 8 3" xfId="33913"/>
    <cellStyle name="SAPBEXHLevel2 5 8 4" xfId="33914"/>
    <cellStyle name="SAPBEXHLevel2 5 9" xfId="33915"/>
    <cellStyle name="SAPBEXHLevel2 5 9 2" xfId="33916"/>
    <cellStyle name="SAPBEXHLevel2 6" xfId="33917"/>
    <cellStyle name="SAPBEXHLevel2 6 10" xfId="33918"/>
    <cellStyle name="SAPBEXHLevel2 6 11" xfId="33919"/>
    <cellStyle name="SAPBEXHLevel2 6 2" xfId="33920"/>
    <cellStyle name="SAPBEXHLevel2 6 2 2" xfId="33921"/>
    <cellStyle name="SAPBEXHLevel2 6 2 2 2" xfId="33922"/>
    <cellStyle name="SAPBEXHLevel2 6 2 2 2 2" xfId="33923"/>
    <cellStyle name="SAPBEXHLevel2 6 2 2 3" xfId="33924"/>
    <cellStyle name="SAPBEXHLevel2 6 2 3" xfId="33925"/>
    <cellStyle name="SAPBEXHLevel2 6 2 3 2" xfId="33926"/>
    <cellStyle name="SAPBEXHLevel2 6 2 4" xfId="33927"/>
    <cellStyle name="SAPBEXHLevel2 6 2 4 2" xfId="33928"/>
    <cellStyle name="SAPBEXHLevel2 6 2 5" xfId="33929"/>
    <cellStyle name="SAPBEXHLevel2 6 2 5 2" xfId="33930"/>
    <cellStyle name="SAPBEXHLevel2 6 2 6" xfId="33931"/>
    <cellStyle name="SAPBEXHLevel2 6 3" xfId="33932"/>
    <cellStyle name="SAPBEXHLevel2 6 3 2" xfId="33933"/>
    <cellStyle name="SAPBEXHLevel2 6 3 2 2" xfId="33934"/>
    <cellStyle name="SAPBEXHLevel2 6 3 2 2 2" xfId="33935"/>
    <cellStyle name="SAPBEXHLevel2 6 3 2 3" xfId="33936"/>
    <cellStyle name="SAPBEXHLevel2 6 3 3" xfId="33937"/>
    <cellStyle name="SAPBEXHLevel2 6 3 3 2" xfId="33938"/>
    <cellStyle name="SAPBEXHLevel2 6 3 4" xfId="33939"/>
    <cellStyle name="SAPBEXHLevel2 6 3 4 2" xfId="33940"/>
    <cellStyle name="SAPBEXHLevel2 6 3 5" xfId="33941"/>
    <cellStyle name="SAPBEXHLevel2 6 3 5 2" xfId="33942"/>
    <cellStyle name="SAPBEXHLevel2 6 3 6" xfId="33943"/>
    <cellStyle name="SAPBEXHLevel2 6 3 7" xfId="33944"/>
    <cellStyle name="SAPBEXHLevel2 6 3 8" xfId="33945"/>
    <cellStyle name="SAPBEXHLevel2 6 4" xfId="33946"/>
    <cellStyle name="SAPBEXHLevel2 6 4 2" xfId="33947"/>
    <cellStyle name="SAPBEXHLevel2 6 4 2 2" xfId="33948"/>
    <cellStyle name="SAPBEXHLevel2 6 4 3" xfId="33949"/>
    <cellStyle name="SAPBEXHLevel2 6 4 4" xfId="33950"/>
    <cellStyle name="SAPBEXHLevel2 6 4 5" xfId="33951"/>
    <cellStyle name="SAPBEXHLevel2 6 5" xfId="33952"/>
    <cellStyle name="SAPBEXHLevel2 6 5 2" xfId="33953"/>
    <cellStyle name="SAPBEXHLevel2 6 5 2 2" xfId="33954"/>
    <cellStyle name="SAPBEXHLevel2 6 5 3" xfId="33955"/>
    <cellStyle name="SAPBEXHLevel2 6 5 4" xfId="33956"/>
    <cellStyle name="SAPBEXHLevel2 6 5 5" xfId="33957"/>
    <cellStyle name="SAPBEXHLevel2 6 6" xfId="33958"/>
    <cellStyle name="SAPBEXHLevel2 6 6 2" xfId="33959"/>
    <cellStyle name="SAPBEXHLevel2 6 6 2 2" xfId="33960"/>
    <cellStyle name="SAPBEXHLevel2 6 6 3" xfId="33961"/>
    <cellStyle name="SAPBEXHLevel2 6 6 4" xfId="33962"/>
    <cellStyle name="SAPBEXHLevel2 6 6 5" xfId="33963"/>
    <cellStyle name="SAPBEXHLevel2 6 7" xfId="33964"/>
    <cellStyle name="SAPBEXHLevel2 6 7 2" xfId="33965"/>
    <cellStyle name="SAPBEXHLevel2 6 7 3" xfId="33966"/>
    <cellStyle name="SAPBEXHLevel2 6 7 4" xfId="33967"/>
    <cellStyle name="SAPBEXHLevel2 6 8" xfId="33968"/>
    <cellStyle name="SAPBEXHLevel2 6 8 2" xfId="33969"/>
    <cellStyle name="SAPBEXHLevel2 6 8 3" xfId="33970"/>
    <cellStyle name="SAPBEXHLevel2 6 8 4" xfId="33971"/>
    <cellStyle name="SAPBEXHLevel2 6 9" xfId="33972"/>
    <cellStyle name="SAPBEXHLevel2 6 9 2" xfId="33973"/>
    <cellStyle name="SAPBEXHLevel2 7" xfId="33974"/>
    <cellStyle name="SAPBEXHLevel2 7 10" xfId="33975"/>
    <cellStyle name="SAPBEXHLevel2 7 11" xfId="33976"/>
    <cellStyle name="SAPBEXHLevel2 7 2" xfId="33977"/>
    <cellStyle name="SAPBEXHLevel2 7 2 2" xfId="33978"/>
    <cellStyle name="SAPBEXHLevel2 7 2 2 2" xfId="33979"/>
    <cellStyle name="SAPBEXHLevel2 7 2 2 2 2" xfId="33980"/>
    <cellStyle name="SAPBEXHLevel2 7 2 2 3" xfId="33981"/>
    <cellStyle name="SAPBEXHLevel2 7 2 3" xfId="33982"/>
    <cellStyle name="SAPBEXHLevel2 7 2 3 2" xfId="33983"/>
    <cellStyle name="SAPBEXHLevel2 7 2 4" xfId="33984"/>
    <cellStyle name="SAPBEXHLevel2 7 2 4 2" xfId="33985"/>
    <cellStyle name="SAPBEXHLevel2 7 2 5" xfId="33986"/>
    <cellStyle name="SAPBEXHLevel2 7 2 5 2" xfId="33987"/>
    <cellStyle name="SAPBEXHLevel2 7 2 6" xfId="33988"/>
    <cellStyle name="SAPBEXHLevel2 7 3" xfId="33989"/>
    <cellStyle name="SAPBEXHLevel2 7 3 2" xfId="33990"/>
    <cellStyle name="SAPBEXHLevel2 7 3 2 2" xfId="33991"/>
    <cellStyle name="SAPBEXHLevel2 7 3 2 2 2" xfId="33992"/>
    <cellStyle name="SAPBEXHLevel2 7 3 2 3" xfId="33993"/>
    <cellStyle name="SAPBEXHLevel2 7 3 3" xfId="33994"/>
    <cellStyle name="SAPBEXHLevel2 7 3 3 2" xfId="33995"/>
    <cellStyle name="SAPBEXHLevel2 7 3 4" xfId="33996"/>
    <cellStyle name="SAPBEXHLevel2 7 3 4 2" xfId="33997"/>
    <cellStyle name="SAPBEXHLevel2 7 3 5" xfId="33998"/>
    <cellStyle name="SAPBEXHLevel2 7 3 5 2" xfId="33999"/>
    <cellStyle name="SAPBEXHLevel2 7 3 6" xfId="34000"/>
    <cellStyle name="SAPBEXHLevel2 7 3 7" xfId="34001"/>
    <cellStyle name="SAPBEXHLevel2 7 3 8" xfId="34002"/>
    <cellStyle name="SAPBEXHLevel2 7 4" xfId="34003"/>
    <cellStyle name="SAPBEXHLevel2 7 4 2" xfId="34004"/>
    <cellStyle name="SAPBEXHLevel2 7 4 2 2" xfId="34005"/>
    <cellStyle name="SAPBEXHLevel2 7 4 3" xfId="34006"/>
    <cellStyle name="SAPBEXHLevel2 7 4 4" xfId="34007"/>
    <cellStyle name="SAPBEXHLevel2 7 4 5" xfId="34008"/>
    <cellStyle name="SAPBEXHLevel2 7 5" xfId="34009"/>
    <cellStyle name="SAPBEXHLevel2 7 5 2" xfId="34010"/>
    <cellStyle name="SAPBEXHLevel2 7 5 2 2" xfId="34011"/>
    <cellStyle name="SAPBEXHLevel2 7 5 3" xfId="34012"/>
    <cellStyle name="SAPBEXHLevel2 7 5 4" xfId="34013"/>
    <cellStyle name="SAPBEXHLevel2 7 5 5" xfId="34014"/>
    <cellStyle name="SAPBEXHLevel2 7 6" xfId="34015"/>
    <cellStyle name="SAPBEXHLevel2 7 6 2" xfId="34016"/>
    <cellStyle name="SAPBEXHLevel2 7 6 2 2" xfId="34017"/>
    <cellStyle name="SAPBEXHLevel2 7 6 3" xfId="34018"/>
    <cellStyle name="SAPBEXHLevel2 7 6 4" xfId="34019"/>
    <cellStyle name="SAPBEXHLevel2 7 6 5" xfId="34020"/>
    <cellStyle name="SAPBEXHLevel2 7 7" xfId="34021"/>
    <cellStyle name="SAPBEXHLevel2 7 7 2" xfId="34022"/>
    <cellStyle name="SAPBEXHLevel2 7 7 3" xfId="34023"/>
    <cellStyle name="SAPBEXHLevel2 7 7 4" xfId="34024"/>
    <cellStyle name="SAPBEXHLevel2 7 8" xfId="34025"/>
    <cellStyle name="SAPBEXHLevel2 7 8 2" xfId="34026"/>
    <cellStyle name="SAPBEXHLevel2 7 8 3" xfId="34027"/>
    <cellStyle name="SAPBEXHLevel2 7 8 4" xfId="34028"/>
    <cellStyle name="SAPBEXHLevel2 7 9" xfId="34029"/>
    <cellStyle name="SAPBEXHLevel2 7 9 2" xfId="34030"/>
    <cellStyle name="SAPBEXHLevel2 8" xfId="34031"/>
    <cellStyle name="SAPBEXHLevel2 8 10" xfId="34032"/>
    <cellStyle name="SAPBEXHLevel2 8 11" xfId="34033"/>
    <cellStyle name="SAPBEXHLevel2 8 2" xfId="34034"/>
    <cellStyle name="SAPBEXHLevel2 8 2 2" xfId="34035"/>
    <cellStyle name="SAPBEXHLevel2 8 2 2 2" xfId="34036"/>
    <cellStyle name="SAPBEXHLevel2 8 2 2 2 2" xfId="34037"/>
    <cellStyle name="SAPBEXHLevel2 8 2 2 3" xfId="34038"/>
    <cellStyle name="SAPBEXHLevel2 8 2 3" xfId="34039"/>
    <cellStyle name="SAPBEXHLevel2 8 2 3 2" xfId="34040"/>
    <cellStyle name="SAPBEXHLevel2 8 2 4" xfId="34041"/>
    <cellStyle name="SAPBEXHLevel2 8 2 4 2" xfId="34042"/>
    <cellStyle name="SAPBEXHLevel2 8 2 5" xfId="34043"/>
    <cellStyle name="SAPBEXHLevel2 8 2 5 2" xfId="34044"/>
    <cellStyle name="SAPBEXHLevel2 8 2 6" xfId="34045"/>
    <cellStyle name="SAPBEXHLevel2 8 3" xfId="34046"/>
    <cellStyle name="SAPBEXHLevel2 8 3 2" xfId="34047"/>
    <cellStyle name="SAPBEXHLevel2 8 3 2 2" xfId="34048"/>
    <cellStyle name="SAPBEXHLevel2 8 3 2 2 2" xfId="34049"/>
    <cellStyle name="SAPBEXHLevel2 8 3 2 3" xfId="34050"/>
    <cellStyle name="SAPBEXHLevel2 8 3 3" xfId="34051"/>
    <cellStyle name="SAPBEXHLevel2 8 3 3 2" xfId="34052"/>
    <cellStyle name="SAPBEXHLevel2 8 3 4" xfId="34053"/>
    <cellStyle name="SAPBEXHLevel2 8 3 4 2" xfId="34054"/>
    <cellStyle name="SAPBEXHLevel2 8 3 5" xfId="34055"/>
    <cellStyle name="SAPBEXHLevel2 8 3 5 2" xfId="34056"/>
    <cellStyle name="SAPBEXHLevel2 8 3 6" xfId="34057"/>
    <cellStyle name="SAPBEXHLevel2 8 3 7" xfId="34058"/>
    <cellStyle name="SAPBEXHLevel2 8 3 8" xfId="34059"/>
    <cellStyle name="SAPBEXHLevel2 8 4" xfId="34060"/>
    <cellStyle name="SAPBEXHLevel2 8 4 2" xfId="34061"/>
    <cellStyle name="SAPBEXHLevel2 8 4 2 2" xfId="34062"/>
    <cellStyle name="SAPBEXHLevel2 8 4 3" xfId="34063"/>
    <cellStyle name="SAPBEXHLevel2 8 4 4" xfId="34064"/>
    <cellStyle name="SAPBEXHLevel2 8 4 5" xfId="34065"/>
    <cellStyle name="SAPBEXHLevel2 8 5" xfId="34066"/>
    <cellStyle name="SAPBEXHLevel2 8 5 2" xfId="34067"/>
    <cellStyle name="SAPBEXHLevel2 8 5 2 2" xfId="34068"/>
    <cellStyle name="SAPBEXHLevel2 8 5 3" xfId="34069"/>
    <cellStyle name="SAPBEXHLevel2 8 5 4" xfId="34070"/>
    <cellStyle name="SAPBEXHLevel2 8 5 5" xfId="34071"/>
    <cellStyle name="SAPBEXHLevel2 8 6" xfId="34072"/>
    <cellStyle name="SAPBEXHLevel2 8 6 2" xfId="34073"/>
    <cellStyle name="SAPBEXHLevel2 8 6 2 2" xfId="34074"/>
    <cellStyle name="SAPBEXHLevel2 8 6 3" xfId="34075"/>
    <cellStyle name="SAPBEXHLevel2 8 6 4" xfId="34076"/>
    <cellStyle name="SAPBEXHLevel2 8 6 5" xfId="34077"/>
    <cellStyle name="SAPBEXHLevel2 8 7" xfId="34078"/>
    <cellStyle name="SAPBEXHLevel2 8 7 2" xfId="34079"/>
    <cellStyle name="SAPBEXHLevel2 8 7 3" xfId="34080"/>
    <cellStyle name="SAPBEXHLevel2 8 7 4" xfId="34081"/>
    <cellStyle name="SAPBEXHLevel2 8 8" xfId="34082"/>
    <cellStyle name="SAPBEXHLevel2 8 8 2" xfId="34083"/>
    <cellStyle name="SAPBEXHLevel2 8 8 3" xfId="34084"/>
    <cellStyle name="SAPBEXHLevel2 8 8 4" xfId="34085"/>
    <cellStyle name="SAPBEXHLevel2 8 9" xfId="34086"/>
    <cellStyle name="SAPBEXHLevel2 8 9 2" xfId="34087"/>
    <cellStyle name="SAPBEXHLevel2 9" xfId="34088"/>
    <cellStyle name="SAPBEXHLevel2 9 2" xfId="34089"/>
    <cellStyle name="SAPBEXHLevel2 9 2 2" xfId="34090"/>
    <cellStyle name="SAPBEXHLevel2 9 2 2 2" xfId="34091"/>
    <cellStyle name="SAPBEXHLevel2 9 2 3" xfId="34092"/>
    <cellStyle name="SAPBEXHLevel2 9 3" xfId="34093"/>
    <cellStyle name="SAPBEXHLevel2 9 3 2" xfId="34094"/>
    <cellStyle name="SAPBEXHLevel2 9 4" xfId="34095"/>
    <cellStyle name="SAPBEXHLevel2 9 4 2" xfId="34096"/>
    <cellStyle name="SAPBEXHLevel2 9 5" xfId="34097"/>
    <cellStyle name="SAPBEXHLevel2 9 5 2" xfId="34098"/>
    <cellStyle name="SAPBEXHLevel2 9 6" xfId="34099"/>
    <cellStyle name="SAPBEXHLevel2 9 7" xfId="34100"/>
    <cellStyle name="SAPBEXHLevel2 9 8" xfId="34101"/>
    <cellStyle name="SAPBEXHLevel2_2011-10-03 DSA EL with PSI Oct" xfId="34102"/>
    <cellStyle name="SAPBEXHLevel2X" xfId="34103"/>
    <cellStyle name="SAPBEXHLevel2X 10" xfId="34104"/>
    <cellStyle name="SAPBEXHLevel2X 10 2" xfId="34105"/>
    <cellStyle name="SAPBEXHLevel2X 10 2 2" xfId="34106"/>
    <cellStyle name="SAPBEXHLevel2X 10 2 2 2" xfId="34107"/>
    <cellStyle name="SAPBEXHLevel2X 10 2 3" xfId="34108"/>
    <cellStyle name="SAPBEXHLevel2X 10 3" xfId="34109"/>
    <cellStyle name="SAPBEXHLevel2X 10 3 2" xfId="34110"/>
    <cellStyle name="SAPBEXHLevel2X 10 4" xfId="34111"/>
    <cellStyle name="SAPBEXHLevel2X 10 4 2" xfId="34112"/>
    <cellStyle name="SAPBEXHLevel2X 10 5" xfId="34113"/>
    <cellStyle name="SAPBEXHLevel2X 10 5 2" xfId="34114"/>
    <cellStyle name="SAPBEXHLevel2X 10 6" xfId="34115"/>
    <cellStyle name="SAPBEXHLevel2X 10 7" xfId="34116"/>
    <cellStyle name="SAPBEXHLevel2X 10 8" xfId="34117"/>
    <cellStyle name="SAPBEXHLevel2X 11" xfId="34118"/>
    <cellStyle name="SAPBEXHLevel2X 11 2" xfId="34119"/>
    <cellStyle name="SAPBEXHLevel2X 11 2 2" xfId="34120"/>
    <cellStyle name="SAPBEXHLevel2X 11 2 2 2" xfId="34121"/>
    <cellStyle name="SAPBEXHLevel2X 11 2 3" xfId="34122"/>
    <cellStyle name="SAPBEXHLevel2X 11 3" xfId="34123"/>
    <cellStyle name="SAPBEXHLevel2X 11 3 2" xfId="34124"/>
    <cellStyle name="SAPBEXHLevel2X 11 4" xfId="34125"/>
    <cellStyle name="SAPBEXHLevel2X 11 4 2" xfId="34126"/>
    <cellStyle name="SAPBEXHLevel2X 11 5" xfId="34127"/>
    <cellStyle name="SAPBEXHLevel2X 11 5 2" xfId="34128"/>
    <cellStyle name="SAPBEXHLevel2X 11 6" xfId="34129"/>
    <cellStyle name="SAPBEXHLevel2X 11 7" xfId="34130"/>
    <cellStyle name="SAPBEXHLevel2X 12" xfId="34131"/>
    <cellStyle name="SAPBEXHLevel2X 12 2" xfId="34132"/>
    <cellStyle name="SAPBEXHLevel2X 12 2 2" xfId="34133"/>
    <cellStyle name="SAPBEXHLevel2X 12 3" xfId="34134"/>
    <cellStyle name="SAPBEXHLevel2X 12 4" xfId="34135"/>
    <cellStyle name="SAPBEXHLevel2X 13" xfId="34136"/>
    <cellStyle name="SAPBEXHLevel2X 13 2" xfId="34137"/>
    <cellStyle name="SAPBEXHLevel2X 13 2 2" xfId="34138"/>
    <cellStyle name="SAPBEXHLevel2X 13 3" xfId="34139"/>
    <cellStyle name="SAPBEXHLevel2X 13 4" xfId="34140"/>
    <cellStyle name="SAPBEXHLevel2X 13 5" xfId="34141"/>
    <cellStyle name="SAPBEXHLevel2X 14" xfId="34142"/>
    <cellStyle name="SAPBEXHLevel2X 14 2" xfId="34143"/>
    <cellStyle name="SAPBEXHLevel2X 14 2 2" xfId="34144"/>
    <cellStyle name="SAPBEXHLevel2X 14 3" xfId="34145"/>
    <cellStyle name="SAPBEXHLevel2X 14 4" xfId="34146"/>
    <cellStyle name="SAPBEXHLevel2X 14 5" xfId="34147"/>
    <cellStyle name="SAPBEXHLevel2X 15" xfId="34148"/>
    <cellStyle name="SAPBEXHLevel2X 15 2" xfId="34149"/>
    <cellStyle name="SAPBEXHLevel2X 15 3" xfId="34150"/>
    <cellStyle name="SAPBEXHLevel2X 15 4" xfId="34151"/>
    <cellStyle name="SAPBEXHLevel2X 16" xfId="34152"/>
    <cellStyle name="SAPBEXHLevel2X 16 2" xfId="34153"/>
    <cellStyle name="SAPBEXHLevel2X 17" xfId="34154"/>
    <cellStyle name="SAPBEXHLevel2X 17 2" xfId="34155"/>
    <cellStyle name="SAPBEXHLevel2X 18" xfId="34156"/>
    <cellStyle name="SAPBEXHLevel2X 19" xfId="34157"/>
    <cellStyle name="SAPBEXHLevel2X 2" xfId="34158"/>
    <cellStyle name="SAPBEXHLevel2X 2 10" xfId="34159"/>
    <cellStyle name="SAPBEXHLevel2X 2 10 10" xfId="34160"/>
    <cellStyle name="SAPBEXHLevel2X 2 10 11" xfId="34161"/>
    <cellStyle name="SAPBEXHLevel2X 2 10 2" xfId="34162"/>
    <cellStyle name="SAPBEXHLevel2X 2 10 2 2" xfId="34163"/>
    <cellStyle name="SAPBEXHLevel2X 2 10 2 2 2" xfId="34164"/>
    <cellStyle name="SAPBEXHLevel2X 2 10 2 2 2 2" xfId="34165"/>
    <cellStyle name="SAPBEXHLevel2X 2 10 2 2 3" xfId="34166"/>
    <cellStyle name="SAPBEXHLevel2X 2 10 2 3" xfId="34167"/>
    <cellStyle name="SAPBEXHLevel2X 2 10 2 3 2" xfId="34168"/>
    <cellStyle name="SAPBEXHLevel2X 2 10 2 4" xfId="34169"/>
    <cellStyle name="SAPBEXHLevel2X 2 10 2 4 2" xfId="34170"/>
    <cellStyle name="SAPBEXHLevel2X 2 10 2 5" xfId="34171"/>
    <cellStyle name="SAPBEXHLevel2X 2 10 2 5 2" xfId="34172"/>
    <cellStyle name="SAPBEXHLevel2X 2 10 2 6" xfId="34173"/>
    <cellStyle name="SAPBEXHLevel2X 2 10 3" xfId="34174"/>
    <cellStyle name="SAPBEXHLevel2X 2 10 3 2" xfId="34175"/>
    <cellStyle name="SAPBEXHLevel2X 2 10 3 2 2" xfId="34176"/>
    <cellStyle name="SAPBEXHLevel2X 2 10 3 2 2 2" xfId="34177"/>
    <cellStyle name="SAPBEXHLevel2X 2 10 3 2 3" xfId="34178"/>
    <cellStyle name="SAPBEXHLevel2X 2 10 3 3" xfId="34179"/>
    <cellStyle name="SAPBEXHLevel2X 2 10 3 3 2" xfId="34180"/>
    <cellStyle name="SAPBEXHLevel2X 2 10 3 4" xfId="34181"/>
    <cellStyle name="SAPBEXHLevel2X 2 10 3 4 2" xfId="34182"/>
    <cellStyle name="SAPBEXHLevel2X 2 10 3 5" xfId="34183"/>
    <cellStyle name="SAPBEXHLevel2X 2 10 3 5 2" xfId="34184"/>
    <cellStyle name="SAPBEXHLevel2X 2 10 3 6" xfId="34185"/>
    <cellStyle name="SAPBEXHLevel2X 2 10 3 7" xfId="34186"/>
    <cellStyle name="SAPBEXHLevel2X 2 10 3 8" xfId="34187"/>
    <cellStyle name="SAPBEXHLevel2X 2 10 4" xfId="34188"/>
    <cellStyle name="SAPBEXHLevel2X 2 10 4 2" xfId="34189"/>
    <cellStyle name="SAPBEXHLevel2X 2 10 4 2 2" xfId="34190"/>
    <cellStyle name="SAPBEXHLevel2X 2 10 4 3" xfId="34191"/>
    <cellStyle name="SAPBEXHLevel2X 2 10 4 4" xfId="34192"/>
    <cellStyle name="SAPBEXHLevel2X 2 10 4 5" xfId="34193"/>
    <cellStyle name="SAPBEXHLevel2X 2 10 5" xfId="34194"/>
    <cellStyle name="SAPBEXHLevel2X 2 10 5 2" xfId="34195"/>
    <cellStyle name="SAPBEXHLevel2X 2 10 5 2 2" xfId="34196"/>
    <cellStyle name="SAPBEXHLevel2X 2 10 5 3" xfId="34197"/>
    <cellStyle name="SAPBEXHLevel2X 2 10 5 4" xfId="34198"/>
    <cellStyle name="SAPBEXHLevel2X 2 10 5 5" xfId="34199"/>
    <cellStyle name="SAPBEXHLevel2X 2 10 6" xfId="34200"/>
    <cellStyle name="SAPBEXHLevel2X 2 10 6 2" xfId="34201"/>
    <cellStyle name="SAPBEXHLevel2X 2 10 6 2 2" xfId="34202"/>
    <cellStyle name="SAPBEXHLevel2X 2 10 6 3" xfId="34203"/>
    <cellStyle name="SAPBEXHLevel2X 2 10 6 4" xfId="34204"/>
    <cellStyle name="SAPBEXHLevel2X 2 10 6 5" xfId="34205"/>
    <cellStyle name="SAPBEXHLevel2X 2 10 7" xfId="34206"/>
    <cellStyle name="SAPBEXHLevel2X 2 10 7 2" xfId="34207"/>
    <cellStyle name="SAPBEXHLevel2X 2 10 7 3" xfId="34208"/>
    <cellStyle name="SAPBEXHLevel2X 2 10 7 4" xfId="34209"/>
    <cellStyle name="SAPBEXHLevel2X 2 10 8" xfId="34210"/>
    <cellStyle name="SAPBEXHLevel2X 2 10 8 2" xfId="34211"/>
    <cellStyle name="SAPBEXHLevel2X 2 10 8 3" xfId="34212"/>
    <cellStyle name="SAPBEXHLevel2X 2 10 8 4" xfId="34213"/>
    <cellStyle name="SAPBEXHLevel2X 2 10 9" xfId="34214"/>
    <cellStyle name="SAPBEXHLevel2X 2 10 9 2" xfId="34215"/>
    <cellStyle name="SAPBEXHLevel2X 2 11" xfId="34216"/>
    <cellStyle name="SAPBEXHLevel2X 2 11 10" xfId="34217"/>
    <cellStyle name="SAPBEXHLevel2X 2 11 11" xfId="34218"/>
    <cellStyle name="SAPBEXHLevel2X 2 11 2" xfId="34219"/>
    <cellStyle name="SAPBEXHLevel2X 2 11 2 2" xfId="34220"/>
    <cellStyle name="SAPBEXHLevel2X 2 11 2 2 2" xfId="34221"/>
    <cellStyle name="SAPBEXHLevel2X 2 11 2 2 2 2" xfId="34222"/>
    <cellStyle name="SAPBEXHLevel2X 2 11 2 2 3" xfId="34223"/>
    <cellStyle name="SAPBEXHLevel2X 2 11 2 3" xfId="34224"/>
    <cellStyle name="SAPBEXHLevel2X 2 11 2 3 2" xfId="34225"/>
    <cellStyle name="SAPBEXHLevel2X 2 11 2 4" xfId="34226"/>
    <cellStyle name="SAPBEXHLevel2X 2 11 2 4 2" xfId="34227"/>
    <cellStyle name="SAPBEXHLevel2X 2 11 2 5" xfId="34228"/>
    <cellStyle name="SAPBEXHLevel2X 2 11 2 5 2" xfId="34229"/>
    <cellStyle name="SAPBEXHLevel2X 2 11 2 6" xfId="34230"/>
    <cellStyle name="SAPBEXHLevel2X 2 11 3" xfId="34231"/>
    <cellStyle name="SAPBEXHLevel2X 2 11 3 2" xfId="34232"/>
    <cellStyle name="SAPBEXHLevel2X 2 11 3 2 2" xfId="34233"/>
    <cellStyle name="SAPBEXHLevel2X 2 11 3 2 2 2" xfId="34234"/>
    <cellStyle name="SAPBEXHLevel2X 2 11 3 2 3" xfId="34235"/>
    <cellStyle name="SAPBEXHLevel2X 2 11 3 3" xfId="34236"/>
    <cellStyle name="SAPBEXHLevel2X 2 11 3 3 2" xfId="34237"/>
    <cellStyle name="SAPBEXHLevel2X 2 11 3 4" xfId="34238"/>
    <cellStyle name="SAPBEXHLevel2X 2 11 3 4 2" xfId="34239"/>
    <cellStyle name="SAPBEXHLevel2X 2 11 3 5" xfId="34240"/>
    <cellStyle name="SAPBEXHLevel2X 2 11 3 5 2" xfId="34241"/>
    <cellStyle name="SAPBEXHLevel2X 2 11 3 6" xfId="34242"/>
    <cellStyle name="SAPBEXHLevel2X 2 11 3 7" xfId="34243"/>
    <cellStyle name="SAPBEXHLevel2X 2 11 3 8" xfId="34244"/>
    <cellStyle name="SAPBEXHLevel2X 2 11 4" xfId="34245"/>
    <cellStyle name="SAPBEXHLevel2X 2 11 4 2" xfId="34246"/>
    <cellStyle name="SAPBEXHLevel2X 2 11 4 2 2" xfId="34247"/>
    <cellStyle name="SAPBEXHLevel2X 2 11 4 3" xfId="34248"/>
    <cellStyle name="SAPBEXHLevel2X 2 11 4 4" xfId="34249"/>
    <cellStyle name="SAPBEXHLevel2X 2 11 4 5" xfId="34250"/>
    <cellStyle name="SAPBEXHLevel2X 2 11 5" xfId="34251"/>
    <cellStyle name="SAPBEXHLevel2X 2 11 5 2" xfId="34252"/>
    <cellStyle name="SAPBEXHLevel2X 2 11 5 2 2" xfId="34253"/>
    <cellStyle name="SAPBEXHLevel2X 2 11 5 3" xfId="34254"/>
    <cellStyle name="SAPBEXHLevel2X 2 11 5 4" xfId="34255"/>
    <cellStyle name="SAPBEXHLevel2X 2 11 5 5" xfId="34256"/>
    <cellStyle name="SAPBEXHLevel2X 2 11 6" xfId="34257"/>
    <cellStyle name="SAPBEXHLevel2X 2 11 6 2" xfId="34258"/>
    <cellStyle name="SAPBEXHLevel2X 2 11 6 2 2" xfId="34259"/>
    <cellStyle name="SAPBEXHLevel2X 2 11 6 3" xfId="34260"/>
    <cellStyle name="SAPBEXHLevel2X 2 11 6 4" xfId="34261"/>
    <cellStyle name="SAPBEXHLevel2X 2 11 6 5" xfId="34262"/>
    <cellStyle name="SAPBEXHLevel2X 2 11 7" xfId="34263"/>
    <cellStyle name="SAPBEXHLevel2X 2 11 7 2" xfId="34264"/>
    <cellStyle name="SAPBEXHLevel2X 2 11 7 3" xfId="34265"/>
    <cellStyle name="SAPBEXHLevel2X 2 11 7 4" xfId="34266"/>
    <cellStyle name="SAPBEXHLevel2X 2 11 8" xfId="34267"/>
    <cellStyle name="SAPBEXHLevel2X 2 11 8 2" xfId="34268"/>
    <cellStyle name="SAPBEXHLevel2X 2 11 8 3" xfId="34269"/>
    <cellStyle name="SAPBEXHLevel2X 2 11 8 4" xfId="34270"/>
    <cellStyle name="SAPBEXHLevel2X 2 11 9" xfId="34271"/>
    <cellStyle name="SAPBEXHLevel2X 2 11 9 2" xfId="34272"/>
    <cellStyle name="SAPBEXHLevel2X 2 12" xfId="34273"/>
    <cellStyle name="SAPBEXHLevel2X 2 12 10" xfId="34274"/>
    <cellStyle name="SAPBEXHLevel2X 2 12 11" xfId="34275"/>
    <cellStyle name="SAPBEXHLevel2X 2 12 2" xfId="34276"/>
    <cellStyle name="SAPBEXHLevel2X 2 12 2 2" xfId="34277"/>
    <cellStyle name="SAPBEXHLevel2X 2 12 2 2 2" xfId="34278"/>
    <cellStyle name="SAPBEXHLevel2X 2 12 2 2 2 2" xfId="34279"/>
    <cellStyle name="SAPBEXHLevel2X 2 12 2 2 3" xfId="34280"/>
    <cellStyle name="SAPBEXHLevel2X 2 12 2 3" xfId="34281"/>
    <cellStyle name="SAPBEXHLevel2X 2 12 2 3 2" xfId="34282"/>
    <cellStyle name="SAPBEXHLevel2X 2 12 2 4" xfId="34283"/>
    <cellStyle name="SAPBEXHLevel2X 2 12 2 4 2" xfId="34284"/>
    <cellStyle name="SAPBEXHLevel2X 2 12 2 5" xfId="34285"/>
    <cellStyle name="SAPBEXHLevel2X 2 12 2 5 2" xfId="34286"/>
    <cellStyle name="SAPBEXHLevel2X 2 12 2 6" xfId="34287"/>
    <cellStyle name="SAPBEXHLevel2X 2 12 3" xfId="34288"/>
    <cellStyle name="SAPBEXHLevel2X 2 12 3 2" xfId="34289"/>
    <cellStyle name="SAPBEXHLevel2X 2 12 3 2 2" xfId="34290"/>
    <cellStyle name="SAPBEXHLevel2X 2 12 3 2 2 2" xfId="34291"/>
    <cellStyle name="SAPBEXHLevel2X 2 12 3 2 3" xfId="34292"/>
    <cellStyle name="SAPBEXHLevel2X 2 12 3 3" xfId="34293"/>
    <cellStyle name="SAPBEXHLevel2X 2 12 3 3 2" xfId="34294"/>
    <cellStyle name="SAPBEXHLevel2X 2 12 3 4" xfId="34295"/>
    <cellStyle name="SAPBEXHLevel2X 2 12 3 4 2" xfId="34296"/>
    <cellStyle name="SAPBEXHLevel2X 2 12 3 5" xfId="34297"/>
    <cellStyle name="SAPBEXHLevel2X 2 12 3 5 2" xfId="34298"/>
    <cellStyle name="SAPBEXHLevel2X 2 12 3 6" xfId="34299"/>
    <cellStyle name="SAPBEXHLevel2X 2 12 3 7" xfId="34300"/>
    <cellStyle name="SAPBEXHLevel2X 2 12 3 8" xfId="34301"/>
    <cellStyle name="SAPBEXHLevel2X 2 12 4" xfId="34302"/>
    <cellStyle name="SAPBEXHLevel2X 2 12 4 2" xfId="34303"/>
    <cellStyle name="SAPBEXHLevel2X 2 12 4 2 2" xfId="34304"/>
    <cellStyle name="SAPBEXHLevel2X 2 12 4 3" xfId="34305"/>
    <cellStyle name="SAPBEXHLevel2X 2 12 4 4" xfId="34306"/>
    <cellStyle name="SAPBEXHLevel2X 2 12 4 5" xfId="34307"/>
    <cellStyle name="SAPBEXHLevel2X 2 12 5" xfId="34308"/>
    <cellStyle name="SAPBEXHLevel2X 2 12 5 2" xfId="34309"/>
    <cellStyle name="SAPBEXHLevel2X 2 12 5 2 2" xfId="34310"/>
    <cellStyle name="SAPBEXHLevel2X 2 12 5 3" xfId="34311"/>
    <cellStyle name="SAPBEXHLevel2X 2 12 5 4" xfId="34312"/>
    <cellStyle name="SAPBEXHLevel2X 2 12 5 5" xfId="34313"/>
    <cellStyle name="SAPBEXHLevel2X 2 12 6" xfId="34314"/>
    <cellStyle name="SAPBEXHLevel2X 2 12 6 2" xfId="34315"/>
    <cellStyle name="SAPBEXHLevel2X 2 12 6 2 2" xfId="34316"/>
    <cellStyle name="SAPBEXHLevel2X 2 12 6 3" xfId="34317"/>
    <cellStyle name="SAPBEXHLevel2X 2 12 6 4" xfId="34318"/>
    <cellStyle name="SAPBEXHLevel2X 2 12 6 5" xfId="34319"/>
    <cellStyle name="SAPBEXHLevel2X 2 12 7" xfId="34320"/>
    <cellStyle name="SAPBEXHLevel2X 2 12 7 2" xfId="34321"/>
    <cellStyle name="SAPBEXHLevel2X 2 12 7 3" xfId="34322"/>
    <cellStyle name="SAPBEXHLevel2X 2 12 7 4" xfId="34323"/>
    <cellStyle name="SAPBEXHLevel2X 2 12 8" xfId="34324"/>
    <cellStyle name="SAPBEXHLevel2X 2 12 8 2" xfId="34325"/>
    <cellStyle name="SAPBEXHLevel2X 2 12 8 3" xfId="34326"/>
    <cellStyle name="SAPBEXHLevel2X 2 12 8 4" xfId="34327"/>
    <cellStyle name="SAPBEXHLevel2X 2 12 9" xfId="34328"/>
    <cellStyle name="SAPBEXHLevel2X 2 12 9 2" xfId="34329"/>
    <cellStyle name="SAPBEXHLevel2X 2 13" xfId="34330"/>
    <cellStyle name="SAPBEXHLevel2X 2 13 10" xfId="34331"/>
    <cellStyle name="SAPBEXHLevel2X 2 13 11" xfId="34332"/>
    <cellStyle name="SAPBEXHLevel2X 2 13 2" xfId="34333"/>
    <cellStyle name="SAPBEXHLevel2X 2 13 2 2" xfId="34334"/>
    <cellStyle name="SAPBEXHLevel2X 2 13 2 2 2" xfId="34335"/>
    <cellStyle name="SAPBEXHLevel2X 2 13 2 2 2 2" xfId="34336"/>
    <cellStyle name="SAPBEXHLevel2X 2 13 2 2 3" xfId="34337"/>
    <cellStyle name="SAPBEXHLevel2X 2 13 2 3" xfId="34338"/>
    <cellStyle name="SAPBEXHLevel2X 2 13 2 3 2" xfId="34339"/>
    <cellStyle name="SAPBEXHLevel2X 2 13 2 4" xfId="34340"/>
    <cellStyle name="SAPBEXHLevel2X 2 13 2 4 2" xfId="34341"/>
    <cellStyle name="SAPBEXHLevel2X 2 13 2 5" xfId="34342"/>
    <cellStyle name="SAPBEXHLevel2X 2 13 2 5 2" xfId="34343"/>
    <cellStyle name="SAPBEXHLevel2X 2 13 2 6" xfId="34344"/>
    <cellStyle name="SAPBEXHLevel2X 2 13 3" xfId="34345"/>
    <cellStyle name="SAPBEXHLevel2X 2 13 3 2" xfId="34346"/>
    <cellStyle name="SAPBEXHLevel2X 2 13 3 2 2" xfId="34347"/>
    <cellStyle name="SAPBEXHLevel2X 2 13 3 2 2 2" xfId="34348"/>
    <cellStyle name="SAPBEXHLevel2X 2 13 3 2 3" xfId="34349"/>
    <cellStyle name="SAPBEXHLevel2X 2 13 3 3" xfId="34350"/>
    <cellStyle name="SAPBEXHLevel2X 2 13 3 3 2" xfId="34351"/>
    <cellStyle name="SAPBEXHLevel2X 2 13 3 4" xfId="34352"/>
    <cellStyle name="SAPBEXHLevel2X 2 13 3 4 2" xfId="34353"/>
    <cellStyle name="SAPBEXHLevel2X 2 13 3 5" xfId="34354"/>
    <cellStyle name="SAPBEXHLevel2X 2 13 3 5 2" xfId="34355"/>
    <cellStyle name="SAPBEXHLevel2X 2 13 3 6" xfId="34356"/>
    <cellStyle name="SAPBEXHLevel2X 2 13 3 7" xfId="34357"/>
    <cellStyle name="SAPBEXHLevel2X 2 13 3 8" xfId="34358"/>
    <cellStyle name="SAPBEXHLevel2X 2 13 4" xfId="34359"/>
    <cellStyle name="SAPBEXHLevel2X 2 13 4 2" xfId="34360"/>
    <cellStyle name="SAPBEXHLevel2X 2 13 4 2 2" xfId="34361"/>
    <cellStyle name="SAPBEXHLevel2X 2 13 4 3" xfId="34362"/>
    <cellStyle name="SAPBEXHLevel2X 2 13 4 4" xfId="34363"/>
    <cellStyle name="SAPBEXHLevel2X 2 13 4 5" xfId="34364"/>
    <cellStyle name="SAPBEXHLevel2X 2 13 5" xfId="34365"/>
    <cellStyle name="SAPBEXHLevel2X 2 13 5 2" xfId="34366"/>
    <cellStyle name="SAPBEXHLevel2X 2 13 5 2 2" xfId="34367"/>
    <cellStyle name="SAPBEXHLevel2X 2 13 5 3" xfId="34368"/>
    <cellStyle name="SAPBEXHLevel2X 2 13 5 4" xfId="34369"/>
    <cellStyle name="SAPBEXHLevel2X 2 13 5 5" xfId="34370"/>
    <cellStyle name="SAPBEXHLevel2X 2 13 6" xfId="34371"/>
    <cellStyle name="SAPBEXHLevel2X 2 13 6 2" xfId="34372"/>
    <cellStyle name="SAPBEXHLevel2X 2 13 6 2 2" xfId="34373"/>
    <cellStyle name="SAPBEXHLevel2X 2 13 6 3" xfId="34374"/>
    <cellStyle name="SAPBEXHLevel2X 2 13 6 4" xfId="34375"/>
    <cellStyle name="SAPBEXHLevel2X 2 13 6 5" xfId="34376"/>
    <cellStyle name="SAPBEXHLevel2X 2 13 7" xfId="34377"/>
    <cellStyle name="SAPBEXHLevel2X 2 13 7 2" xfId="34378"/>
    <cellStyle name="SAPBEXHLevel2X 2 13 7 3" xfId="34379"/>
    <cellStyle name="SAPBEXHLevel2X 2 13 7 4" xfId="34380"/>
    <cellStyle name="SAPBEXHLevel2X 2 13 8" xfId="34381"/>
    <cellStyle name="SAPBEXHLevel2X 2 13 8 2" xfId="34382"/>
    <cellStyle name="SAPBEXHLevel2X 2 13 8 3" xfId="34383"/>
    <cellStyle name="SAPBEXHLevel2X 2 13 8 4" xfId="34384"/>
    <cellStyle name="SAPBEXHLevel2X 2 13 9" xfId="34385"/>
    <cellStyle name="SAPBEXHLevel2X 2 13 9 2" xfId="34386"/>
    <cellStyle name="SAPBEXHLevel2X 2 14" xfId="34387"/>
    <cellStyle name="SAPBEXHLevel2X 2 14 10" xfId="34388"/>
    <cellStyle name="SAPBEXHLevel2X 2 14 11" xfId="34389"/>
    <cellStyle name="SAPBEXHLevel2X 2 14 2" xfId="34390"/>
    <cellStyle name="SAPBEXHLevel2X 2 14 2 2" xfId="34391"/>
    <cellStyle name="SAPBEXHLevel2X 2 14 2 2 2" xfId="34392"/>
    <cellStyle name="SAPBEXHLevel2X 2 14 2 2 2 2" xfId="34393"/>
    <cellStyle name="SAPBEXHLevel2X 2 14 2 2 3" xfId="34394"/>
    <cellStyle name="SAPBEXHLevel2X 2 14 2 3" xfId="34395"/>
    <cellStyle name="SAPBEXHLevel2X 2 14 2 3 2" xfId="34396"/>
    <cellStyle name="SAPBEXHLevel2X 2 14 2 4" xfId="34397"/>
    <cellStyle name="SAPBEXHLevel2X 2 14 2 4 2" xfId="34398"/>
    <cellStyle name="SAPBEXHLevel2X 2 14 2 5" xfId="34399"/>
    <cellStyle name="SAPBEXHLevel2X 2 14 2 5 2" xfId="34400"/>
    <cellStyle name="SAPBEXHLevel2X 2 14 2 6" xfId="34401"/>
    <cellStyle name="SAPBEXHLevel2X 2 14 3" xfId="34402"/>
    <cellStyle name="SAPBEXHLevel2X 2 14 3 2" xfId="34403"/>
    <cellStyle name="SAPBEXHLevel2X 2 14 3 2 2" xfId="34404"/>
    <cellStyle name="SAPBEXHLevel2X 2 14 3 2 2 2" xfId="34405"/>
    <cellStyle name="SAPBEXHLevel2X 2 14 3 2 3" xfId="34406"/>
    <cellStyle name="SAPBEXHLevel2X 2 14 3 3" xfId="34407"/>
    <cellStyle name="SAPBEXHLevel2X 2 14 3 3 2" xfId="34408"/>
    <cellStyle name="SAPBEXHLevel2X 2 14 3 4" xfId="34409"/>
    <cellStyle name="SAPBEXHLevel2X 2 14 3 4 2" xfId="34410"/>
    <cellStyle name="SAPBEXHLevel2X 2 14 3 5" xfId="34411"/>
    <cellStyle name="SAPBEXHLevel2X 2 14 3 5 2" xfId="34412"/>
    <cellStyle name="SAPBEXHLevel2X 2 14 3 6" xfId="34413"/>
    <cellStyle name="SAPBEXHLevel2X 2 14 3 7" xfId="34414"/>
    <cellStyle name="SAPBEXHLevel2X 2 14 3 8" xfId="34415"/>
    <cellStyle name="SAPBEXHLevel2X 2 14 4" xfId="34416"/>
    <cellStyle name="SAPBEXHLevel2X 2 14 4 2" xfId="34417"/>
    <cellStyle name="SAPBEXHLevel2X 2 14 4 2 2" xfId="34418"/>
    <cellStyle name="SAPBEXHLevel2X 2 14 4 3" xfId="34419"/>
    <cellStyle name="SAPBEXHLevel2X 2 14 4 4" xfId="34420"/>
    <cellStyle name="SAPBEXHLevel2X 2 14 4 5" xfId="34421"/>
    <cellStyle name="SAPBEXHLevel2X 2 14 5" xfId="34422"/>
    <cellStyle name="SAPBEXHLevel2X 2 14 5 2" xfId="34423"/>
    <cellStyle name="SAPBEXHLevel2X 2 14 5 2 2" xfId="34424"/>
    <cellStyle name="SAPBEXHLevel2X 2 14 5 3" xfId="34425"/>
    <cellStyle name="SAPBEXHLevel2X 2 14 5 4" xfId="34426"/>
    <cellStyle name="SAPBEXHLevel2X 2 14 5 5" xfId="34427"/>
    <cellStyle name="SAPBEXHLevel2X 2 14 6" xfId="34428"/>
    <cellStyle name="SAPBEXHLevel2X 2 14 6 2" xfId="34429"/>
    <cellStyle name="SAPBEXHLevel2X 2 14 6 2 2" xfId="34430"/>
    <cellStyle name="SAPBEXHLevel2X 2 14 6 3" xfId="34431"/>
    <cellStyle name="SAPBEXHLevel2X 2 14 6 4" xfId="34432"/>
    <cellStyle name="SAPBEXHLevel2X 2 14 6 5" xfId="34433"/>
    <cellStyle name="SAPBEXHLevel2X 2 14 7" xfId="34434"/>
    <cellStyle name="SAPBEXHLevel2X 2 14 7 2" xfId="34435"/>
    <cellStyle name="SAPBEXHLevel2X 2 14 7 3" xfId="34436"/>
    <cellStyle name="SAPBEXHLevel2X 2 14 7 4" xfId="34437"/>
    <cellStyle name="SAPBEXHLevel2X 2 14 8" xfId="34438"/>
    <cellStyle name="SAPBEXHLevel2X 2 14 8 2" xfId="34439"/>
    <cellStyle name="SAPBEXHLevel2X 2 14 8 3" xfId="34440"/>
    <cellStyle name="SAPBEXHLevel2X 2 14 8 4" xfId="34441"/>
    <cellStyle name="SAPBEXHLevel2X 2 14 9" xfId="34442"/>
    <cellStyle name="SAPBEXHLevel2X 2 14 9 2" xfId="34443"/>
    <cellStyle name="SAPBEXHLevel2X 2 15" xfId="34444"/>
    <cellStyle name="SAPBEXHLevel2X 2 15 10" xfId="34445"/>
    <cellStyle name="SAPBEXHLevel2X 2 15 11" xfId="34446"/>
    <cellStyle name="SAPBEXHLevel2X 2 15 2" xfId="34447"/>
    <cellStyle name="SAPBEXHLevel2X 2 15 2 2" xfId="34448"/>
    <cellStyle name="SAPBEXHLevel2X 2 15 2 2 2" xfId="34449"/>
    <cellStyle name="SAPBEXHLevel2X 2 15 2 2 2 2" xfId="34450"/>
    <cellStyle name="SAPBEXHLevel2X 2 15 2 2 3" xfId="34451"/>
    <cellStyle name="SAPBEXHLevel2X 2 15 2 3" xfId="34452"/>
    <cellStyle name="SAPBEXHLevel2X 2 15 2 3 2" xfId="34453"/>
    <cellStyle name="SAPBEXHLevel2X 2 15 2 4" xfId="34454"/>
    <cellStyle name="SAPBEXHLevel2X 2 15 2 4 2" xfId="34455"/>
    <cellStyle name="SAPBEXHLevel2X 2 15 2 5" xfId="34456"/>
    <cellStyle name="SAPBEXHLevel2X 2 15 2 5 2" xfId="34457"/>
    <cellStyle name="SAPBEXHLevel2X 2 15 2 6" xfId="34458"/>
    <cellStyle name="SAPBEXHLevel2X 2 15 3" xfId="34459"/>
    <cellStyle name="SAPBEXHLevel2X 2 15 3 2" xfId="34460"/>
    <cellStyle name="SAPBEXHLevel2X 2 15 3 2 2" xfId="34461"/>
    <cellStyle name="SAPBEXHLevel2X 2 15 3 2 2 2" xfId="34462"/>
    <cellStyle name="SAPBEXHLevel2X 2 15 3 2 3" xfId="34463"/>
    <cellStyle name="SAPBEXHLevel2X 2 15 3 3" xfId="34464"/>
    <cellStyle name="SAPBEXHLevel2X 2 15 3 3 2" xfId="34465"/>
    <cellStyle name="SAPBEXHLevel2X 2 15 3 4" xfId="34466"/>
    <cellStyle name="SAPBEXHLevel2X 2 15 3 4 2" xfId="34467"/>
    <cellStyle name="SAPBEXHLevel2X 2 15 3 5" xfId="34468"/>
    <cellStyle name="SAPBEXHLevel2X 2 15 3 5 2" xfId="34469"/>
    <cellStyle name="SAPBEXHLevel2X 2 15 3 6" xfId="34470"/>
    <cellStyle name="SAPBEXHLevel2X 2 15 3 7" xfId="34471"/>
    <cellStyle name="SAPBEXHLevel2X 2 15 3 8" xfId="34472"/>
    <cellStyle name="SAPBEXHLevel2X 2 15 4" xfId="34473"/>
    <cellStyle name="SAPBEXHLevel2X 2 15 4 2" xfId="34474"/>
    <cellStyle name="SAPBEXHLevel2X 2 15 4 2 2" xfId="34475"/>
    <cellStyle name="SAPBEXHLevel2X 2 15 4 3" xfId="34476"/>
    <cellStyle name="SAPBEXHLevel2X 2 15 4 4" xfId="34477"/>
    <cellStyle name="SAPBEXHLevel2X 2 15 4 5" xfId="34478"/>
    <cellStyle name="SAPBEXHLevel2X 2 15 5" xfId="34479"/>
    <cellStyle name="SAPBEXHLevel2X 2 15 5 2" xfId="34480"/>
    <cellStyle name="SAPBEXHLevel2X 2 15 5 2 2" xfId="34481"/>
    <cellStyle name="SAPBEXHLevel2X 2 15 5 3" xfId="34482"/>
    <cellStyle name="SAPBEXHLevel2X 2 15 5 4" xfId="34483"/>
    <cellStyle name="SAPBEXHLevel2X 2 15 5 5" xfId="34484"/>
    <cellStyle name="SAPBEXHLevel2X 2 15 6" xfId="34485"/>
    <cellStyle name="SAPBEXHLevel2X 2 15 6 2" xfId="34486"/>
    <cellStyle name="SAPBEXHLevel2X 2 15 6 2 2" xfId="34487"/>
    <cellStyle name="SAPBEXHLevel2X 2 15 6 3" xfId="34488"/>
    <cellStyle name="SAPBEXHLevel2X 2 15 6 4" xfId="34489"/>
    <cellStyle name="SAPBEXHLevel2X 2 15 6 5" xfId="34490"/>
    <cellStyle name="SAPBEXHLevel2X 2 15 7" xfId="34491"/>
    <cellStyle name="SAPBEXHLevel2X 2 15 7 2" xfId="34492"/>
    <cellStyle name="SAPBEXHLevel2X 2 15 7 3" xfId="34493"/>
    <cellStyle name="SAPBEXHLevel2X 2 15 7 4" xfId="34494"/>
    <cellStyle name="SAPBEXHLevel2X 2 15 8" xfId="34495"/>
    <cellStyle name="SAPBEXHLevel2X 2 15 8 2" xfId="34496"/>
    <cellStyle name="SAPBEXHLevel2X 2 15 8 3" xfId="34497"/>
    <cellStyle name="SAPBEXHLevel2X 2 15 8 4" xfId="34498"/>
    <cellStyle name="SAPBEXHLevel2X 2 15 9" xfId="34499"/>
    <cellStyle name="SAPBEXHLevel2X 2 15 9 2" xfId="34500"/>
    <cellStyle name="SAPBEXHLevel2X 2 16" xfId="34501"/>
    <cellStyle name="SAPBEXHLevel2X 2 16 10" xfId="34502"/>
    <cellStyle name="SAPBEXHLevel2X 2 16 11" xfId="34503"/>
    <cellStyle name="SAPBEXHLevel2X 2 16 2" xfId="34504"/>
    <cellStyle name="SAPBEXHLevel2X 2 16 2 2" xfId="34505"/>
    <cellStyle name="SAPBEXHLevel2X 2 16 2 2 2" xfId="34506"/>
    <cellStyle name="SAPBEXHLevel2X 2 16 2 2 2 2" xfId="34507"/>
    <cellStyle name="SAPBEXHLevel2X 2 16 2 2 3" xfId="34508"/>
    <cellStyle name="SAPBEXHLevel2X 2 16 2 3" xfId="34509"/>
    <cellStyle name="SAPBEXHLevel2X 2 16 2 3 2" xfId="34510"/>
    <cellStyle name="SAPBEXHLevel2X 2 16 2 4" xfId="34511"/>
    <cellStyle name="SAPBEXHLevel2X 2 16 2 4 2" xfId="34512"/>
    <cellStyle name="SAPBEXHLevel2X 2 16 2 5" xfId="34513"/>
    <cellStyle name="SAPBEXHLevel2X 2 16 2 5 2" xfId="34514"/>
    <cellStyle name="SAPBEXHLevel2X 2 16 2 6" xfId="34515"/>
    <cellStyle name="SAPBEXHLevel2X 2 16 3" xfId="34516"/>
    <cellStyle name="SAPBEXHLevel2X 2 16 3 2" xfId="34517"/>
    <cellStyle name="SAPBEXHLevel2X 2 16 3 2 2" xfId="34518"/>
    <cellStyle name="SAPBEXHLevel2X 2 16 3 2 2 2" xfId="34519"/>
    <cellStyle name="SAPBEXHLevel2X 2 16 3 2 3" xfId="34520"/>
    <cellStyle name="SAPBEXHLevel2X 2 16 3 3" xfId="34521"/>
    <cellStyle name="SAPBEXHLevel2X 2 16 3 3 2" xfId="34522"/>
    <cellStyle name="SAPBEXHLevel2X 2 16 3 4" xfId="34523"/>
    <cellStyle name="SAPBEXHLevel2X 2 16 3 4 2" xfId="34524"/>
    <cellStyle name="SAPBEXHLevel2X 2 16 3 5" xfId="34525"/>
    <cellStyle name="SAPBEXHLevel2X 2 16 3 5 2" xfId="34526"/>
    <cellStyle name="SAPBEXHLevel2X 2 16 3 6" xfId="34527"/>
    <cellStyle name="SAPBEXHLevel2X 2 16 3 7" xfId="34528"/>
    <cellStyle name="SAPBEXHLevel2X 2 16 3 8" xfId="34529"/>
    <cellStyle name="SAPBEXHLevel2X 2 16 4" xfId="34530"/>
    <cellStyle name="SAPBEXHLevel2X 2 16 4 2" xfId="34531"/>
    <cellStyle name="SAPBEXHLevel2X 2 16 4 2 2" xfId="34532"/>
    <cellStyle name="SAPBEXHLevel2X 2 16 4 3" xfId="34533"/>
    <cellStyle name="SAPBEXHLevel2X 2 16 4 4" xfId="34534"/>
    <cellStyle name="SAPBEXHLevel2X 2 16 4 5" xfId="34535"/>
    <cellStyle name="SAPBEXHLevel2X 2 16 5" xfId="34536"/>
    <cellStyle name="SAPBEXHLevel2X 2 16 5 2" xfId="34537"/>
    <cellStyle name="SAPBEXHLevel2X 2 16 5 2 2" xfId="34538"/>
    <cellStyle name="SAPBEXHLevel2X 2 16 5 3" xfId="34539"/>
    <cellStyle name="SAPBEXHLevel2X 2 16 5 4" xfId="34540"/>
    <cellStyle name="SAPBEXHLevel2X 2 16 5 5" xfId="34541"/>
    <cellStyle name="SAPBEXHLevel2X 2 16 6" xfId="34542"/>
    <cellStyle name="SAPBEXHLevel2X 2 16 6 2" xfId="34543"/>
    <cellStyle name="SAPBEXHLevel2X 2 16 6 2 2" xfId="34544"/>
    <cellStyle name="SAPBEXHLevel2X 2 16 6 3" xfId="34545"/>
    <cellStyle name="SAPBEXHLevel2X 2 16 6 4" xfId="34546"/>
    <cellStyle name="SAPBEXHLevel2X 2 16 6 5" xfId="34547"/>
    <cellStyle name="SAPBEXHLevel2X 2 16 7" xfId="34548"/>
    <cellStyle name="SAPBEXHLevel2X 2 16 7 2" xfId="34549"/>
    <cellStyle name="SAPBEXHLevel2X 2 16 7 3" xfId="34550"/>
    <cellStyle name="SAPBEXHLevel2X 2 16 7 4" xfId="34551"/>
    <cellStyle name="SAPBEXHLevel2X 2 16 8" xfId="34552"/>
    <cellStyle name="SAPBEXHLevel2X 2 16 8 2" xfId="34553"/>
    <cellStyle name="SAPBEXHLevel2X 2 16 8 3" xfId="34554"/>
    <cellStyle name="SAPBEXHLevel2X 2 16 8 4" xfId="34555"/>
    <cellStyle name="SAPBEXHLevel2X 2 16 9" xfId="34556"/>
    <cellStyle name="SAPBEXHLevel2X 2 16 9 2" xfId="34557"/>
    <cellStyle name="SAPBEXHLevel2X 2 17" xfId="34558"/>
    <cellStyle name="SAPBEXHLevel2X 2 17 10" xfId="34559"/>
    <cellStyle name="SAPBEXHLevel2X 2 17 11" xfId="34560"/>
    <cellStyle name="SAPBEXHLevel2X 2 17 2" xfId="34561"/>
    <cellStyle name="SAPBEXHLevel2X 2 17 2 2" xfId="34562"/>
    <cellStyle name="SAPBEXHLevel2X 2 17 2 2 2" xfId="34563"/>
    <cellStyle name="SAPBEXHLevel2X 2 17 2 2 2 2" xfId="34564"/>
    <cellStyle name="SAPBEXHLevel2X 2 17 2 2 3" xfId="34565"/>
    <cellStyle name="SAPBEXHLevel2X 2 17 2 3" xfId="34566"/>
    <cellStyle name="SAPBEXHLevel2X 2 17 2 3 2" xfId="34567"/>
    <cellStyle name="SAPBEXHLevel2X 2 17 2 4" xfId="34568"/>
    <cellStyle name="SAPBEXHLevel2X 2 17 2 4 2" xfId="34569"/>
    <cellStyle name="SAPBEXHLevel2X 2 17 2 5" xfId="34570"/>
    <cellStyle name="SAPBEXHLevel2X 2 17 2 5 2" xfId="34571"/>
    <cellStyle name="SAPBEXHLevel2X 2 17 2 6" xfId="34572"/>
    <cellStyle name="SAPBEXHLevel2X 2 17 3" xfId="34573"/>
    <cellStyle name="SAPBEXHLevel2X 2 17 3 2" xfId="34574"/>
    <cellStyle name="SAPBEXHLevel2X 2 17 3 2 2" xfId="34575"/>
    <cellStyle name="SAPBEXHLevel2X 2 17 3 2 2 2" xfId="34576"/>
    <cellStyle name="SAPBEXHLevel2X 2 17 3 2 3" xfId="34577"/>
    <cellStyle name="SAPBEXHLevel2X 2 17 3 3" xfId="34578"/>
    <cellStyle name="SAPBEXHLevel2X 2 17 3 3 2" xfId="34579"/>
    <cellStyle name="SAPBEXHLevel2X 2 17 3 4" xfId="34580"/>
    <cellStyle name="SAPBEXHLevel2X 2 17 3 4 2" xfId="34581"/>
    <cellStyle name="SAPBEXHLevel2X 2 17 3 5" xfId="34582"/>
    <cellStyle name="SAPBEXHLevel2X 2 17 3 5 2" xfId="34583"/>
    <cellStyle name="SAPBEXHLevel2X 2 17 3 6" xfId="34584"/>
    <cellStyle name="SAPBEXHLevel2X 2 17 3 7" xfId="34585"/>
    <cellStyle name="SAPBEXHLevel2X 2 17 3 8" xfId="34586"/>
    <cellStyle name="SAPBEXHLevel2X 2 17 4" xfId="34587"/>
    <cellStyle name="SAPBEXHLevel2X 2 17 4 2" xfId="34588"/>
    <cellStyle name="SAPBEXHLevel2X 2 17 4 2 2" xfId="34589"/>
    <cellStyle name="SAPBEXHLevel2X 2 17 4 3" xfId="34590"/>
    <cellStyle name="SAPBEXHLevel2X 2 17 4 4" xfId="34591"/>
    <cellStyle name="SAPBEXHLevel2X 2 17 4 5" xfId="34592"/>
    <cellStyle name="SAPBEXHLevel2X 2 17 5" xfId="34593"/>
    <cellStyle name="SAPBEXHLevel2X 2 17 5 2" xfId="34594"/>
    <cellStyle name="SAPBEXHLevel2X 2 17 5 2 2" xfId="34595"/>
    <cellStyle name="SAPBEXHLevel2X 2 17 5 3" xfId="34596"/>
    <cellStyle name="SAPBEXHLevel2X 2 17 5 4" xfId="34597"/>
    <cellStyle name="SAPBEXHLevel2X 2 17 5 5" xfId="34598"/>
    <cellStyle name="SAPBEXHLevel2X 2 17 6" xfId="34599"/>
    <cellStyle name="SAPBEXHLevel2X 2 17 6 2" xfId="34600"/>
    <cellStyle name="SAPBEXHLevel2X 2 17 6 2 2" xfId="34601"/>
    <cellStyle name="SAPBEXHLevel2X 2 17 6 3" xfId="34602"/>
    <cellStyle name="SAPBEXHLevel2X 2 17 6 4" xfId="34603"/>
    <cellStyle name="SAPBEXHLevel2X 2 17 6 5" xfId="34604"/>
    <cellStyle name="SAPBEXHLevel2X 2 17 7" xfId="34605"/>
    <cellStyle name="SAPBEXHLevel2X 2 17 7 2" xfId="34606"/>
    <cellStyle name="SAPBEXHLevel2X 2 17 7 3" xfId="34607"/>
    <cellStyle name="SAPBEXHLevel2X 2 17 7 4" xfId="34608"/>
    <cellStyle name="SAPBEXHLevel2X 2 17 8" xfId="34609"/>
    <cellStyle name="SAPBEXHLevel2X 2 17 8 2" xfId="34610"/>
    <cellStyle name="SAPBEXHLevel2X 2 17 8 3" xfId="34611"/>
    <cellStyle name="SAPBEXHLevel2X 2 17 8 4" xfId="34612"/>
    <cellStyle name="SAPBEXHLevel2X 2 17 9" xfId="34613"/>
    <cellStyle name="SAPBEXHLevel2X 2 17 9 2" xfId="34614"/>
    <cellStyle name="SAPBEXHLevel2X 2 18" xfId="34615"/>
    <cellStyle name="SAPBEXHLevel2X 2 18 2" xfId="34616"/>
    <cellStyle name="SAPBEXHLevel2X 2 18 2 2" xfId="34617"/>
    <cellStyle name="SAPBEXHLevel2X 2 18 2 2 2" xfId="34618"/>
    <cellStyle name="SAPBEXHLevel2X 2 18 2 3" xfId="34619"/>
    <cellStyle name="SAPBEXHLevel2X 2 18 3" xfId="34620"/>
    <cellStyle name="SAPBEXHLevel2X 2 18 3 2" xfId="34621"/>
    <cellStyle name="SAPBEXHLevel2X 2 18 4" xfId="34622"/>
    <cellStyle name="SAPBEXHLevel2X 2 18 4 2" xfId="34623"/>
    <cellStyle name="SAPBEXHLevel2X 2 18 5" xfId="34624"/>
    <cellStyle name="SAPBEXHLevel2X 2 18 5 2" xfId="34625"/>
    <cellStyle name="SAPBEXHLevel2X 2 18 6" xfId="34626"/>
    <cellStyle name="SAPBEXHLevel2X 2 18 7" xfId="34627"/>
    <cellStyle name="SAPBEXHLevel2X 2 18 8" xfId="34628"/>
    <cellStyle name="SAPBEXHLevel2X 2 19" xfId="34629"/>
    <cellStyle name="SAPBEXHLevel2X 2 19 2" xfId="34630"/>
    <cellStyle name="SAPBEXHLevel2X 2 19 2 2" xfId="34631"/>
    <cellStyle name="SAPBEXHLevel2X 2 19 2 2 2" xfId="34632"/>
    <cellStyle name="SAPBEXHLevel2X 2 19 2 3" xfId="34633"/>
    <cellStyle name="SAPBEXHLevel2X 2 19 3" xfId="34634"/>
    <cellStyle name="SAPBEXHLevel2X 2 19 3 2" xfId="34635"/>
    <cellStyle name="SAPBEXHLevel2X 2 19 4" xfId="34636"/>
    <cellStyle name="SAPBEXHLevel2X 2 19 4 2" xfId="34637"/>
    <cellStyle name="SAPBEXHLevel2X 2 19 5" xfId="34638"/>
    <cellStyle name="SAPBEXHLevel2X 2 19 5 2" xfId="34639"/>
    <cellStyle name="SAPBEXHLevel2X 2 19 6" xfId="34640"/>
    <cellStyle name="SAPBEXHLevel2X 2 19 7" xfId="34641"/>
    <cellStyle name="SAPBEXHLevel2X 2 19 8" xfId="34642"/>
    <cellStyle name="SAPBEXHLevel2X 2 2" xfId="34643"/>
    <cellStyle name="SAPBEXHLevel2X 2 2 10" xfId="34644"/>
    <cellStyle name="SAPBEXHLevel2X 2 2 10 2" xfId="34645"/>
    <cellStyle name="SAPBEXHLevel2X 2 2 11" xfId="34646"/>
    <cellStyle name="SAPBEXHLevel2X 2 2 12" xfId="34647"/>
    <cellStyle name="SAPBEXHLevel2X 2 2 2" xfId="34648"/>
    <cellStyle name="SAPBEXHLevel2X 2 2 2 2" xfId="34649"/>
    <cellStyle name="SAPBEXHLevel2X 2 2 2 2 2" xfId="34650"/>
    <cellStyle name="SAPBEXHLevel2X 2 2 2 2 2 2" xfId="34651"/>
    <cellStyle name="SAPBEXHLevel2X 2 2 2 2 3" xfId="34652"/>
    <cellStyle name="SAPBEXHLevel2X 2 2 2 3" xfId="34653"/>
    <cellStyle name="SAPBEXHLevel2X 2 2 2 3 2" xfId="34654"/>
    <cellStyle name="SAPBEXHLevel2X 2 2 2 4" xfId="34655"/>
    <cellStyle name="SAPBEXHLevel2X 2 2 2 4 2" xfId="34656"/>
    <cellStyle name="SAPBEXHLevel2X 2 2 2 5" xfId="34657"/>
    <cellStyle name="SAPBEXHLevel2X 2 2 2 5 2" xfId="34658"/>
    <cellStyle name="SAPBEXHLevel2X 2 2 2 6" xfId="34659"/>
    <cellStyle name="SAPBEXHLevel2X 2 2 3" xfId="34660"/>
    <cellStyle name="SAPBEXHLevel2X 2 2 3 2" xfId="34661"/>
    <cellStyle name="SAPBEXHLevel2X 2 2 3 2 2" xfId="34662"/>
    <cellStyle name="SAPBEXHLevel2X 2 2 3 2 2 2" xfId="34663"/>
    <cellStyle name="SAPBEXHLevel2X 2 2 3 2 3" xfId="34664"/>
    <cellStyle name="SAPBEXHLevel2X 2 2 3 3" xfId="34665"/>
    <cellStyle name="SAPBEXHLevel2X 2 2 3 3 2" xfId="34666"/>
    <cellStyle name="SAPBEXHLevel2X 2 2 3 4" xfId="34667"/>
    <cellStyle name="SAPBEXHLevel2X 2 2 3 4 2" xfId="34668"/>
    <cellStyle name="SAPBEXHLevel2X 2 2 3 5" xfId="34669"/>
    <cellStyle name="SAPBEXHLevel2X 2 2 3 5 2" xfId="34670"/>
    <cellStyle name="SAPBEXHLevel2X 2 2 3 6" xfId="34671"/>
    <cellStyle name="SAPBEXHLevel2X 2 2 3 7" xfId="34672"/>
    <cellStyle name="SAPBEXHLevel2X 2 2 3 8" xfId="34673"/>
    <cellStyle name="SAPBEXHLevel2X 2 2 4" xfId="34674"/>
    <cellStyle name="SAPBEXHLevel2X 2 2 4 2" xfId="34675"/>
    <cellStyle name="SAPBEXHLevel2X 2 2 4 2 2" xfId="34676"/>
    <cellStyle name="SAPBEXHLevel2X 2 2 4 2 2 2" xfId="34677"/>
    <cellStyle name="SAPBEXHLevel2X 2 2 4 2 3" xfId="34678"/>
    <cellStyle name="SAPBEXHLevel2X 2 2 4 3" xfId="34679"/>
    <cellStyle name="SAPBEXHLevel2X 2 2 4 3 2" xfId="34680"/>
    <cellStyle name="SAPBEXHLevel2X 2 2 4 4" xfId="34681"/>
    <cellStyle name="SAPBEXHLevel2X 2 2 4 4 2" xfId="34682"/>
    <cellStyle name="SAPBEXHLevel2X 2 2 4 5" xfId="34683"/>
    <cellStyle name="SAPBEXHLevel2X 2 2 4 5 2" xfId="34684"/>
    <cellStyle name="SAPBEXHLevel2X 2 2 4 6" xfId="34685"/>
    <cellStyle name="SAPBEXHLevel2X 2 2 4 7" xfId="34686"/>
    <cellStyle name="SAPBEXHLevel2X 2 2 4 8" xfId="34687"/>
    <cellStyle name="SAPBEXHLevel2X 2 2 5" xfId="34688"/>
    <cellStyle name="SAPBEXHLevel2X 2 2 5 2" xfId="34689"/>
    <cellStyle name="SAPBEXHLevel2X 2 2 5 2 2" xfId="34690"/>
    <cellStyle name="SAPBEXHLevel2X 2 2 5 3" xfId="34691"/>
    <cellStyle name="SAPBEXHLevel2X 2 2 5 4" xfId="34692"/>
    <cellStyle name="SAPBEXHLevel2X 2 2 5 5" xfId="34693"/>
    <cellStyle name="SAPBEXHLevel2X 2 2 6" xfId="34694"/>
    <cellStyle name="SAPBEXHLevel2X 2 2 6 2" xfId="34695"/>
    <cellStyle name="SAPBEXHLevel2X 2 2 6 2 2" xfId="34696"/>
    <cellStyle name="SAPBEXHLevel2X 2 2 6 3" xfId="34697"/>
    <cellStyle name="SAPBEXHLevel2X 2 2 6 4" xfId="34698"/>
    <cellStyle name="SAPBEXHLevel2X 2 2 6 5" xfId="34699"/>
    <cellStyle name="SAPBEXHLevel2X 2 2 7" xfId="34700"/>
    <cellStyle name="SAPBEXHLevel2X 2 2 7 2" xfId="34701"/>
    <cellStyle name="SAPBEXHLevel2X 2 2 7 2 2" xfId="34702"/>
    <cellStyle name="SAPBEXHLevel2X 2 2 7 3" xfId="34703"/>
    <cellStyle name="SAPBEXHLevel2X 2 2 7 4" xfId="34704"/>
    <cellStyle name="SAPBEXHLevel2X 2 2 7 5" xfId="34705"/>
    <cellStyle name="SAPBEXHLevel2X 2 2 8" xfId="34706"/>
    <cellStyle name="SAPBEXHLevel2X 2 2 8 2" xfId="34707"/>
    <cellStyle name="SAPBEXHLevel2X 2 2 8 3" xfId="34708"/>
    <cellStyle name="SAPBEXHLevel2X 2 2 8 4" xfId="34709"/>
    <cellStyle name="SAPBEXHLevel2X 2 2 9" xfId="34710"/>
    <cellStyle name="SAPBEXHLevel2X 2 2 9 2" xfId="34711"/>
    <cellStyle name="SAPBEXHLevel2X 2 20" xfId="34712"/>
    <cellStyle name="SAPBEXHLevel2X 2 20 2" xfId="34713"/>
    <cellStyle name="SAPBEXHLevel2X 2 20 2 2" xfId="34714"/>
    <cellStyle name="SAPBEXHLevel2X 2 20 2 2 2" xfId="34715"/>
    <cellStyle name="SAPBEXHLevel2X 2 20 2 3" xfId="34716"/>
    <cellStyle name="SAPBEXHLevel2X 2 20 3" xfId="34717"/>
    <cellStyle name="SAPBEXHLevel2X 2 20 3 2" xfId="34718"/>
    <cellStyle name="SAPBEXHLevel2X 2 20 4" xfId="34719"/>
    <cellStyle name="SAPBEXHLevel2X 2 20 4 2" xfId="34720"/>
    <cellStyle name="SAPBEXHLevel2X 2 20 5" xfId="34721"/>
    <cellStyle name="SAPBEXHLevel2X 2 20 5 2" xfId="34722"/>
    <cellStyle name="SAPBEXHLevel2X 2 20 6" xfId="34723"/>
    <cellStyle name="SAPBEXHLevel2X 2 20 7" xfId="34724"/>
    <cellStyle name="SAPBEXHLevel2X 2 21" xfId="34725"/>
    <cellStyle name="SAPBEXHLevel2X 2 21 2" xfId="34726"/>
    <cellStyle name="SAPBEXHLevel2X 2 21 2 2" xfId="34727"/>
    <cellStyle name="SAPBEXHLevel2X 2 21 3" xfId="34728"/>
    <cellStyle name="SAPBEXHLevel2X 2 21 4" xfId="34729"/>
    <cellStyle name="SAPBEXHLevel2X 2 22" xfId="34730"/>
    <cellStyle name="SAPBEXHLevel2X 2 22 2" xfId="34731"/>
    <cellStyle name="SAPBEXHLevel2X 2 22 2 2" xfId="34732"/>
    <cellStyle name="SAPBEXHLevel2X 2 22 3" xfId="34733"/>
    <cellStyle name="SAPBEXHLevel2X 2 22 4" xfId="34734"/>
    <cellStyle name="SAPBEXHLevel2X 2 22 5" xfId="34735"/>
    <cellStyle name="SAPBEXHLevel2X 2 23" xfId="34736"/>
    <cellStyle name="SAPBEXHLevel2X 2 23 2" xfId="34737"/>
    <cellStyle name="SAPBEXHLevel2X 2 23 2 2" xfId="34738"/>
    <cellStyle name="SAPBEXHLevel2X 2 23 3" xfId="34739"/>
    <cellStyle name="SAPBEXHLevel2X 2 23 4" xfId="34740"/>
    <cellStyle name="SAPBEXHLevel2X 2 23 5" xfId="34741"/>
    <cellStyle name="SAPBEXHLevel2X 2 24" xfId="34742"/>
    <cellStyle name="SAPBEXHLevel2X 2 24 2" xfId="34743"/>
    <cellStyle name="SAPBEXHLevel2X 2 24 3" xfId="34744"/>
    <cellStyle name="SAPBEXHLevel2X 2 24 4" xfId="34745"/>
    <cellStyle name="SAPBEXHLevel2X 2 25" xfId="34746"/>
    <cellStyle name="SAPBEXHLevel2X 2 25 2" xfId="34747"/>
    <cellStyle name="SAPBEXHLevel2X 2 26" xfId="34748"/>
    <cellStyle name="SAPBEXHLevel2X 2 26 2" xfId="34749"/>
    <cellStyle name="SAPBEXHLevel2X 2 27" xfId="34750"/>
    <cellStyle name="SAPBEXHLevel2X 2 28" xfId="34751"/>
    <cellStyle name="SAPBEXHLevel2X 2 29" xfId="34752"/>
    <cellStyle name="SAPBEXHLevel2X 2 3" xfId="34753"/>
    <cellStyle name="SAPBEXHLevel2X 2 3 10" xfId="34754"/>
    <cellStyle name="SAPBEXHLevel2X 2 3 11" xfId="34755"/>
    <cellStyle name="SAPBEXHLevel2X 2 3 2" xfId="34756"/>
    <cellStyle name="SAPBEXHLevel2X 2 3 2 2" xfId="34757"/>
    <cellStyle name="SAPBEXHLevel2X 2 3 2 2 2" xfId="34758"/>
    <cellStyle name="SAPBEXHLevel2X 2 3 2 2 2 2" xfId="34759"/>
    <cellStyle name="SAPBEXHLevel2X 2 3 2 2 3" xfId="34760"/>
    <cellStyle name="SAPBEXHLevel2X 2 3 2 3" xfId="34761"/>
    <cellStyle name="SAPBEXHLevel2X 2 3 2 3 2" xfId="34762"/>
    <cellStyle name="SAPBEXHLevel2X 2 3 2 4" xfId="34763"/>
    <cellStyle name="SAPBEXHLevel2X 2 3 2 4 2" xfId="34764"/>
    <cellStyle name="SAPBEXHLevel2X 2 3 2 5" xfId="34765"/>
    <cellStyle name="SAPBEXHLevel2X 2 3 2 5 2" xfId="34766"/>
    <cellStyle name="SAPBEXHLevel2X 2 3 2 6" xfId="34767"/>
    <cellStyle name="SAPBEXHLevel2X 2 3 3" xfId="34768"/>
    <cellStyle name="SAPBEXHLevel2X 2 3 3 2" xfId="34769"/>
    <cellStyle name="SAPBEXHLevel2X 2 3 3 2 2" xfId="34770"/>
    <cellStyle name="SAPBEXHLevel2X 2 3 3 2 2 2" xfId="34771"/>
    <cellStyle name="SAPBEXHLevel2X 2 3 3 2 3" xfId="34772"/>
    <cellStyle name="SAPBEXHLevel2X 2 3 3 3" xfId="34773"/>
    <cellStyle name="SAPBEXHLevel2X 2 3 3 3 2" xfId="34774"/>
    <cellStyle name="SAPBEXHLevel2X 2 3 3 4" xfId="34775"/>
    <cellStyle name="SAPBEXHLevel2X 2 3 3 4 2" xfId="34776"/>
    <cellStyle name="SAPBEXHLevel2X 2 3 3 5" xfId="34777"/>
    <cellStyle name="SAPBEXHLevel2X 2 3 3 5 2" xfId="34778"/>
    <cellStyle name="SAPBEXHLevel2X 2 3 3 6" xfId="34779"/>
    <cellStyle name="SAPBEXHLevel2X 2 3 3 7" xfId="34780"/>
    <cellStyle name="SAPBEXHLevel2X 2 3 3 8" xfId="34781"/>
    <cellStyle name="SAPBEXHLevel2X 2 3 4" xfId="34782"/>
    <cellStyle name="SAPBEXHLevel2X 2 3 4 2" xfId="34783"/>
    <cellStyle name="SAPBEXHLevel2X 2 3 4 2 2" xfId="34784"/>
    <cellStyle name="SAPBEXHLevel2X 2 3 4 3" xfId="34785"/>
    <cellStyle name="SAPBEXHLevel2X 2 3 4 4" xfId="34786"/>
    <cellStyle name="SAPBEXHLevel2X 2 3 4 5" xfId="34787"/>
    <cellStyle name="SAPBEXHLevel2X 2 3 5" xfId="34788"/>
    <cellStyle name="SAPBEXHLevel2X 2 3 5 2" xfId="34789"/>
    <cellStyle name="SAPBEXHLevel2X 2 3 5 2 2" xfId="34790"/>
    <cellStyle name="SAPBEXHLevel2X 2 3 5 3" xfId="34791"/>
    <cellStyle name="SAPBEXHLevel2X 2 3 5 4" xfId="34792"/>
    <cellStyle name="SAPBEXHLevel2X 2 3 5 5" xfId="34793"/>
    <cellStyle name="SAPBEXHLevel2X 2 3 6" xfId="34794"/>
    <cellStyle name="SAPBEXHLevel2X 2 3 6 2" xfId="34795"/>
    <cellStyle name="SAPBEXHLevel2X 2 3 6 2 2" xfId="34796"/>
    <cellStyle name="SAPBEXHLevel2X 2 3 6 3" xfId="34797"/>
    <cellStyle name="SAPBEXHLevel2X 2 3 6 4" xfId="34798"/>
    <cellStyle name="SAPBEXHLevel2X 2 3 6 5" xfId="34799"/>
    <cellStyle name="SAPBEXHLevel2X 2 3 7" xfId="34800"/>
    <cellStyle name="SAPBEXHLevel2X 2 3 7 2" xfId="34801"/>
    <cellStyle name="SAPBEXHLevel2X 2 3 7 3" xfId="34802"/>
    <cellStyle name="SAPBEXHLevel2X 2 3 7 4" xfId="34803"/>
    <cellStyle name="SAPBEXHLevel2X 2 3 8" xfId="34804"/>
    <cellStyle name="SAPBEXHLevel2X 2 3 8 2" xfId="34805"/>
    <cellStyle name="SAPBEXHLevel2X 2 3 8 3" xfId="34806"/>
    <cellStyle name="SAPBEXHLevel2X 2 3 8 4" xfId="34807"/>
    <cellStyle name="SAPBEXHLevel2X 2 3 9" xfId="34808"/>
    <cellStyle name="SAPBEXHLevel2X 2 3 9 2" xfId="34809"/>
    <cellStyle name="SAPBEXHLevel2X 2 4" xfId="34810"/>
    <cellStyle name="SAPBEXHLevel2X 2 4 10" xfId="34811"/>
    <cellStyle name="SAPBEXHLevel2X 2 4 11" xfId="34812"/>
    <cellStyle name="SAPBEXHLevel2X 2 4 2" xfId="34813"/>
    <cellStyle name="SAPBEXHLevel2X 2 4 2 2" xfId="34814"/>
    <cellStyle name="SAPBEXHLevel2X 2 4 2 2 2" xfId="34815"/>
    <cellStyle name="SAPBEXHLevel2X 2 4 2 2 2 2" xfId="34816"/>
    <cellStyle name="SAPBEXHLevel2X 2 4 2 2 3" xfId="34817"/>
    <cellStyle name="SAPBEXHLevel2X 2 4 2 3" xfId="34818"/>
    <cellStyle name="SAPBEXHLevel2X 2 4 2 3 2" xfId="34819"/>
    <cellStyle name="SAPBEXHLevel2X 2 4 2 4" xfId="34820"/>
    <cellStyle name="SAPBEXHLevel2X 2 4 2 4 2" xfId="34821"/>
    <cellStyle name="SAPBEXHLevel2X 2 4 2 5" xfId="34822"/>
    <cellStyle name="SAPBEXHLevel2X 2 4 2 5 2" xfId="34823"/>
    <cellStyle name="SAPBEXHLevel2X 2 4 2 6" xfId="34824"/>
    <cellStyle name="SAPBEXHLevel2X 2 4 3" xfId="34825"/>
    <cellStyle name="SAPBEXHLevel2X 2 4 3 2" xfId="34826"/>
    <cellStyle name="SAPBEXHLevel2X 2 4 3 2 2" xfId="34827"/>
    <cellStyle name="SAPBEXHLevel2X 2 4 3 2 2 2" xfId="34828"/>
    <cellStyle name="SAPBEXHLevel2X 2 4 3 2 3" xfId="34829"/>
    <cellStyle name="SAPBEXHLevel2X 2 4 3 3" xfId="34830"/>
    <cellStyle name="SAPBEXHLevel2X 2 4 3 3 2" xfId="34831"/>
    <cellStyle name="SAPBEXHLevel2X 2 4 3 4" xfId="34832"/>
    <cellStyle name="SAPBEXHLevel2X 2 4 3 4 2" xfId="34833"/>
    <cellStyle name="SAPBEXHLevel2X 2 4 3 5" xfId="34834"/>
    <cellStyle name="SAPBEXHLevel2X 2 4 3 5 2" xfId="34835"/>
    <cellStyle name="SAPBEXHLevel2X 2 4 3 6" xfId="34836"/>
    <cellStyle name="SAPBEXHLevel2X 2 4 3 7" xfId="34837"/>
    <cellStyle name="SAPBEXHLevel2X 2 4 3 8" xfId="34838"/>
    <cellStyle name="SAPBEXHLevel2X 2 4 4" xfId="34839"/>
    <cellStyle name="SAPBEXHLevel2X 2 4 4 2" xfId="34840"/>
    <cellStyle name="SAPBEXHLevel2X 2 4 4 2 2" xfId="34841"/>
    <cellStyle name="SAPBEXHLevel2X 2 4 4 3" xfId="34842"/>
    <cellStyle name="SAPBEXHLevel2X 2 4 4 4" xfId="34843"/>
    <cellStyle name="SAPBEXHLevel2X 2 4 4 5" xfId="34844"/>
    <cellStyle name="SAPBEXHLevel2X 2 4 5" xfId="34845"/>
    <cellStyle name="SAPBEXHLevel2X 2 4 5 2" xfId="34846"/>
    <cellStyle name="SAPBEXHLevel2X 2 4 5 2 2" xfId="34847"/>
    <cellStyle name="SAPBEXHLevel2X 2 4 5 3" xfId="34848"/>
    <cellStyle name="SAPBEXHLevel2X 2 4 5 4" xfId="34849"/>
    <cellStyle name="SAPBEXHLevel2X 2 4 5 5" xfId="34850"/>
    <cellStyle name="SAPBEXHLevel2X 2 4 6" xfId="34851"/>
    <cellStyle name="SAPBEXHLevel2X 2 4 6 2" xfId="34852"/>
    <cellStyle name="SAPBEXHLevel2X 2 4 6 2 2" xfId="34853"/>
    <cellStyle name="SAPBEXHLevel2X 2 4 6 3" xfId="34854"/>
    <cellStyle name="SAPBEXHLevel2X 2 4 6 4" xfId="34855"/>
    <cellStyle name="SAPBEXHLevel2X 2 4 6 5" xfId="34856"/>
    <cellStyle name="SAPBEXHLevel2X 2 4 7" xfId="34857"/>
    <cellStyle name="SAPBEXHLevel2X 2 4 7 2" xfId="34858"/>
    <cellStyle name="SAPBEXHLevel2X 2 4 7 3" xfId="34859"/>
    <cellStyle name="SAPBEXHLevel2X 2 4 7 4" xfId="34860"/>
    <cellStyle name="SAPBEXHLevel2X 2 4 8" xfId="34861"/>
    <cellStyle name="SAPBEXHLevel2X 2 4 8 2" xfId="34862"/>
    <cellStyle name="SAPBEXHLevel2X 2 4 8 3" xfId="34863"/>
    <cellStyle name="SAPBEXHLevel2X 2 4 8 4" xfId="34864"/>
    <cellStyle name="SAPBEXHLevel2X 2 4 9" xfId="34865"/>
    <cellStyle name="SAPBEXHLevel2X 2 4 9 2" xfId="34866"/>
    <cellStyle name="SAPBEXHLevel2X 2 5" xfId="34867"/>
    <cellStyle name="SAPBEXHLevel2X 2 5 10" xfId="34868"/>
    <cellStyle name="SAPBEXHLevel2X 2 5 11" xfId="34869"/>
    <cellStyle name="SAPBEXHLevel2X 2 5 2" xfId="34870"/>
    <cellStyle name="SAPBEXHLevel2X 2 5 2 2" xfId="34871"/>
    <cellStyle name="SAPBEXHLevel2X 2 5 2 2 2" xfId="34872"/>
    <cellStyle name="SAPBEXHLevel2X 2 5 2 2 2 2" xfId="34873"/>
    <cellStyle name="SAPBEXHLevel2X 2 5 2 2 3" xfId="34874"/>
    <cellStyle name="SAPBEXHLevel2X 2 5 2 3" xfId="34875"/>
    <cellStyle name="SAPBEXHLevel2X 2 5 2 3 2" xfId="34876"/>
    <cellStyle name="SAPBEXHLevel2X 2 5 2 4" xfId="34877"/>
    <cellStyle name="SAPBEXHLevel2X 2 5 2 4 2" xfId="34878"/>
    <cellStyle name="SAPBEXHLevel2X 2 5 2 5" xfId="34879"/>
    <cellStyle name="SAPBEXHLevel2X 2 5 2 5 2" xfId="34880"/>
    <cellStyle name="SAPBEXHLevel2X 2 5 2 6" xfId="34881"/>
    <cellStyle name="SAPBEXHLevel2X 2 5 3" xfId="34882"/>
    <cellStyle name="SAPBEXHLevel2X 2 5 3 2" xfId="34883"/>
    <cellStyle name="SAPBEXHLevel2X 2 5 3 2 2" xfId="34884"/>
    <cellStyle name="SAPBEXHLevel2X 2 5 3 2 2 2" xfId="34885"/>
    <cellStyle name="SAPBEXHLevel2X 2 5 3 2 3" xfId="34886"/>
    <cellStyle name="SAPBEXHLevel2X 2 5 3 3" xfId="34887"/>
    <cellStyle name="SAPBEXHLevel2X 2 5 3 3 2" xfId="34888"/>
    <cellStyle name="SAPBEXHLevel2X 2 5 3 4" xfId="34889"/>
    <cellStyle name="SAPBEXHLevel2X 2 5 3 4 2" xfId="34890"/>
    <cellStyle name="SAPBEXHLevel2X 2 5 3 5" xfId="34891"/>
    <cellStyle name="SAPBEXHLevel2X 2 5 3 5 2" xfId="34892"/>
    <cellStyle name="SAPBEXHLevel2X 2 5 3 6" xfId="34893"/>
    <cellStyle name="SAPBEXHLevel2X 2 5 3 7" xfId="34894"/>
    <cellStyle name="SAPBEXHLevel2X 2 5 3 8" xfId="34895"/>
    <cellStyle name="SAPBEXHLevel2X 2 5 4" xfId="34896"/>
    <cellStyle name="SAPBEXHLevel2X 2 5 4 2" xfId="34897"/>
    <cellStyle name="SAPBEXHLevel2X 2 5 4 2 2" xfId="34898"/>
    <cellStyle name="SAPBEXHLevel2X 2 5 4 3" xfId="34899"/>
    <cellStyle name="SAPBEXHLevel2X 2 5 4 4" xfId="34900"/>
    <cellStyle name="SAPBEXHLevel2X 2 5 4 5" xfId="34901"/>
    <cellStyle name="SAPBEXHLevel2X 2 5 5" xfId="34902"/>
    <cellStyle name="SAPBEXHLevel2X 2 5 5 2" xfId="34903"/>
    <cellStyle name="SAPBEXHLevel2X 2 5 5 2 2" xfId="34904"/>
    <cellStyle name="SAPBEXHLevel2X 2 5 5 3" xfId="34905"/>
    <cellStyle name="SAPBEXHLevel2X 2 5 5 4" xfId="34906"/>
    <cellStyle name="SAPBEXHLevel2X 2 5 5 5" xfId="34907"/>
    <cellStyle name="SAPBEXHLevel2X 2 5 6" xfId="34908"/>
    <cellStyle name="SAPBEXHLevel2X 2 5 6 2" xfId="34909"/>
    <cellStyle name="SAPBEXHLevel2X 2 5 6 2 2" xfId="34910"/>
    <cellStyle name="SAPBEXHLevel2X 2 5 6 3" xfId="34911"/>
    <cellStyle name="SAPBEXHLevel2X 2 5 6 4" xfId="34912"/>
    <cellStyle name="SAPBEXHLevel2X 2 5 6 5" xfId="34913"/>
    <cellStyle name="SAPBEXHLevel2X 2 5 7" xfId="34914"/>
    <cellStyle name="SAPBEXHLevel2X 2 5 7 2" xfId="34915"/>
    <cellStyle name="SAPBEXHLevel2X 2 5 7 3" xfId="34916"/>
    <cellStyle name="SAPBEXHLevel2X 2 5 7 4" xfId="34917"/>
    <cellStyle name="SAPBEXHLevel2X 2 5 8" xfId="34918"/>
    <cellStyle name="SAPBEXHLevel2X 2 5 8 2" xfId="34919"/>
    <cellStyle name="SAPBEXHLevel2X 2 5 8 3" xfId="34920"/>
    <cellStyle name="SAPBEXHLevel2X 2 5 8 4" xfId="34921"/>
    <cellStyle name="SAPBEXHLevel2X 2 5 9" xfId="34922"/>
    <cellStyle name="SAPBEXHLevel2X 2 5 9 2" xfId="34923"/>
    <cellStyle name="SAPBEXHLevel2X 2 6" xfId="34924"/>
    <cellStyle name="SAPBEXHLevel2X 2 6 10" xfId="34925"/>
    <cellStyle name="SAPBEXHLevel2X 2 6 11" xfId="34926"/>
    <cellStyle name="SAPBEXHLevel2X 2 6 2" xfId="34927"/>
    <cellStyle name="SAPBEXHLevel2X 2 6 2 2" xfId="34928"/>
    <cellStyle name="SAPBEXHLevel2X 2 6 2 2 2" xfId="34929"/>
    <cellStyle name="SAPBEXHLevel2X 2 6 2 2 2 2" xfId="34930"/>
    <cellStyle name="SAPBEXHLevel2X 2 6 2 2 3" xfId="34931"/>
    <cellStyle name="SAPBEXHLevel2X 2 6 2 3" xfId="34932"/>
    <cellStyle name="SAPBEXHLevel2X 2 6 2 3 2" xfId="34933"/>
    <cellStyle name="SAPBEXHLevel2X 2 6 2 4" xfId="34934"/>
    <cellStyle name="SAPBEXHLevel2X 2 6 2 4 2" xfId="34935"/>
    <cellStyle name="SAPBEXHLevel2X 2 6 2 5" xfId="34936"/>
    <cellStyle name="SAPBEXHLevel2X 2 6 2 5 2" xfId="34937"/>
    <cellStyle name="SAPBEXHLevel2X 2 6 2 6" xfId="34938"/>
    <cellStyle name="SAPBEXHLevel2X 2 6 3" xfId="34939"/>
    <cellStyle name="SAPBEXHLevel2X 2 6 3 2" xfId="34940"/>
    <cellStyle name="SAPBEXHLevel2X 2 6 3 2 2" xfId="34941"/>
    <cellStyle name="SAPBEXHLevel2X 2 6 3 2 2 2" xfId="34942"/>
    <cellStyle name="SAPBEXHLevel2X 2 6 3 2 3" xfId="34943"/>
    <cellStyle name="SAPBEXHLevel2X 2 6 3 3" xfId="34944"/>
    <cellStyle name="SAPBEXHLevel2X 2 6 3 3 2" xfId="34945"/>
    <cellStyle name="SAPBEXHLevel2X 2 6 3 4" xfId="34946"/>
    <cellStyle name="SAPBEXHLevel2X 2 6 3 4 2" xfId="34947"/>
    <cellStyle name="SAPBEXHLevel2X 2 6 3 5" xfId="34948"/>
    <cellStyle name="SAPBEXHLevel2X 2 6 3 5 2" xfId="34949"/>
    <cellStyle name="SAPBEXHLevel2X 2 6 3 6" xfId="34950"/>
    <cellStyle name="SAPBEXHLevel2X 2 6 3 7" xfId="34951"/>
    <cellStyle name="SAPBEXHLevel2X 2 6 3 8" xfId="34952"/>
    <cellStyle name="SAPBEXHLevel2X 2 6 4" xfId="34953"/>
    <cellStyle name="SAPBEXHLevel2X 2 6 4 2" xfId="34954"/>
    <cellStyle name="SAPBEXHLevel2X 2 6 4 2 2" xfId="34955"/>
    <cellStyle name="SAPBEXHLevel2X 2 6 4 3" xfId="34956"/>
    <cellStyle name="SAPBEXHLevel2X 2 6 4 4" xfId="34957"/>
    <cellStyle name="SAPBEXHLevel2X 2 6 4 5" xfId="34958"/>
    <cellStyle name="SAPBEXHLevel2X 2 6 5" xfId="34959"/>
    <cellStyle name="SAPBEXHLevel2X 2 6 5 2" xfId="34960"/>
    <cellStyle name="SAPBEXHLevel2X 2 6 5 2 2" xfId="34961"/>
    <cellStyle name="SAPBEXHLevel2X 2 6 5 3" xfId="34962"/>
    <cellStyle name="SAPBEXHLevel2X 2 6 5 4" xfId="34963"/>
    <cellStyle name="SAPBEXHLevel2X 2 6 5 5" xfId="34964"/>
    <cellStyle name="SAPBEXHLevel2X 2 6 6" xfId="34965"/>
    <cellStyle name="SAPBEXHLevel2X 2 6 6 2" xfId="34966"/>
    <cellStyle name="SAPBEXHLevel2X 2 6 6 2 2" xfId="34967"/>
    <cellStyle name="SAPBEXHLevel2X 2 6 6 3" xfId="34968"/>
    <cellStyle name="SAPBEXHLevel2X 2 6 6 4" xfId="34969"/>
    <cellStyle name="SAPBEXHLevel2X 2 6 6 5" xfId="34970"/>
    <cellStyle name="SAPBEXHLevel2X 2 6 7" xfId="34971"/>
    <cellStyle name="SAPBEXHLevel2X 2 6 7 2" xfId="34972"/>
    <cellStyle name="SAPBEXHLevel2X 2 6 7 3" xfId="34973"/>
    <cellStyle name="SAPBEXHLevel2X 2 6 7 4" xfId="34974"/>
    <cellStyle name="SAPBEXHLevel2X 2 6 8" xfId="34975"/>
    <cellStyle name="SAPBEXHLevel2X 2 6 8 2" xfId="34976"/>
    <cellStyle name="SAPBEXHLevel2X 2 6 8 3" xfId="34977"/>
    <cellStyle name="SAPBEXHLevel2X 2 6 8 4" xfId="34978"/>
    <cellStyle name="SAPBEXHLevel2X 2 6 9" xfId="34979"/>
    <cellStyle name="SAPBEXHLevel2X 2 6 9 2" xfId="34980"/>
    <cellStyle name="SAPBEXHLevel2X 2 7" xfId="34981"/>
    <cellStyle name="SAPBEXHLevel2X 2 7 10" xfId="34982"/>
    <cellStyle name="SAPBEXHLevel2X 2 7 11" xfId="34983"/>
    <cellStyle name="SAPBEXHLevel2X 2 7 2" xfId="34984"/>
    <cellStyle name="SAPBEXHLevel2X 2 7 2 2" xfId="34985"/>
    <cellStyle name="SAPBEXHLevel2X 2 7 2 2 2" xfId="34986"/>
    <cellStyle name="SAPBEXHLevel2X 2 7 2 2 2 2" xfId="34987"/>
    <cellStyle name="SAPBEXHLevel2X 2 7 2 2 3" xfId="34988"/>
    <cellStyle name="SAPBEXHLevel2X 2 7 2 3" xfId="34989"/>
    <cellStyle name="SAPBEXHLevel2X 2 7 2 3 2" xfId="34990"/>
    <cellStyle name="SAPBEXHLevel2X 2 7 2 4" xfId="34991"/>
    <cellStyle name="SAPBEXHLevel2X 2 7 2 4 2" xfId="34992"/>
    <cellStyle name="SAPBEXHLevel2X 2 7 2 5" xfId="34993"/>
    <cellStyle name="SAPBEXHLevel2X 2 7 2 5 2" xfId="34994"/>
    <cellStyle name="SAPBEXHLevel2X 2 7 2 6" xfId="34995"/>
    <cellStyle name="SAPBEXHLevel2X 2 7 3" xfId="34996"/>
    <cellStyle name="SAPBEXHLevel2X 2 7 3 2" xfId="34997"/>
    <cellStyle name="SAPBEXHLevel2X 2 7 3 2 2" xfId="34998"/>
    <cellStyle name="SAPBEXHLevel2X 2 7 3 2 2 2" xfId="34999"/>
    <cellStyle name="SAPBEXHLevel2X 2 7 3 2 3" xfId="35000"/>
    <cellStyle name="SAPBEXHLevel2X 2 7 3 3" xfId="35001"/>
    <cellStyle name="SAPBEXHLevel2X 2 7 3 3 2" xfId="35002"/>
    <cellStyle name="SAPBEXHLevel2X 2 7 3 4" xfId="35003"/>
    <cellStyle name="SAPBEXHLevel2X 2 7 3 4 2" xfId="35004"/>
    <cellStyle name="SAPBEXHLevel2X 2 7 3 5" xfId="35005"/>
    <cellStyle name="SAPBEXHLevel2X 2 7 3 5 2" xfId="35006"/>
    <cellStyle name="SAPBEXHLevel2X 2 7 3 6" xfId="35007"/>
    <cellStyle name="SAPBEXHLevel2X 2 7 3 7" xfId="35008"/>
    <cellStyle name="SAPBEXHLevel2X 2 7 3 8" xfId="35009"/>
    <cellStyle name="SAPBEXHLevel2X 2 7 4" xfId="35010"/>
    <cellStyle name="SAPBEXHLevel2X 2 7 4 2" xfId="35011"/>
    <cellStyle name="SAPBEXHLevel2X 2 7 4 2 2" xfId="35012"/>
    <cellStyle name="SAPBEXHLevel2X 2 7 4 3" xfId="35013"/>
    <cellStyle name="SAPBEXHLevel2X 2 7 4 4" xfId="35014"/>
    <cellStyle name="SAPBEXHLevel2X 2 7 4 5" xfId="35015"/>
    <cellStyle name="SAPBEXHLevel2X 2 7 5" xfId="35016"/>
    <cellStyle name="SAPBEXHLevel2X 2 7 5 2" xfId="35017"/>
    <cellStyle name="SAPBEXHLevel2X 2 7 5 2 2" xfId="35018"/>
    <cellStyle name="SAPBEXHLevel2X 2 7 5 3" xfId="35019"/>
    <cellStyle name="SAPBEXHLevel2X 2 7 5 4" xfId="35020"/>
    <cellStyle name="SAPBEXHLevel2X 2 7 5 5" xfId="35021"/>
    <cellStyle name="SAPBEXHLevel2X 2 7 6" xfId="35022"/>
    <cellStyle name="SAPBEXHLevel2X 2 7 6 2" xfId="35023"/>
    <cellStyle name="SAPBEXHLevel2X 2 7 6 2 2" xfId="35024"/>
    <cellStyle name="SAPBEXHLevel2X 2 7 6 3" xfId="35025"/>
    <cellStyle name="SAPBEXHLevel2X 2 7 6 4" xfId="35026"/>
    <cellStyle name="SAPBEXHLevel2X 2 7 6 5" xfId="35027"/>
    <cellStyle name="SAPBEXHLevel2X 2 7 7" xfId="35028"/>
    <cellStyle name="SAPBEXHLevel2X 2 7 7 2" xfId="35029"/>
    <cellStyle name="SAPBEXHLevel2X 2 7 7 3" xfId="35030"/>
    <cellStyle name="SAPBEXHLevel2X 2 7 7 4" xfId="35031"/>
    <cellStyle name="SAPBEXHLevel2X 2 7 8" xfId="35032"/>
    <cellStyle name="SAPBEXHLevel2X 2 7 8 2" xfId="35033"/>
    <cellStyle name="SAPBEXHLevel2X 2 7 8 3" xfId="35034"/>
    <cellStyle name="SAPBEXHLevel2X 2 7 8 4" xfId="35035"/>
    <cellStyle name="SAPBEXHLevel2X 2 7 9" xfId="35036"/>
    <cellStyle name="SAPBEXHLevel2X 2 7 9 2" xfId="35037"/>
    <cellStyle name="SAPBEXHLevel2X 2 8" xfId="35038"/>
    <cellStyle name="SAPBEXHLevel2X 2 8 10" xfId="35039"/>
    <cellStyle name="SAPBEXHLevel2X 2 8 11" xfId="35040"/>
    <cellStyle name="SAPBEXHLevel2X 2 8 2" xfId="35041"/>
    <cellStyle name="SAPBEXHLevel2X 2 8 2 2" xfId="35042"/>
    <cellStyle name="SAPBEXHLevel2X 2 8 2 2 2" xfId="35043"/>
    <cellStyle name="SAPBEXHLevel2X 2 8 2 2 2 2" xfId="35044"/>
    <cellStyle name="SAPBEXHLevel2X 2 8 2 2 3" xfId="35045"/>
    <cellStyle name="SAPBEXHLevel2X 2 8 2 3" xfId="35046"/>
    <cellStyle name="SAPBEXHLevel2X 2 8 2 3 2" xfId="35047"/>
    <cellStyle name="SAPBEXHLevel2X 2 8 2 4" xfId="35048"/>
    <cellStyle name="SAPBEXHLevel2X 2 8 2 4 2" xfId="35049"/>
    <cellStyle name="SAPBEXHLevel2X 2 8 2 5" xfId="35050"/>
    <cellStyle name="SAPBEXHLevel2X 2 8 2 5 2" xfId="35051"/>
    <cellStyle name="SAPBEXHLevel2X 2 8 2 6" xfId="35052"/>
    <cellStyle name="SAPBEXHLevel2X 2 8 3" xfId="35053"/>
    <cellStyle name="SAPBEXHLevel2X 2 8 3 2" xfId="35054"/>
    <cellStyle name="SAPBEXHLevel2X 2 8 3 2 2" xfId="35055"/>
    <cellStyle name="SAPBEXHLevel2X 2 8 3 2 2 2" xfId="35056"/>
    <cellStyle name="SAPBEXHLevel2X 2 8 3 2 3" xfId="35057"/>
    <cellStyle name="SAPBEXHLevel2X 2 8 3 3" xfId="35058"/>
    <cellStyle name="SAPBEXHLevel2X 2 8 3 3 2" xfId="35059"/>
    <cellStyle name="SAPBEXHLevel2X 2 8 3 4" xfId="35060"/>
    <cellStyle name="SAPBEXHLevel2X 2 8 3 4 2" xfId="35061"/>
    <cellStyle name="SAPBEXHLevel2X 2 8 3 5" xfId="35062"/>
    <cellStyle name="SAPBEXHLevel2X 2 8 3 5 2" xfId="35063"/>
    <cellStyle name="SAPBEXHLevel2X 2 8 3 6" xfId="35064"/>
    <cellStyle name="SAPBEXHLevel2X 2 8 3 7" xfId="35065"/>
    <cellStyle name="SAPBEXHLevel2X 2 8 3 8" xfId="35066"/>
    <cellStyle name="SAPBEXHLevel2X 2 8 4" xfId="35067"/>
    <cellStyle name="SAPBEXHLevel2X 2 8 4 2" xfId="35068"/>
    <cellStyle name="SAPBEXHLevel2X 2 8 4 2 2" xfId="35069"/>
    <cellStyle name="SAPBEXHLevel2X 2 8 4 3" xfId="35070"/>
    <cellStyle name="SAPBEXHLevel2X 2 8 4 4" xfId="35071"/>
    <cellStyle name="SAPBEXHLevel2X 2 8 4 5" xfId="35072"/>
    <cellStyle name="SAPBEXHLevel2X 2 8 5" xfId="35073"/>
    <cellStyle name="SAPBEXHLevel2X 2 8 5 2" xfId="35074"/>
    <cellStyle name="SAPBEXHLevel2X 2 8 5 2 2" xfId="35075"/>
    <cellStyle name="SAPBEXHLevel2X 2 8 5 3" xfId="35076"/>
    <cellStyle name="SAPBEXHLevel2X 2 8 5 4" xfId="35077"/>
    <cellStyle name="SAPBEXHLevel2X 2 8 5 5" xfId="35078"/>
    <cellStyle name="SAPBEXHLevel2X 2 8 6" xfId="35079"/>
    <cellStyle name="SAPBEXHLevel2X 2 8 6 2" xfId="35080"/>
    <cellStyle name="SAPBEXHLevel2X 2 8 6 2 2" xfId="35081"/>
    <cellStyle name="SAPBEXHLevel2X 2 8 6 3" xfId="35082"/>
    <cellStyle name="SAPBEXHLevel2X 2 8 6 4" xfId="35083"/>
    <cellStyle name="SAPBEXHLevel2X 2 8 6 5" xfId="35084"/>
    <cellStyle name="SAPBEXHLevel2X 2 8 7" xfId="35085"/>
    <cellStyle name="SAPBEXHLevel2X 2 8 7 2" xfId="35086"/>
    <cellStyle name="SAPBEXHLevel2X 2 8 7 3" xfId="35087"/>
    <cellStyle name="SAPBEXHLevel2X 2 8 7 4" xfId="35088"/>
    <cellStyle name="SAPBEXHLevel2X 2 8 8" xfId="35089"/>
    <cellStyle name="SAPBEXHLevel2X 2 8 8 2" xfId="35090"/>
    <cellStyle name="SAPBEXHLevel2X 2 8 8 3" xfId="35091"/>
    <cellStyle name="SAPBEXHLevel2X 2 8 8 4" xfId="35092"/>
    <cellStyle name="SAPBEXHLevel2X 2 8 9" xfId="35093"/>
    <cellStyle name="SAPBEXHLevel2X 2 8 9 2" xfId="35094"/>
    <cellStyle name="SAPBEXHLevel2X 2 9" xfId="35095"/>
    <cellStyle name="SAPBEXHLevel2X 2 9 10" xfId="35096"/>
    <cellStyle name="SAPBEXHLevel2X 2 9 11" xfId="35097"/>
    <cellStyle name="SAPBEXHLevel2X 2 9 2" xfId="35098"/>
    <cellStyle name="SAPBEXHLevel2X 2 9 2 2" xfId="35099"/>
    <cellStyle name="SAPBEXHLevel2X 2 9 2 2 2" xfId="35100"/>
    <cellStyle name="SAPBEXHLevel2X 2 9 2 2 2 2" xfId="35101"/>
    <cellStyle name="SAPBEXHLevel2X 2 9 2 2 3" xfId="35102"/>
    <cellStyle name="SAPBEXHLevel2X 2 9 2 3" xfId="35103"/>
    <cellStyle name="SAPBEXHLevel2X 2 9 2 3 2" xfId="35104"/>
    <cellStyle name="SAPBEXHLevel2X 2 9 2 4" xfId="35105"/>
    <cellStyle name="SAPBEXHLevel2X 2 9 2 4 2" xfId="35106"/>
    <cellStyle name="SAPBEXHLevel2X 2 9 2 5" xfId="35107"/>
    <cellStyle name="SAPBEXHLevel2X 2 9 2 5 2" xfId="35108"/>
    <cellStyle name="SAPBEXHLevel2X 2 9 2 6" xfId="35109"/>
    <cellStyle name="SAPBEXHLevel2X 2 9 3" xfId="35110"/>
    <cellStyle name="SAPBEXHLevel2X 2 9 3 2" xfId="35111"/>
    <cellStyle name="SAPBEXHLevel2X 2 9 3 2 2" xfId="35112"/>
    <cellStyle name="SAPBEXHLevel2X 2 9 3 2 2 2" xfId="35113"/>
    <cellStyle name="SAPBEXHLevel2X 2 9 3 2 3" xfId="35114"/>
    <cellStyle name="SAPBEXHLevel2X 2 9 3 3" xfId="35115"/>
    <cellStyle name="SAPBEXHLevel2X 2 9 3 3 2" xfId="35116"/>
    <cellStyle name="SAPBEXHLevel2X 2 9 3 4" xfId="35117"/>
    <cellStyle name="SAPBEXHLevel2X 2 9 3 4 2" xfId="35118"/>
    <cellStyle name="SAPBEXHLevel2X 2 9 3 5" xfId="35119"/>
    <cellStyle name="SAPBEXHLevel2X 2 9 3 5 2" xfId="35120"/>
    <cellStyle name="SAPBEXHLevel2X 2 9 3 6" xfId="35121"/>
    <cellStyle name="SAPBEXHLevel2X 2 9 3 7" xfId="35122"/>
    <cellStyle name="SAPBEXHLevel2X 2 9 3 8" xfId="35123"/>
    <cellStyle name="SAPBEXHLevel2X 2 9 4" xfId="35124"/>
    <cellStyle name="SAPBEXHLevel2X 2 9 4 2" xfId="35125"/>
    <cellStyle name="SAPBEXHLevel2X 2 9 4 2 2" xfId="35126"/>
    <cellStyle name="SAPBEXHLevel2X 2 9 4 3" xfId="35127"/>
    <cellStyle name="SAPBEXHLevel2X 2 9 4 4" xfId="35128"/>
    <cellStyle name="SAPBEXHLevel2X 2 9 4 5" xfId="35129"/>
    <cellStyle name="SAPBEXHLevel2X 2 9 5" xfId="35130"/>
    <cellStyle name="SAPBEXHLevel2X 2 9 5 2" xfId="35131"/>
    <cellStyle name="SAPBEXHLevel2X 2 9 5 2 2" xfId="35132"/>
    <cellStyle name="SAPBEXHLevel2X 2 9 5 3" xfId="35133"/>
    <cellStyle name="SAPBEXHLevel2X 2 9 5 4" xfId="35134"/>
    <cellStyle name="SAPBEXHLevel2X 2 9 5 5" xfId="35135"/>
    <cellStyle name="SAPBEXHLevel2X 2 9 6" xfId="35136"/>
    <cellStyle name="SAPBEXHLevel2X 2 9 6 2" xfId="35137"/>
    <cellStyle name="SAPBEXHLevel2X 2 9 6 2 2" xfId="35138"/>
    <cellStyle name="SAPBEXHLevel2X 2 9 6 3" xfId="35139"/>
    <cellStyle name="SAPBEXHLevel2X 2 9 6 4" xfId="35140"/>
    <cellStyle name="SAPBEXHLevel2X 2 9 6 5" xfId="35141"/>
    <cellStyle name="SAPBEXHLevel2X 2 9 7" xfId="35142"/>
    <cellStyle name="SAPBEXHLevel2X 2 9 7 2" xfId="35143"/>
    <cellStyle name="SAPBEXHLevel2X 2 9 7 3" xfId="35144"/>
    <cellStyle name="SAPBEXHLevel2X 2 9 7 4" xfId="35145"/>
    <cellStyle name="SAPBEXHLevel2X 2 9 8" xfId="35146"/>
    <cellStyle name="SAPBEXHLevel2X 2 9 8 2" xfId="35147"/>
    <cellStyle name="SAPBEXHLevel2X 2 9 8 3" xfId="35148"/>
    <cellStyle name="SAPBEXHLevel2X 2 9 8 4" xfId="35149"/>
    <cellStyle name="SAPBEXHLevel2X 2 9 9" xfId="35150"/>
    <cellStyle name="SAPBEXHLevel2X 2 9 9 2" xfId="35151"/>
    <cellStyle name="SAPBEXHLevel2X 2_20120313_final_participating_bonds_mar2012_interest_calc" xfId="35152"/>
    <cellStyle name="SAPBEXHLevel2X 20" xfId="35153"/>
    <cellStyle name="SAPBEXHLevel2X 3" xfId="35154"/>
    <cellStyle name="SAPBEXHLevel2X 3 10" xfId="35155"/>
    <cellStyle name="SAPBEXHLevel2X 3 10 2" xfId="35156"/>
    <cellStyle name="SAPBEXHLevel2X 3 11" xfId="35157"/>
    <cellStyle name="SAPBEXHLevel2X 3 12" xfId="35158"/>
    <cellStyle name="SAPBEXHLevel2X 3 2" xfId="35159"/>
    <cellStyle name="SAPBEXHLevel2X 3 2 2" xfId="35160"/>
    <cellStyle name="SAPBEXHLevel2X 3 2 2 2" xfId="35161"/>
    <cellStyle name="SAPBEXHLevel2X 3 2 2 2 2" xfId="35162"/>
    <cellStyle name="SAPBEXHLevel2X 3 2 2 3" xfId="35163"/>
    <cellStyle name="SAPBEXHLevel2X 3 2 3" xfId="35164"/>
    <cellStyle name="SAPBEXHLevel2X 3 2 3 2" xfId="35165"/>
    <cellStyle name="SAPBEXHLevel2X 3 2 4" xfId="35166"/>
    <cellStyle name="SAPBEXHLevel2X 3 2 4 2" xfId="35167"/>
    <cellStyle name="SAPBEXHLevel2X 3 2 5" xfId="35168"/>
    <cellStyle name="SAPBEXHLevel2X 3 2 5 2" xfId="35169"/>
    <cellStyle name="SAPBEXHLevel2X 3 2 6" xfId="35170"/>
    <cellStyle name="SAPBEXHLevel2X 3 3" xfId="35171"/>
    <cellStyle name="SAPBEXHLevel2X 3 3 2" xfId="35172"/>
    <cellStyle name="SAPBEXHLevel2X 3 3 2 2" xfId="35173"/>
    <cellStyle name="SAPBEXHLevel2X 3 3 2 2 2" xfId="35174"/>
    <cellStyle name="SAPBEXHLevel2X 3 3 2 3" xfId="35175"/>
    <cellStyle name="SAPBEXHLevel2X 3 3 3" xfId="35176"/>
    <cellStyle name="SAPBEXHLevel2X 3 3 3 2" xfId="35177"/>
    <cellStyle name="SAPBEXHLevel2X 3 3 4" xfId="35178"/>
    <cellStyle name="SAPBEXHLevel2X 3 3 4 2" xfId="35179"/>
    <cellStyle name="SAPBEXHLevel2X 3 3 5" xfId="35180"/>
    <cellStyle name="SAPBEXHLevel2X 3 3 5 2" xfId="35181"/>
    <cellStyle name="SAPBEXHLevel2X 3 3 6" xfId="35182"/>
    <cellStyle name="SAPBEXHLevel2X 3 3 7" xfId="35183"/>
    <cellStyle name="SAPBEXHLevel2X 3 3 8" xfId="35184"/>
    <cellStyle name="SAPBEXHLevel2X 3 4" xfId="35185"/>
    <cellStyle name="SAPBEXHLevel2X 3 4 2" xfId="35186"/>
    <cellStyle name="SAPBEXHLevel2X 3 4 2 2" xfId="35187"/>
    <cellStyle name="SAPBEXHLevel2X 3 4 2 2 2" xfId="35188"/>
    <cellStyle name="SAPBEXHLevel2X 3 4 2 3" xfId="35189"/>
    <cellStyle name="SAPBEXHLevel2X 3 4 3" xfId="35190"/>
    <cellStyle name="SAPBEXHLevel2X 3 4 3 2" xfId="35191"/>
    <cellStyle name="SAPBEXHLevel2X 3 4 4" xfId="35192"/>
    <cellStyle name="SAPBEXHLevel2X 3 4 4 2" xfId="35193"/>
    <cellStyle name="SAPBEXHLevel2X 3 4 5" xfId="35194"/>
    <cellStyle name="SAPBEXHLevel2X 3 4 5 2" xfId="35195"/>
    <cellStyle name="SAPBEXHLevel2X 3 4 6" xfId="35196"/>
    <cellStyle name="SAPBEXHLevel2X 3 4 7" xfId="35197"/>
    <cellStyle name="SAPBEXHLevel2X 3 4 8" xfId="35198"/>
    <cellStyle name="SAPBEXHLevel2X 3 5" xfId="35199"/>
    <cellStyle name="SAPBEXHLevel2X 3 5 2" xfId="35200"/>
    <cellStyle name="SAPBEXHLevel2X 3 5 2 2" xfId="35201"/>
    <cellStyle name="SAPBEXHLevel2X 3 5 3" xfId="35202"/>
    <cellStyle name="SAPBEXHLevel2X 3 5 4" xfId="35203"/>
    <cellStyle name="SAPBEXHLevel2X 3 5 5" xfId="35204"/>
    <cellStyle name="SAPBEXHLevel2X 3 6" xfId="35205"/>
    <cellStyle name="SAPBEXHLevel2X 3 6 2" xfId="35206"/>
    <cellStyle name="SAPBEXHLevel2X 3 6 2 2" xfId="35207"/>
    <cellStyle name="SAPBEXHLevel2X 3 6 3" xfId="35208"/>
    <cellStyle name="SAPBEXHLevel2X 3 6 4" xfId="35209"/>
    <cellStyle name="SAPBEXHLevel2X 3 6 5" xfId="35210"/>
    <cellStyle name="SAPBEXHLevel2X 3 7" xfId="35211"/>
    <cellStyle name="SAPBEXHLevel2X 3 7 2" xfId="35212"/>
    <cellStyle name="SAPBEXHLevel2X 3 7 2 2" xfId="35213"/>
    <cellStyle name="SAPBEXHLevel2X 3 7 3" xfId="35214"/>
    <cellStyle name="SAPBEXHLevel2X 3 7 4" xfId="35215"/>
    <cellStyle name="SAPBEXHLevel2X 3 7 5" xfId="35216"/>
    <cellStyle name="SAPBEXHLevel2X 3 8" xfId="35217"/>
    <cellStyle name="SAPBEXHLevel2X 3 8 2" xfId="35218"/>
    <cellStyle name="SAPBEXHLevel2X 3 8 3" xfId="35219"/>
    <cellStyle name="SAPBEXHLevel2X 3 8 4" xfId="35220"/>
    <cellStyle name="SAPBEXHLevel2X 3 9" xfId="35221"/>
    <cellStyle name="SAPBEXHLevel2X 3 9 2" xfId="35222"/>
    <cellStyle name="SAPBEXHLevel2X 4" xfId="35223"/>
    <cellStyle name="SAPBEXHLevel2X 4 10" xfId="35224"/>
    <cellStyle name="SAPBEXHLevel2X 4 11" xfId="35225"/>
    <cellStyle name="SAPBEXHLevel2X 4 2" xfId="35226"/>
    <cellStyle name="SAPBEXHLevel2X 4 2 2" xfId="35227"/>
    <cellStyle name="SAPBEXHLevel2X 4 2 2 2" xfId="35228"/>
    <cellStyle name="SAPBEXHLevel2X 4 2 2 2 2" xfId="35229"/>
    <cellStyle name="SAPBEXHLevel2X 4 2 2 3" xfId="35230"/>
    <cellStyle name="SAPBEXHLevel2X 4 2 3" xfId="35231"/>
    <cellStyle name="SAPBEXHLevel2X 4 2 3 2" xfId="35232"/>
    <cellStyle name="SAPBEXHLevel2X 4 2 4" xfId="35233"/>
    <cellStyle name="SAPBEXHLevel2X 4 2 4 2" xfId="35234"/>
    <cellStyle name="SAPBEXHLevel2X 4 2 5" xfId="35235"/>
    <cellStyle name="SAPBEXHLevel2X 4 2 5 2" xfId="35236"/>
    <cellStyle name="SAPBEXHLevel2X 4 2 6" xfId="35237"/>
    <cellStyle name="SAPBEXHLevel2X 4 3" xfId="35238"/>
    <cellStyle name="SAPBEXHLevel2X 4 3 2" xfId="35239"/>
    <cellStyle name="SAPBEXHLevel2X 4 3 2 2" xfId="35240"/>
    <cellStyle name="SAPBEXHLevel2X 4 3 2 2 2" xfId="35241"/>
    <cellStyle name="SAPBEXHLevel2X 4 3 2 3" xfId="35242"/>
    <cellStyle name="SAPBEXHLevel2X 4 3 3" xfId="35243"/>
    <cellStyle name="SAPBEXHLevel2X 4 3 3 2" xfId="35244"/>
    <cellStyle name="SAPBEXHLevel2X 4 3 4" xfId="35245"/>
    <cellStyle name="SAPBEXHLevel2X 4 3 4 2" xfId="35246"/>
    <cellStyle name="SAPBEXHLevel2X 4 3 5" xfId="35247"/>
    <cellStyle name="SAPBEXHLevel2X 4 3 5 2" xfId="35248"/>
    <cellStyle name="SAPBEXHLevel2X 4 3 6" xfId="35249"/>
    <cellStyle name="SAPBEXHLevel2X 4 3 7" xfId="35250"/>
    <cellStyle name="SAPBEXHLevel2X 4 3 8" xfId="35251"/>
    <cellStyle name="SAPBEXHLevel2X 4 4" xfId="35252"/>
    <cellStyle name="SAPBEXHLevel2X 4 4 2" xfId="35253"/>
    <cellStyle name="SAPBEXHLevel2X 4 4 2 2" xfId="35254"/>
    <cellStyle name="SAPBEXHLevel2X 4 4 3" xfId="35255"/>
    <cellStyle name="SAPBEXHLevel2X 4 4 4" xfId="35256"/>
    <cellStyle name="SAPBEXHLevel2X 4 4 5" xfId="35257"/>
    <cellStyle name="SAPBEXHLevel2X 4 5" xfId="35258"/>
    <cellStyle name="SAPBEXHLevel2X 4 5 2" xfId="35259"/>
    <cellStyle name="SAPBEXHLevel2X 4 5 2 2" xfId="35260"/>
    <cellStyle name="SAPBEXHLevel2X 4 5 3" xfId="35261"/>
    <cellStyle name="SAPBEXHLevel2X 4 5 4" xfId="35262"/>
    <cellStyle name="SAPBEXHLevel2X 4 5 5" xfId="35263"/>
    <cellStyle name="SAPBEXHLevel2X 4 6" xfId="35264"/>
    <cellStyle name="SAPBEXHLevel2X 4 6 2" xfId="35265"/>
    <cellStyle name="SAPBEXHLevel2X 4 6 2 2" xfId="35266"/>
    <cellStyle name="SAPBEXHLevel2X 4 6 3" xfId="35267"/>
    <cellStyle name="SAPBEXHLevel2X 4 6 4" xfId="35268"/>
    <cellStyle name="SAPBEXHLevel2X 4 6 5" xfId="35269"/>
    <cellStyle name="SAPBEXHLevel2X 4 7" xfId="35270"/>
    <cellStyle name="SAPBEXHLevel2X 4 7 2" xfId="35271"/>
    <cellStyle name="SAPBEXHLevel2X 4 7 3" xfId="35272"/>
    <cellStyle name="SAPBEXHLevel2X 4 7 4" xfId="35273"/>
    <cellStyle name="SAPBEXHLevel2X 4 8" xfId="35274"/>
    <cellStyle name="SAPBEXHLevel2X 4 8 2" xfId="35275"/>
    <cellStyle name="SAPBEXHLevel2X 4 8 3" xfId="35276"/>
    <cellStyle name="SAPBEXHLevel2X 4 8 4" xfId="35277"/>
    <cellStyle name="SAPBEXHLevel2X 4 9" xfId="35278"/>
    <cellStyle name="SAPBEXHLevel2X 4 9 2" xfId="35279"/>
    <cellStyle name="SAPBEXHLevel2X 5" xfId="35280"/>
    <cellStyle name="SAPBEXHLevel2X 5 10" xfId="35281"/>
    <cellStyle name="SAPBEXHLevel2X 5 11" xfId="35282"/>
    <cellStyle name="SAPBEXHLevel2X 5 2" xfId="35283"/>
    <cellStyle name="SAPBEXHLevel2X 5 2 2" xfId="35284"/>
    <cellStyle name="SAPBEXHLevel2X 5 2 2 2" xfId="35285"/>
    <cellStyle name="SAPBEXHLevel2X 5 2 2 2 2" xfId="35286"/>
    <cellStyle name="SAPBEXHLevel2X 5 2 2 3" xfId="35287"/>
    <cellStyle name="SAPBEXHLevel2X 5 2 3" xfId="35288"/>
    <cellStyle name="SAPBEXHLevel2X 5 2 3 2" xfId="35289"/>
    <cellStyle name="SAPBEXHLevel2X 5 2 4" xfId="35290"/>
    <cellStyle name="SAPBEXHLevel2X 5 2 4 2" xfId="35291"/>
    <cellStyle name="SAPBEXHLevel2X 5 2 5" xfId="35292"/>
    <cellStyle name="SAPBEXHLevel2X 5 2 5 2" xfId="35293"/>
    <cellStyle name="SAPBEXHLevel2X 5 2 6" xfId="35294"/>
    <cellStyle name="SAPBEXHLevel2X 5 3" xfId="35295"/>
    <cellStyle name="SAPBEXHLevel2X 5 3 2" xfId="35296"/>
    <cellStyle name="SAPBEXHLevel2X 5 3 2 2" xfId="35297"/>
    <cellStyle name="SAPBEXHLevel2X 5 3 2 2 2" xfId="35298"/>
    <cellStyle name="SAPBEXHLevel2X 5 3 2 3" xfId="35299"/>
    <cellStyle name="SAPBEXHLevel2X 5 3 3" xfId="35300"/>
    <cellStyle name="SAPBEXHLevel2X 5 3 3 2" xfId="35301"/>
    <cellStyle name="SAPBEXHLevel2X 5 3 4" xfId="35302"/>
    <cellStyle name="SAPBEXHLevel2X 5 3 4 2" xfId="35303"/>
    <cellStyle name="SAPBEXHLevel2X 5 3 5" xfId="35304"/>
    <cellStyle name="SAPBEXHLevel2X 5 3 5 2" xfId="35305"/>
    <cellStyle name="SAPBEXHLevel2X 5 3 6" xfId="35306"/>
    <cellStyle name="SAPBEXHLevel2X 5 3 7" xfId="35307"/>
    <cellStyle name="SAPBEXHLevel2X 5 3 8" xfId="35308"/>
    <cellStyle name="SAPBEXHLevel2X 5 4" xfId="35309"/>
    <cellStyle name="SAPBEXHLevel2X 5 4 2" xfId="35310"/>
    <cellStyle name="SAPBEXHLevel2X 5 4 2 2" xfId="35311"/>
    <cellStyle name="SAPBEXHLevel2X 5 4 3" xfId="35312"/>
    <cellStyle name="SAPBEXHLevel2X 5 4 4" xfId="35313"/>
    <cellStyle name="SAPBEXHLevel2X 5 4 5" xfId="35314"/>
    <cellStyle name="SAPBEXHLevel2X 5 5" xfId="35315"/>
    <cellStyle name="SAPBEXHLevel2X 5 5 2" xfId="35316"/>
    <cellStyle name="SAPBEXHLevel2X 5 5 2 2" xfId="35317"/>
    <cellStyle name="SAPBEXHLevel2X 5 5 3" xfId="35318"/>
    <cellStyle name="SAPBEXHLevel2X 5 5 4" xfId="35319"/>
    <cellStyle name="SAPBEXHLevel2X 5 5 5" xfId="35320"/>
    <cellStyle name="SAPBEXHLevel2X 5 6" xfId="35321"/>
    <cellStyle name="SAPBEXHLevel2X 5 6 2" xfId="35322"/>
    <cellStyle name="SAPBEXHLevel2X 5 6 2 2" xfId="35323"/>
    <cellStyle name="SAPBEXHLevel2X 5 6 3" xfId="35324"/>
    <cellStyle name="SAPBEXHLevel2X 5 6 4" xfId="35325"/>
    <cellStyle name="SAPBEXHLevel2X 5 6 5" xfId="35326"/>
    <cellStyle name="SAPBEXHLevel2X 5 7" xfId="35327"/>
    <cellStyle name="SAPBEXHLevel2X 5 7 2" xfId="35328"/>
    <cellStyle name="SAPBEXHLevel2X 5 7 3" xfId="35329"/>
    <cellStyle name="SAPBEXHLevel2X 5 7 4" xfId="35330"/>
    <cellStyle name="SAPBEXHLevel2X 5 8" xfId="35331"/>
    <cellStyle name="SAPBEXHLevel2X 5 8 2" xfId="35332"/>
    <cellStyle name="SAPBEXHLevel2X 5 8 3" xfId="35333"/>
    <cellStyle name="SAPBEXHLevel2X 5 8 4" xfId="35334"/>
    <cellStyle name="SAPBEXHLevel2X 5 9" xfId="35335"/>
    <cellStyle name="SAPBEXHLevel2X 5 9 2" xfId="35336"/>
    <cellStyle name="SAPBEXHLevel2X 6" xfId="35337"/>
    <cellStyle name="SAPBEXHLevel2X 6 10" xfId="35338"/>
    <cellStyle name="SAPBEXHLevel2X 6 11" xfId="35339"/>
    <cellStyle name="SAPBEXHLevel2X 6 2" xfId="35340"/>
    <cellStyle name="SAPBEXHLevel2X 6 2 2" xfId="35341"/>
    <cellStyle name="SAPBEXHLevel2X 6 2 2 2" xfId="35342"/>
    <cellStyle name="SAPBEXHLevel2X 6 2 2 2 2" xfId="35343"/>
    <cellStyle name="SAPBEXHLevel2X 6 2 2 3" xfId="35344"/>
    <cellStyle name="SAPBEXHLevel2X 6 2 3" xfId="35345"/>
    <cellStyle name="SAPBEXHLevel2X 6 2 3 2" xfId="35346"/>
    <cellStyle name="SAPBEXHLevel2X 6 2 4" xfId="35347"/>
    <cellStyle name="SAPBEXHLevel2X 6 2 4 2" xfId="35348"/>
    <cellStyle name="SAPBEXHLevel2X 6 2 5" xfId="35349"/>
    <cellStyle name="SAPBEXHLevel2X 6 2 5 2" xfId="35350"/>
    <cellStyle name="SAPBEXHLevel2X 6 2 6" xfId="35351"/>
    <cellStyle name="SAPBEXHLevel2X 6 3" xfId="35352"/>
    <cellStyle name="SAPBEXHLevel2X 6 3 2" xfId="35353"/>
    <cellStyle name="SAPBEXHLevel2X 6 3 2 2" xfId="35354"/>
    <cellStyle name="SAPBEXHLevel2X 6 3 2 2 2" xfId="35355"/>
    <cellStyle name="SAPBEXHLevel2X 6 3 2 3" xfId="35356"/>
    <cellStyle name="SAPBEXHLevel2X 6 3 3" xfId="35357"/>
    <cellStyle name="SAPBEXHLevel2X 6 3 3 2" xfId="35358"/>
    <cellStyle name="SAPBEXHLevel2X 6 3 4" xfId="35359"/>
    <cellStyle name="SAPBEXHLevel2X 6 3 4 2" xfId="35360"/>
    <cellStyle name="SAPBEXHLevel2X 6 3 5" xfId="35361"/>
    <cellStyle name="SAPBEXHLevel2X 6 3 5 2" xfId="35362"/>
    <cellStyle name="SAPBEXHLevel2X 6 3 6" xfId="35363"/>
    <cellStyle name="SAPBEXHLevel2X 6 3 7" xfId="35364"/>
    <cellStyle name="SAPBEXHLevel2X 6 3 8" xfId="35365"/>
    <cellStyle name="SAPBEXHLevel2X 6 4" xfId="35366"/>
    <cellStyle name="SAPBEXHLevel2X 6 4 2" xfId="35367"/>
    <cellStyle name="SAPBEXHLevel2X 6 4 2 2" xfId="35368"/>
    <cellStyle name="SAPBEXHLevel2X 6 4 3" xfId="35369"/>
    <cellStyle name="SAPBEXHLevel2X 6 4 4" xfId="35370"/>
    <cellStyle name="SAPBEXHLevel2X 6 4 5" xfId="35371"/>
    <cellStyle name="SAPBEXHLevel2X 6 5" xfId="35372"/>
    <cellStyle name="SAPBEXHLevel2X 6 5 2" xfId="35373"/>
    <cellStyle name="SAPBEXHLevel2X 6 5 2 2" xfId="35374"/>
    <cellStyle name="SAPBEXHLevel2X 6 5 3" xfId="35375"/>
    <cellStyle name="SAPBEXHLevel2X 6 5 4" xfId="35376"/>
    <cellStyle name="SAPBEXHLevel2X 6 5 5" xfId="35377"/>
    <cellStyle name="SAPBEXHLevel2X 6 6" xfId="35378"/>
    <cellStyle name="SAPBEXHLevel2X 6 6 2" xfId="35379"/>
    <cellStyle name="SAPBEXHLevel2X 6 6 2 2" xfId="35380"/>
    <cellStyle name="SAPBEXHLevel2X 6 6 3" xfId="35381"/>
    <cellStyle name="SAPBEXHLevel2X 6 6 4" xfId="35382"/>
    <cellStyle name="SAPBEXHLevel2X 6 6 5" xfId="35383"/>
    <cellStyle name="SAPBEXHLevel2X 6 7" xfId="35384"/>
    <cellStyle name="SAPBEXHLevel2X 6 7 2" xfId="35385"/>
    <cellStyle name="SAPBEXHLevel2X 6 7 3" xfId="35386"/>
    <cellStyle name="SAPBEXHLevel2X 6 7 4" xfId="35387"/>
    <cellStyle name="SAPBEXHLevel2X 6 8" xfId="35388"/>
    <cellStyle name="SAPBEXHLevel2X 6 8 2" xfId="35389"/>
    <cellStyle name="SAPBEXHLevel2X 6 8 3" xfId="35390"/>
    <cellStyle name="SAPBEXHLevel2X 6 8 4" xfId="35391"/>
    <cellStyle name="SAPBEXHLevel2X 6 9" xfId="35392"/>
    <cellStyle name="SAPBEXHLevel2X 6 9 2" xfId="35393"/>
    <cellStyle name="SAPBEXHLevel2X 7" xfId="35394"/>
    <cellStyle name="SAPBEXHLevel2X 7 10" xfId="35395"/>
    <cellStyle name="SAPBEXHLevel2X 7 11" xfId="35396"/>
    <cellStyle name="SAPBEXHLevel2X 7 2" xfId="35397"/>
    <cellStyle name="SAPBEXHLevel2X 7 2 2" xfId="35398"/>
    <cellStyle name="SAPBEXHLevel2X 7 2 2 2" xfId="35399"/>
    <cellStyle name="SAPBEXHLevel2X 7 2 2 2 2" xfId="35400"/>
    <cellStyle name="SAPBEXHLevel2X 7 2 2 3" xfId="35401"/>
    <cellStyle name="SAPBEXHLevel2X 7 2 3" xfId="35402"/>
    <cellStyle name="SAPBEXHLevel2X 7 2 3 2" xfId="35403"/>
    <cellStyle name="SAPBEXHLevel2X 7 2 4" xfId="35404"/>
    <cellStyle name="SAPBEXHLevel2X 7 2 4 2" xfId="35405"/>
    <cellStyle name="SAPBEXHLevel2X 7 2 5" xfId="35406"/>
    <cellStyle name="SAPBEXHLevel2X 7 2 5 2" xfId="35407"/>
    <cellStyle name="SAPBEXHLevel2X 7 2 6" xfId="35408"/>
    <cellStyle name="SAPBEXHLevel2X 7 3" xfId="35409"/>
    <cellStyle name="SAPBEXHLevel2X 7 3 2" xfId="35410"/>
    <cellStyle name="SAPBEXHLevel2X 7 3 2 2" xfId="35411"/>
    <cellStyle name="SAPBEXHLevel2X 7 3 2 2 2" xfId="35412"/>
    <cellStyle name="SAPBEXHLevel2X 7 3 2 3" xfId="35413"/>
    <cellStyle name="SAPBEXHLevel2X 7 3 3" xfId="35414"/>
    <cellStyle name="SAPBEXHLevel2X 7 3 3 2" xfId="35415"/>
    <cellStyle name="SAPBEXHLevel2X 7 3 4" xfId="35416"/>
    <cellStyle name="SAPBEXHLevel2X 7 3 4 2" xfId="35417"/>
    <cellStyle name="SAPBEXHLevel2X 7 3 5" xfId="35418"/>
    <cellStyle name="SAPBEXHLevel2X 7 3 5 2" xfId="35419"/>
    <cellStyle name="SAPBEXHLevel2X 7 3 6" xfId="35420"/>
    <cellStyle name="SAPBEXHLevel2X 7 3 7" xfId="35421"/>
    <cellStyle name="SAPBEXHLevel2X 7 3 8" xfId="35422"/>
    <cellStyle name="SAPBEXHLevel2X 7 4" xfId="35423"/>
    <cellStyle name="SAPBEXHLevel2X 7 4 2" xfId="35424"/>
    <cellStyle name="SAPBEXHLevel2X 7 4 2 2" xfId="35425"/>
    <cellStyle name="SAPBEXHLevel2X 7 4 3" xfId="35426"/>
    <cellStyle name="SAPBEXHLevel2X 7 4 4" xfId="35427"/>
    <cellStyle name="SAPBEXHLevel2X 7 4 5" xfId="35428"/>
    <cellStyle name="SAPBEXHLevel2X 7 5" xfId="35429"/>
    <cellStyle name="SAPBEXHLevel2X 7 5 2" xfId="35430"/>
    <cellStyle name="SAPBEXHLevel2X 7 5 2 2" xfId="35431"/>
    <cellStyle name="SAPBEXHLevel2X 7 5 3" xfId="35432"/>
    <cellStyle name="SAPBEXHLevel2X 7 5 4" xfId="35433"/>
    <cellStyle name="SAPBEXHLevel2X 7 5 5" xfId="35434"/>
    <cellStyle name="SAPBEXHLevel2X 7 6" xfId="35435"/>
    <cellStyle name="SAPBEXHLevel2X 7 6 2" xfId="35436"/>
    <cellStyle name="SAPBEXHLevel2X 7 6 2 2" xfId="35437"/>
    <cellStyle name="SAPBEXHLevel2X 7 6 3" xfId="35438"/>
    <cellStyle name="SAPBEXHLevel2X 7 6 4" xfId="35439"/>
    <cellStyle name="SAPBEXHLevel2X 7 6 5" xfId="35440"/>
    <cellStyle name="SAPBEXHLevel2X 7 7" xfId="35441"/>
    <cellStyle name="SAPBEXHLevel2X 7 7 2" xfId="35442"/>
    <cellStyle name="SAPBEXHLevel2X 7 7 3" xfId="35443"/>
    <cellStyle name="SAPBEXHLevel2X 7 7 4" xfId="35444"/>
    <cellStyle name="SAPBEXHLevel2X 7 8" xfId="35445"/>
    <cellStyle name="SAPBEXHLevel2X 7 8 2" xfId="35446"/>
    <cellStyle name="SAPBEXHLevel2X 7 8 3" xfId="35447"/>
    <cellStyle name="SAPBEXHLevel2X 7 8 4" xfId="35448"/>
    <cellStyle name="SAPBEXHLevel2X 7 9" xfId="35449"/>
    <cellStyle name="SAPBEXHLevel2X 7 9 2" xfId="35450"/>
    <cellStyle name="SAPBEXHLevel2X 8" xfId="35451"/>
    <cellStyle name="SAPBEXHLevel2X 8 10" xfId="35452"/>
    <cellStyle name="SAPBEXHLevel2X 8 11" xfId="35453"/>
    <cellStyle name="SAPBEXHLevel2X 8 2" xfId="35454"/>
    <cellStyle name="SAPBEXHLevel2X 8 2 2" xfId="35455"/>
    <cellStyle name="SAPBEXHLevel2X 8 2 2 2" xfId="35456"/>
    <cellStyle name="SAPBEXHLevel2X 8 2 2 2 2" xfId="35457"/>
    <cellStyle name="SAPBEXHLevel2X 8 2 2 3" xfId="35458"/>
    <cellStyle name="SAPBEXHLevel2X 8 2 3" xfId="35459"/>
    <cellStyle name="SAPBEXHLevel2X 8 2 3 2" xfId="35460"/>
    <cellStyle name="SAPBEXHLevel2X 8 2 4" xfId="35461"/>
    <cellStyle name="SAPBEXHLevel2X 8 2 4 2" xfId="35462"/>
    <cellStyle name="SAPBEXHLevel2X 8 2 5" xfId="35463"/>
    <cellStyle name="SAPBEXHLevel2X 8 2 5 2" xfId="35464"/>
    <cellStyle name="SAPBEXHLevel2X 8 2 6" xfId="35465"/>
    <cellStyle name="SAPBEXHLevel2X 8 3" xfId="35466"/>
    <cellStyle name="SAPBEXHLevel2X 8 3 2" xfId="35467"/>
    <cellStyle name="SAPBEXHLevel2X 8 3 2 2" xfId="35468"/>
    <cellStyle name="SAPBEXHLevel2X 8 3 2 2 2" xfId="35469"/>
    <cellStyle name="SAPBEXHLevel2X 8 3 2 3" xfId="35470"/>
    <cellStyle name="SAPBEXHLevel2X 8 3 3" xfId="35471"/>
    <cellStyle name="SAPBEXHLevel2X 8 3 3 2" xfId="35472"/>
    <cellStyle name="SAPBEXHLevel2X 8 3 4" xfId="35473"/>
    <cellStyle name="SAPBEXHLevel2X 8 3 4 2" xfId="35474"/>
    <cellStyle name="SAPBEXHLevel2X 8 3 5" xfId="35475"/>
    <cellStyle name="SAPBEXHLevel2X 8 3 5 2" xfId="35476"/>
    <cellStyle name="SAPBEXHLevel2X 8 3 6" xfId="35477"/>
    <cellStyle name="SAPBEXHLevel2X 8 3 7" xfId="35478"/>
    <cellStyle name="SAPBEXHLevel2X 8 3 8" xfId="35479"/>
    <cellStyle name="SAPBEXHLevel2X 8 4" xfId="35480"/>
    <cellStyle name="SAPBEXHLevel2X 8 4 2" xfId="35481"/>
    <cellStyle name="SAPBEXHLevel2X 8 4 2 2" xfId="35482"/>
    <cellStyle name="SAPBEXHLevel2X 8 4 3" xfId="35483"/>
    <cellStyle name="SAPBEXHLevel2X 8 4 4" xfId="35484"/>
    <cellStyle name="SAPBEXHLevel2X 8 4 5" xfId="35485"/>
    <cellStyle name="SAPBEXHLevel2X 8 5" xfId="35486"/>
    <cellStyle name="SAPBEXHLevel2X 8 5 2" xfId="35487"/>
    <cellStyle name="SAPBEXHLevel2X 8 5 2 2" xfId="35488"/>
    <cellStyle name="SAPBEXHLevel2X 8 5 3" xfId="35489"/>
    <cellStyle name="SAPBEXHLevel2X 8 5 4" xfId="35490"/>
    <cellStyle name="SAPBEXHLevel2X 8 5 5" xfId="35491"/>
    <cellStyle name="SAPBEXHLevel2X 8 6" xfId="35492"/>
    <cellStyle name="SAPBEXHLevel2X 8 6 2" xfId="35493"/>
    <cellStyle name="SAPBEXHLevel2X 8 6 2 2" xfId="35494"/>
    <cellStyle name="SAPBEXHLevel2X 8 6 3" xfId="35495"/>
    <cellStyle name="SAPBEXHLevel2X 8 6 4" xfId="35496"/>
    <cellStyle name="SAPBEXHLevel2X 8 6 5" xfId="35497"/>
    <cellStyle name="SAPBEXHLevel2X 8 7" xfId="35498"/>
    <cellStyle name="SAPBEXHLevel2X 8 7 2" xfId="35499"/>
    <cellStyle name="SAPBEXHLevel2X 8 7 3" xfId="35500"/>
    <cellStyle name="SAPBEXHLevel2X 8 7 4" xfId="35501"/>
    <cellStyle name="SAPBEXHLevel2X 8 8" xfId="35502"/>
    <cellStyle name="SAPBEXHLevel2X 8 8 2" xfId="35503"/>
    <cellStyle name="SAPBEXHLevel2X 8 8 3" xfId="35504"/>
    <cellStyle name="SAPBEXHLevel2X 8 8 4" xfId="35505"/>
    <cellStyle name="SAPBEXHLevel2X 8 9" xfId="35506"/>
    <cellStyle name="SAPBEXHLevel2X 8 9 2" xfId="35507"/>
    <cellStyle name="SAPBEXHLevel2X 9" xfId="35508"/>
    <cellStyle name="SAPBEXHLevel2X 9 2" xfId="35509"/>
    <cellStyle name="SAPBEXHLevel2X 9 2 2" xfId="35510"/>
    <cellStyle name="SAPBEXHLevel2X 9 2 2 2" xfId="35511"/>
    <cellStyle name="SAPBEXHLevel2X 9 2 3" xfId="35512"/>
    <cellStyle name="SAPBEXHLevel2X 9 3" xfId="35513"/>
    <cellStyle name="SAPBEXHLevel2X 9 3 2" xfId="35514"/>
    <cellStyle name="SAPBEXHLevel2X 9 4" xfId="35515"/>
    <cellStyle name="SAPBEXHLevel2X 9 4 2" xfId="35516"/>
    <cellStyle name="SAPBEXHLevel2X 9 5" xfId="35517"/>
    <cellStyle name="SAPBEXHLevel2X 9 5 2" xfId="35518"/>
    <cellStyle name="SAPBEXHLevel2X 9 6" xfId="35519"/>
    <cellStyle name="SAPBEXHLevel2X 9 7" xfId="35520"/>
    <cellStyle name="SAPBEXHLevel2X 9 8" xfId="35521"/>
    <cellStyle name="SAPBEXHLevel2X_2011-10-03 DSA EL with PSI Oct" xfId="35522"/>
    <cellStyle name="SAPBEXHLevel3" xfId="35523"/>
    <cellStyle name="SAPBEXHLevel3 10" xfId="35524"/>
    <cellStyle name="SAPBEXHLevel3 10 2" xfId="35525"/>
    <cellStyle name="SAPBEXHLevel3 10 2 2" xfId="35526"/>
    <cellStyle name="SAPBEXHLevel3 10 2 2 2" xfId="35527"/>
    <cellStyle name="SAPBEXHLevel3 10 2 3" xfId="35528"/>
    <cellStyle name="SAPBEXHLevel3 10 3" xfId="35529"/>
    <cellStyle name="SAPBEXHLevel3 10 3 2" xfId="35530"/>
    <cellStyle name="SAPBEXHLevel3 10 4" xfId="35531"/>
    <cellStyle name="SAPBEXHLevel3 10 4 2" xfId="35532"/>
    <cellStyle name="SAPBEXHLevel3 10 5" xfId="35533"/>
    <cellStyle name="SAPBEXHLevel3 10 5 2" xfId="35534"/>
    <cellStyle name="SAPBEXHLevel3 10 6" xfId="35535"/>
    <cellStyle name="SAPBEXHLevel3 10 7" xfId="35536"/>
    <cellStyle name="SAPBEXHLevel3 10 8" xfId="35537"/>
    <cellStyle name="SAPBEXHLevel3 11" xfId="35538"/>
    <cellStyle name="SAPBEXHLevel3 11 2" xfId="35539"/>
    <cellStyle name="SAPBEXHLevel3 11 2 2" xfId="35540"/>
    <cellStyle name="SAPBEXHLevel3 11 2 2 2" xfId="35541"/>
    <cellStyle name="SAPBEXHLevel3 11 2 3" xfId="35542"/>
    <cellStyle name="SAPBEXHLevel3 11 3" xfId="35543"/>
    <cellStyle name="SAPBEXHLevel3 11 3 2" xfId="35544"/>
    <cellStyle name="SAPBEXHLevel3 11 4" xfId="35545"/>
    <cellStyle name="SAPBEXHLevel3 11 4 2" xfId="35546"/>
    <cellStyle name="SAPBEXHLevel3 11 5" xfId="35547"/>
    <cellStyle name="SAPBEXHLevel3 11 5 2" xfId="35548"/>
    <cellStyle name="SAPBEXHLevel3 11 6" xfId="35549"/>
    <cellStyle name="SAPBEXHLevel3 11 7" xfId="35550"/>
    <cellStyle name="SAPBEXHLevel3 12" xfId="35551"/>
    <cellStyle name="SAPBEXHLevel3 12 2" xfId="35552"/>
    <cellStyle name="SAPBEXHLevel3 12 2 2" xfId="35553"/>
    <cellStyle name="SAPBEXHLevel3 12 3" xfId="35554"/>
    <cellStyle name="SAPBEXHLevel3 12 4" xfId="35555"/>
    <cellStyle name="SAPBEXHLevel3 13" xfId="35556"/>
    <cellStyle name="SAPBEXHLevel3 13 2" xfId="35557"/>
    <cellStyle name="SAPBEXHLevel3 13 2 2" xfId="35558"/>
    <cellStyle name="SAPBEXHLevel3 13 3" xfId="35559"/>
    <cellStyle name="SAPBEXHLevel3 13 4" xfId="35560"/>
    <cellStyle name="SAPBEXHLevel3 13 5" xfId="35561"/>
    <cellStyle name="SAPBEXHLevel3 14" xfId="35562"/>
    <cellStyle name="SAPBEXHLevel3 14 2" xfId="35563"/>
    <cellStyle name="SAPBEXHLevel3 14 2 2" xfId="35564"/>
    <cellStyle name="SAPBEXHLevel3 14 3" xfId="35565"/>
    <cellStyle name="SAPBEXHLevel3 14 4" xfId="35566"/>
    <cellStyle name="SAPBEXHLevel3 14 5" xfId="35567"/>
    <cellStyle name="SAPBEXHLevel3 15" xfId="35568"/>
    <cellStyle name="SAPBEXHLevel3 15 2" xfId="35569"/>
    <cellStyle name="SAPBEXHLevel3 15 3" xfId="35570"/>
    <cellStyle name="SAPBEXHLevel3 15 4" xfId="35571"/>
    <cellStyle name="SAPBEXHLevel3 16" xfId="35572"/>
    <cellStyle name="SAPBEXHLevel3 16 2" xfId="35573"/>
    <cellStyle name="SAPBEXHLevel3 17" xfId="35574"/>
    <cellStyle name="SAPBEXHLevel3 17 2" xfId="35575"/>
    <cellStyle name="SAPBEXHLevel3 18" xfId="35576"/>
    <cellStyle name="SAPBEXHLevel3 19" xfId="35577"/>
    <cellStyle name="SAPBEXHLevel3 2" xfId="35578"/>
    <cellStyle name="SAPBEXHLevel3 2 10" xfId="35579"/>
    <cellStyle name="SAPBEXHLevel3 2 10 10" xfId="35580"/>
    <cellStyle name="SAPBEXHLevel3 2 10 11" xfId="35581"/>
    <cellStyle name="SAPBEXHLevel3 2 10 2" xfId="35582"/>
    <cellStyle name="SAPBEXHLevel3 2 10 2 2" xfId="35583"/>
    <cellStyle name="SAPBEXHLevel3 2 10 2 2 2" xfId="35584"/>
    <cellStyle name="SAPBEXHLevel3 2 10 2 2 2 2" xfId="35585"/>
    <cellStyle name="SAPBEXHLevel3 2 10 2 2 3" xfId="35586"/>
    <cellStyle name="SAPBEXHLevel3 2 10 2 3" xfId="35587"/>
    <cellStyle name="SAPBEXHLevel3 2 10 2 3 2" xfId="35588"/>
    <cellStyle name="SAPBEXHLevel3 2 10 2 4" xfId="35589"/>
    <cellStyle name="SAPBEXHLevel3 2 10 2 4 2" xfId="35590"/>
    <cellStyle name="SAPBEXHLevel3 2 10 2 5" xfId="35591"/>
    <cellStyle name="SAPBEXHLevel3 2 10 2 5 2" xfId="35592"/>
    <cellStyle name="SAPBEXHLevel3 2 10 2 6" xfId="35593"/>
    <cellStyle name="SAPBEXHLevel3 2 10 3" xfId="35594"/>
    <cellStyle name="SAPBEXHLevel3 2 10 3 2" xfId="35595"/>
    <cellStyle name="SAPBEXHLevel3 2 10 3 2 2" xfId="35596"/>
    <cellStyle name="SAPBEXHLevel3 2 10 3 2 2 2" xfId="35597"/>
    <cellStyle name="SAPBEXHLevel3 2 10 3 2 3" xfId="35598"/>
    <cellStyle name="SAPBEXHLevel3 2 10 3 3" xfId="35599"/>
    <cellStyle name="SAPBEXHLevel3 2 10 3 3 2" xfId="35600"/>
    <cellStyle name="SAPBEXHLevel3 2 10 3 4" xfId="35601"/>
    <cellStyle name="SAPBEXHLevel3 2 10 3 4 2" xfId="35602"/>
    <cellStyle name="SAPBEXHLevel3 2 10 3 5" xfId="35603"/>
    <cellStyle name="SAPBEXHLevel3 2 10 3 5 2" xfId="35604"/>
    <cellStyle name="SAPBEXHLevel3 2 10 3 6" xfId="35605"/>
    <cellStyle name="SAPBEXHLevel3 2 10 3 7" xfId="35606"/>
    <cellStyle name="SAPBEXHLevel3 2 10 3 8" xfId="35607"/>
    <cellStyle name="SAPBEXHLevel3 2 10 4" xfId="35608"/>
    <cellStyle name="SAPBEXHLevel3 2 10 4 2" xfId="35609"/>
    <cellStyle name="SAPBEXHLevel3 2 10 4 2 2" xfId="35610"/>
    <cellStyle name="SAPBEXHLevel3 2 10 4 3" xfId="35611"/>
    <cellStyle name="SAPBEXHLevel3 2 10 4 4" xfId="35612"/>
    <cellStyle name="SAPBEXHLevel3 2 10 4 5" xfId="35613"/>
    <cellStyle name="SAPBEXHLevel3 2 10 5" xfId="35614"/>
    <cellStyle name="SAPBEXHLevel3 2 10 5 2" xfId="35615"/>
    <cellStyle name="SAPBEXHLevel3 2 10 5 2 2" xfId="35616"/>
    <cellStyle name="SAPBEXHLevel3 2 10 5 3" xfId="35617"/>
    <cellStyle name="SAPBEXHLevel3 2 10 5 4" xfId="35618"/>
    <cellStyle name="SAPBEXHLevel3 2 10 5 5" xfId="35619"/>
    <cellStyle name="SAPBEXHLevel3 2 10 6" xfId="35620"/>
    <cellStyle name="SAPBEXHLevel3 2 10 6 2" xfId="35621"/>
    <cellStyle name="SAPBEXHLevel3 2 10 6 2 2" xfId="35622"/>
    <cellStyle name="SAPBEXHLevel3 2 10 6 3" xfId="35623"/>
    <cellStyle name="SAPBEXHLevel3 2 10 6 4" xfId="35624"/>
    <cellStyle name="SAPBEXHLevel3 2 10 6 5" xfId="35625"/>
    <cellStyle name="SAPBEXHLevel3 2 10 7" xfId="35626"/>
    <cellStyle name="SAPBEXHLevel3 2 10 7 2" xfId="35627"/>
    <cellStyle name="SAPBEXHLevel3 2 10 7 3" xfId="35628"/>
    <cellStyle name="SAPBEXHLevel3 2 10 7 4" xfId="35629"/>
    <cellStyle name="SAPBEXHLevel3 2 10 8" xfId="35630"/>
    <cellStyle name="SAPBEXHLevel3 2 10 8 2" xfId="35631"/>
    <cellStyle name="SAPBEXHLevel3 2 10 8 3" xfId="35632"/>
    <cellStyle name="SAPBEXHLevel3 2 10 8 4" xfId="35633"/>
    <cellStyle name="SAPBEXHLevel3 2 10 9" xfId="35634"/>
    <cellStyle name="SAPBEXHLevel3 2 10 9 2" xfId="35635"/>
    <cellStyle name="SAPBEXHLevel3 2 11" xfId="35636"/>
    <cellStyle name="SAPBEXHLevel3 2 11 10" xfId="35637"/>
    <cellStyle name="SAPBEXHLevel3 2 11 11" xfId="35638"/>
    <cellStyle name="SAPBEXHLevel3 2 11 2" xfId="35639"/>
    <cellStyle name="SAPBEXHLevel3 2 11 2 2" xfId="35640"/>
    <cellStyle name="SAPBEXHLevel3 2 11 2 2 2" xfId="35641"/>
    <cellStyle name="SAPBEXHLevel3 2 11 2 2 2 2" xfId="35642"/>
    <cellStyle name="SAPBEXHLevel3 2 11 2 2 3" xfId="35643"/>
    <cellStyle name="SAPBEXHLevel3 2 11 2 3" xfId="35644"/>
    <cellStyle name="SAPBEXHLevel3 2 11 2 3 2" xfId="35645"/>
    <cellStyle name="SAPBEXHLevel3 2 11 2 4" xfId="35646"/>
    <cellStyle name="SAPBEXHLevel3 2 11 2 4 2" xfId="35647"/>
    <cellStyle name="SAPBEXHLevel3 2 11 2 5" xfId="35648"/>
    <cellStyle name="SAPBEXHLevel3 2 11 2 5 2" xfId="35649"/>
    <cellStyle name="SAPBEXHLevel3 2 11 2 6" xfId="35650"/>
    <cellStyle name="SAPBEXHLevel3 2 11 3" xfId="35651"/>
    <cellStyle name="SAPBEXHLevel3 2 11 3 2" xfId="35652"/>
    <cellStyle name="SAPBEXHLevel3 2 11 3 2 2" xfId="35653"/>
    <cellStyle name="SAPBEXHLevel3 2 11 3 2 2 2" xfId="35654"/>
    <cellStyle name="SAPBEXHLevel3 2 11 3 2 3" xfId="35655"/>
    <cellStyle name="SAPBEXHLevel3 2 11 3 3" xfId="35656"/>
    <cellStyle name="SAPBEXHLevel3 2 11 3 3 2" xfId="35657"/>
    <cellStyle name="SAPBEXHLevel3 2 11 3 4" xfId="35658"/>
    <cellStyle name="SAPBEXHLevel3 2 11 3 4 2" xfId="35659"/>
    <cellStyle name="SAPBEXHLevel3 2 11 3 5" xfId="35660"/>
    <cellStyle name="SAPBEXHLevel3 2 11 3 5 2" xfId="35661"/>
    <cellStyle name="SAPBEXHLevel3 2 11 3 6" xfId="35662"/>
    <cellStyle name="SAPBEXHLevel3 2 11 3 7" xfId="35663"/>
    <cellStyle name="SAPBEXHLevel3 2 11 3 8" xfId="35664"/>
    <cellStyle name="SAPBEXHLevel3 2 11 4" xfId="35665"/>
    <cellStyle name="SAPBEXHLevel3 2 11 4 2" xfId="35666"/>
    <cellStyle name="SAPBEXHLevel3 2 11 4 2 2" xfId="35667"/>
    <cellStyle name="SAPBEXHLevel3 2 11 4 3" xfId="35668"/>
    <cellStyle name="SAPBEXHLevel3 2 11 4 4" xfId="35669"/>
    <cellStyle name="SAPBEXHLevel3 2 11 4 5" xfId="35670"/>
    <cellStyle name="SAPBEXHLevel3 2 11 5" xfId="35671"/>
    <cellStyle name="SAPBEXHLevel3 2 11 5 2" xfId="35672"/>
    <cellStyle name="SAPBEXHLevel3 2 11 5 2 2" xfId="35673"/>
    <cellStyle name="SAPBEXHLevel3 2 11 5 3" xfId="35674"/>
    <cellStyle name="SAPBEXHLevel3 2 11 5 4" xfId="35675"/>
    <cellStyle name="SAPBEXHLevel3 2 11 5 5" xfId="35676"/>
    <cellStyle name="SAPBEXHLevel3 2 11 6" xfId="35677"/>
    <cellStyle name="SAPBEXHLevel3 2 11 6 2" xfId="35678"/>
    <cellStyle name="SAPBEXHLevel3 2 11 6 2 2" xfId="35679"/>
    <cellStyle name="SAPBEXHLevel3 2 11 6 3" xfId="35680"/>
    <cellStyle name="SAPBEXHLevel3 2 11 6 4" xfId="35681"/>
    <cellStyle name="SAPBEXHLevel3 2 11 6 5" xfId="35682"/>
    <cellStyle name="SAPBEXHLevel3 2 11 7" xfId="35683"/>
    <cellStyle name="SAPBEXHLevel3 2 11 7 2" xfId="35684"/>
    <cellStyle name="SAPBEXHLevel3 2 11 7 3" xfId="35685"/>
    <cellStyle name="SAPBEXHLevel3 2 11 7 4" xfId="35686"/>
    <cellStyle name="SAPBEXHLevel3 2 11 8" xfId="35687"/>
    <cellStyle name="SAPBEXHLevel3 2 11 8 2" xfId="35688"/>
    <cellStyle name="SAPBEXHLevel3 2 11 8 3" xfId="35689"/>
    <cellStyle name="SAPBEXHLevel3 2 11 8 4" xfId="35690"/>
    <cellStyle name="SAPBEXHLevel3 2 11 9" xfId="35691"/>
    <cellStyle name="SAPBEXHLevel3 2 11 9 2" xfId="35692"/>
    <cellStyle name="SAPBEXHLevel3 2 12" xfId="35693"/>
    <cellStyle name="SAPBEXHLevel3 2 12 10" xfId="35694"/>
    <cellStyle name="SAPBEXHLevel3 2 12 11" xfId="35695"/>
    <cellStyle name="SAPBEXHLevel3 2 12 2" xfId="35696"/>
    <cellStyle name="SAPBEXHLevel3 2 12 2 2" xfId="35697"/>
    <cellStyle name="SAPBEXHLevel3 2 12 2 2 2" xfId="35698"/>
    <cellStyle name="SAPBEXHLevel3 2 12 2 2 2 2" xfId="35699"/>
    <cellStyle name="SAPBEXHLevel3 2 12 2 2 3" xfId="35700"/>
    <cellStyle name="SAPBEXHLevel3 2 12 2 3" xfId="35701"/>
    <cellStyle name="SAPBEXHLevel3 2 12 2 3 2" xfId="35702"/>
    <cellStyle name="SAPBEXHLevel3 2 12 2 4" xfId="35703"/>
    <cellStyle name="SAPBEXHLevel3 2 12 2 4 2" xfId="35704"/>
    <cellStyle name="SAPBEXHLevel3 2 12 2 5" xfId="35705"/>
    <cellStyle name="SAPBEXHLevel3 2 12 2 5 2" xfId="35706"/>
    <cellStyle name="SAPBEXHLevel3 2 12 2 6" xfId="35707"/>
    <cellStyle name="SAPBEXHLevel3 2 12 3" xfId="35708"/>
    <cellStyle name="SAPBEXHLevel3 2 12 3 2" xfId="35709"/>
    <cellStyle name="SAPBEXHLevel3 2 12 3 2 2" xfId="35710"/>
    <cellStyle name="SAPBEXHLevel3 2 12 3 2 2 2" xfId="35711"/>
    <cellStyle name="SAPBEXHLevel3 2 12 3 2 3" xfId="35712"/>
    <cellStyle name="SAPBEXHLevel3 2 12 3 3" xfId="35713"/>
    <cellStyle name="SAPBEXHLevel3 2 12 3 3 2" xfId="35714"/>
    <cellStyle name="SAPBEXHLevel3 2 12 3 4" xfId="35715"/>
    <cellStyle name="SAPBEXHLevel3 2 12 3 4 2" xfId="35716"/>
    <cellStyle name="SAPBEXHLevel3 2 12 3 5" xfId="35717"/>
    <cellStyle name="SAPBEXHLevel3 2 12 3 5 2" xfId="35718"/>
    <cellStyle name="SAPBEXHLevel3 2 12 3 6" xfId="35719"/>
    <cellStyle name="SAPBEXHLevel3 2 12 3 7" xfId="35720"/>
    <cellStyle name="SAPBEXHLevel3 2 12 3 8" xfId="35721"/>
    <cellStyle name="SAPBEXHLevel3 2 12 4" xfId="35722"/>
    <cellStyle name="SAPBEXHLevel3 2 12 4 2" xfId="35723"/>
    <cellStyle name="SAPBEXHLevel3 2 12 4 2 2" xfId="35724"/>
    <cellStyle name="SAPBEXHLevel3 2 12 4 3" xfId="35725"/>
    <cellStyle name="SAPBEXHLevel3 2 12 4 4" xfId="35726"/>
    <cellStyle name="SAPBEXHLevel3 2 12 4 5" xfId="35727"/>
    <cellStyle name="SAPBEXHLevel3 2 12 5" xfId="35728"/>
    <cellStyle name="SAPBEXHLevel3 2 12 5 2" xfId="35729"/>
    <cellStyle name="SAPBEXHLevel3 2 12 5 2 2" xfId="35730"/>
    <cellStyle name="SAPBEXHLevel3 2 12 5 3" xfId="35731"/>
    <cellStyle name="SAPBEXHLevel3 2 12 5 4" xfId="35732"/>
    <cellStyle name="SAPBEXHLevel3 2 12 5 5" xfId="35733"/>
    <cellStyle name="SAPBEXHLevel3 2 12 6" xfId="35734"/>
    <cellStyle name="SAPBEXHLevel3 2 12 6 2" xfId="35735"/>
    <cellStyle name="SAPBEXHLevel3 2 12 6 2 2" xfId="35736"/>
    <cellStyle name="SAPBEXHLevel3 2 12 6 3" xfId="35737"/>
    <cellStyle name="SAPBEXHLevel3 2 12 6 4" xfId="35738"/>
    <cellStyle name="SAPBEXHLevel3 2 12 6 5" xfId="35739"/>
    <cellStyle name="SAPBEXHLevel3 2 12 7" xfId="35740"/>
    <cellStyle name="SAPBEXHLevel3 2 12 7 2" xfId="35741"/>
    <cellStyle name="SAPBEXHLevel3 2 12 7 3" xfId="35742"/>
    <cellStyle name="SAPBEXHLevel3 2 12 7 4" xfId="35743"/>
    <cellStyle name="SAPBEXHLevel3 2 12 8" xfId="35744"/>
    <cellStyle name="SAPBEXHLevel3 2 12 8 2" xfId="35745"/>
    <cellStyle name="SAPBEXHLevel3 2 12 8 3" xfId="35746"/>
    <cellStyle name="SAPBEXHLevel3 2 12 8 4" xfId="35747"/>
    <cellStyle name="SAPBEXHLevel3 2 12 9" xfId="35748"/>
    <cellStyle name="SAPBEXHLevel3 2 12 9 2" xfId="35749"/>
    <cellStyle name="SAPBEXHLevel3 2 13" xfId="35750"/>
    <cellStyle name="SAPBEXHLevel3 2 13 10" xfId="35751"/>
    <cellStyle name="SAPBEXHLevel3 2 13 11" xfId="35752"/>
    <cellStyle name="SAPBEXHLevel3 2 13 2" xfId="35753"/>
    <cellStyle name="SAPBEXHLevel3 2 13 2 2" xfId="35754"/>
    <cellStyle name="SAPBEXHLevel3 2 13 2 2 2" xfId="35755"/>
    <cellStyle name="SAPBEXHLevel3 2 13 2 2 2 2" xfId="35756"/>
    <cellStyle name="SAPBEXHLevel3 2 13 2 2 3" xfId="35757"/>
    <cellStyle name="SAPBEXHLevel3 2 13 2 3" xfId="35758"/>
    <cellStyle name="SAPBEXHLevel3 2 13 2 3 2" xfId="35759"/>
    <cellStyle name="SAPBEXHLevel3 2 13 2 4" xfId="35760"/>
    <cellStyle name="SAPBEXHLevel3 2 13 2 4 2" xfId="35761"/>
    <cellStyle name="SAPBEXHLevel3 2 13 2 5" xfId="35762"/>
    <cellStyle name="SAPBEXHLevel3 2 13 2 5 2" xfId="35763"/>
    <cellStyle name="SAPBEXHLevel3 2 13 2 6" xfId="35764"/>
    <cellStyle name="SAPBEXHLevel3 2 13 3" xfId="35765"/>
    <cellStyle name="SAPBEXHLevel3 2 13 3 2" xfId="35766"/>
    <cellStyle name="SAPBEXHLevel3 2 13 3 2 2" xfId="35767"/>
    <cellStyle name="SAPBEXHLevel3 2 13 3 2 2 2" xfId="35768"/>
    <cellStyle name="SAPBEXHLevel3 2 13 3 2 3" xfId="35769"/>
    <cellStyle name="SAPBEXHLevel3 2 13 3 3" xfId="35770"/>
    <cellStyle name="SAPBEXHLevel3 2 13 3 3 2" xfId="35771"/>
    <cellStyle name="SAPBEXHLevel3 2 13 3 4" xfId="35772"/>
    <cellStyle name="SAPBEXHLevel3 2 13 3 4 2" xfId="35773"/>
    <cellStyle name="SAPBEXHLevel3 2 13 3 5" xfId="35774"/>
    <cellStyle name="SAPBEXHLevel3 2 13 3 5 2" xfId="35775"/>
    <cellStyle name="SAPBEXHLevel3 2 13 3 6" xfId="35776"/>
    <cellStyle name="SAPBEXHLevel3 2 13 3 7" xfId="35777"/>
    <cellStyle name="SAPBEXHLevel3 2 13 3 8" xfId="35778"/>
    <cellStyle name="SAPBEXHLevel3 2 13 4" xfId="35779"/>
    <cellStyle name="SAPBEXHLevel3 2 13 4 2" xfId="35780"/>
    <cellStyle name="SAPBEXHLevel3 2 13 4 2 2" xfId="35781"/>
    <cellStyle name="SAPBEXHLevel3 2 13 4 3" xfId="35782"/>
    <cellStyle name="SAPBEXHLevel3 2 13 4 4" xfId="35783"/>
    <cellStyle name="SAPBEXHLevel3 2 13 4 5" xfId="35784"/>
    <cellStyle name="SAPBEXHLevel3 2 13 5" xfId="35785"/>
    <cellStyle name="SAPBEXHLevel3 2 13 5 2" xfId="35786"/>
    <cellStyle name="SAPBEXHLevel3 2 13 5 2 2" xfId="35787"/>
    <cellStyle name="SAPBEXHLevel3 2 13 5 3" xfId="35788"/>
    <cellStyle name="SAPBEXHLevel3 2 13 5 4" xfId="35789"/>
    <cellStyle name="SAPBEXHLevel3 2 13 5 5" xfId="35790"/>
    <cellStyle name="SAPBEXHLevel3 2 13 6" xfId="35791"/>
    <cellStyle name="SAPBEXHLevel3 2 13 6 2" xfId="35792"/>
    <cellStyle name="SAPBEXHLevel3 2 13 6 2 2" xfId="35793"/>
    <cellStyle name="SAPBEXHLevel3 2 13 6 3" xfId="35794"/>
    <cellStyle name="SAPBEXHLevel3 2 13 6 4" xfId="35795"/>
    <cellStyle name="SAPBEXHLevel3 2 13 6 5" xfId="35796"/>
    <cellStyle name="SAPBEXHLevel3 2 13 7" xfId="35797"/>
    <cellStyle name="SAPBEXHLevel3 2 13 7 2" xfId="35798"/>
    <cellStyle name="SAPBEXHLevel3 2 13 7 3" xfId="35799"/>
    <cellStyle name="SAPBEXHLevel3 2 13 7 4" xfId="35800"/>
    <cellStyle name="SAPBEXHLevel3 2 13 8" xfId="35801"/>
    <cellStyle name="SAPBEXHLevel3 2 13 8 2" xfId="35802"/>
    <cellStyle name="SAPBEXHLevel3 2 13 8 3" xfId="35803"/>
    <cellStyle name="SAPBEXHLevel3 2 13 8 4" xfId="35804"/>
    <cellStyle name="SAPBEXHLevel3 2 13 9" xfId="35805"/>
    <cellStyle name="SAPBEXHLevel3 2 13 9 2" xfId="35806"/>
    <cellStyle name="SAPBEXHLevel3 2 14" xfId="35807"/>
    <cellStyle name="SAPBEXHLevel3 2 14 10" xfId="35808"/>
    <cellStyle name="SAPBEXHLevel3 2 14 11" xfId="35809"/>
    <cellStyle name="SAPBEXHLevel3 2 14 2" xfId="35810"/>
    <cellStyle name="SAPBEXHLevel3 2 14 2 2" xfId="35811"/>
    <cellStyle name="SAPBEXHLevel3 2 14 2 2 2" xfId="35812"/>
    <cellStyle name="SAPBEXHLevel3 2 14 2 2 2 2" xfId="35813"/>
    <cellStyle name="SAPBEXHLevel3 2 14 2 2 3" xfId="35814"/>
    <cellStyle name="SAPBEXHLevel3 2 14 2 3" xfId="35815"/>
    <cellStyle name="SAPBEXHLevel3 2 14 2 3 2" xfId="35816"/>
    <cellStyle name="SAPBEXHLevel3 2 14 2 4" xfId="35817"/>
    <cellStyle name="SAPBEXHLevel3 2 14 2 4 2" xfId="35818"/>
    <cellStyle name="SAPBEXHLevel3 2 14 2 5" xfId="35819"/>
    <cellStyle name="SAPBEXHLevel3 2 14 2 5 2" xfId="35820"/>
    <cellStyle name="SAPBEXHLevel3 2 14 2 6" xfId="35821"/>
    <cellStyle name="SAPBEXHLevel3 2 14 3" xfId="35822"/>
    <cellStyle name="SAPBEXHLevel3 2 14 3 2" xfId="35823"/>
    <cellStyle name="SAPBEXHLevel3 2 14 3 2 2" xfId="35824"/>
    <cellStyle name="SAPBEXHLevel3 2 14 3 2 2 2" xfId="35825"/>
    <cellStyle name="SAPBEXHLevel3 2 14 3 2 3" xfId="35826"/>
    <cellStyle name="SAPBEXHLevel3 2 14 3 3" xfId="35827"/>
    <cellStyle name="SAPBEXHLevel3 2 14 3 3 2" xfId="35828"/>
    <cellStyle name="SAPBEXHLevel3 2 14 3 4" xfId="35829"/>
    <cellStyle name="SAPBEXHLevel3 2 14 3 4 2" xfId="35830"/>
    <cellStyle name="SAPBEXHLevel3 2 14 3 5" xfId="35831"/>
    <cellStyle name="SAPBEXHLevel3 2 14 3 5 2" xfId="35832"/>
    <cellStyle name="SAPBEXHLevel3 2 14 3 6" xfId="35833"/>
    <cellStyle name="SAPBEXHLevel3 2 14 3 7" xfId="35834"/>
    <cellStyle name="SAPBEXHLevel3 2 14 3 8" xfId="35835"/>
    <cellStyle name="SAPBEXHLevel3 2 14 4" xfId="35836"/>
    <cellStyle name="SAPBEXHLevel3 2 14 4 2" xfId="35837"/>
    <cellStyle name="SAPBEXHLevel3 2 14 4 2 2" xfId="35838"/>
    <cellStyle name="SAPBEXHLevel3 2 14 4 3" xfId="35839"/>
    <cellStyle name="SAPBEXHLevel3 2 14 4 4" xfId="35840"/>
    <cellStyle name="SAPBEXHLevel3 2 14 4 5" xfId="35841"/>
    <cellStyle name="SAPBEXHLevel3 2 14 5" xfId="35842"/>
    <cellStyle name="SAPBEXHLevel3 2 14 5 2" xfId="35843"/>
    <cellStyle name="SAPBEXHLevel3 2 14 5 2 2" xfId="35844"/>
    <cellStyle name="SAPBEXHLevel3 2 14 5 3" xfId="35845"/>
    <cellStyle name="SAPBEXHLevel3 2 14 5 4" xfId="35846"/>
    <cellStyle name="SAPBEXHLevel3 2 14 5 5" xfId="35847"/>
    <cellStyle name="SAPBEXHLevel3 2 14 6" xfId="35848"/>
    <cellStyle name="SAPBEXHLevel3 2 14 6 2" xfId="35849"/>
    <cellStyle name="SAPBEXHLevel3 2 14 6 2 2" xfId="35850"/>
    <cellStyle name="SAPBEXHLevel3 2 14 6 3" xfId="35851"/>
    <cellStyle name="SAPBEXHLevel3 2 14 6 4" xfId="35852"/>
    <cellStyle name="SAPBEXHLevel3 2 14 6 5" xfId="35853"/>
    <cellStyle name="SAPBEXHLevel3 2 14 7" xfId="35854"/>
    <cellStyle name="SAPBEXHLevel3 2 14 7 2" xfId="35855"/>
    <cellStyle name="SAPBEXHLevel3 2 14 7 3" xfId="35856"/>
    <cellStyle name="SAPBEXHLevel3 2 14 7 4" xfId="35857"/>
    <cellStyle name="SAPBEXHLevel3 2 14 8" xfId="35858"/>
    <cellStyle name="SAPBEXHLevel3 2 14 8 2" xfId="35859"/>
    <cellStyle name="SAPBEXHLevel3 2 14 8 3" xfId="35860"/>
    <cellStyle name="SAPBEXHLevel3 2 14 8 4" xfId="35861"/>
    <cellStyle name="SAPBEXHLevel3 2 14 9" xfId="35862"/>
    <cellStyle name="SAPBEXHLevel3 2 14 9 2" xfId="35863"/>
    <cellStyle name="SAPBEXHLevel3 2 15" xfId="35864"/>
    <cellStyle name="SAPBEXHLevel3 2 15 10" xfId="35865"/>
    <cellStyle name="SAPBEXHLevel3 2 15 11" xfId="35866"/>
    <cellStyle name="SAPBEXHLevel3 2 15 2" xfId="35867"/>
    <cellStyle name="SAPBEXHLevel3 2 15 2 2" xfId="35868"/>
    <cellStyle name="SAPBEXHLevel3 2 15 2 2 2" xfId="35869"/>
    <cellStyle name="SAPBEXHLevel3 2 15 2 2 2 2" xfId="35870"/>
    <cellStyle name="SAPBEXHLevel3 2 15 2 2 3" xfId="35871"/>
    <cellStyle name="SAPBEXHLevel3 2 15 2 3" xfId="35872"/>
    <cellStyle name="SAPBEXHLevel3 2 15 2 3 2" xfId="35873"/>
    <cellStyle name="SAPBEXHLevel3 2 15 2 4" xfId="35874"/>
    <cellStyle name="SAPBEXHLevel3 2 15 2 4 2" xfId="35875"/>
    <cellStyle name="SAPBEXHLevel3 2 15 2 5" xfId="35876"/>
    <cellStyle name="SAPBEXHLevel3 2 15 2 5 2" xfId="35877"/>
    <cellStyle name="SAPBEXHLevel3 2 15 2 6" xfId="35878"/>
    <cellStyle name="SAPBEXHLevel3 2 15 3" xfId="35879"/>
    <cellStyle name="SAPBEXHLevel3 2 15 3 2" xfId="35880"/>
    <cellStyle name="SAPBEXHLevel3 2 15 3 2 2" xfId="35881"/>
    <cellStyle name="SAPBEXHLevel3 2 15 3 2 2 2" xfId="35882"/>
    <cellStyle name="SAPBEXHLevel3 2 15 3 2 3" xfId="35883"/>
    <cellStyle name="SAPBEXHLevel3 2 15 3 3" xfId="35884"/>
    <cellStyle name="SAPBEXHLevel3 2 15 3 3 2" xfId="35885"/>
    <cellStyle name="SAPBEXHLevel3 2 15 3 4" xfId="35886"/>
    <cellStyle name="SAPBEXHLevel3 2 15 3 4 2" xfId="35887"/>
    <cellStyle name="SAPBEXHLevel3 2 15 3 5" xfId="35888"/>
    <cellStyle name="SAPBEXHLevel3 2 15 3 5 2" xfId="35889"/>
    <cellStyle name="SAPBEXHLevel3 2 15 3 6" xfId="35890"/>
    <cellStyle name="SAPBEXHLevel3 2 15 3 7" xfId="35891"/>
    <cellStyle name="SAPBEXHLevel3 2 15 3 8" xfId="35892"/>
    <cellStyle name="SAPBEXHLevel3 2 15 4" xfId="35893"/>
    <cellStyle name="SAPBEXHLevel3 2 15 4 2" xfId="35894"/>
    <cellStyle name="SAPBEXHLevel3 2 15 4 2 2" xfId="35895"/>
    <cellStyle name="SAPBEXHLevel3 2 15 4 3" xfId="35896"/>
    <cellStyle name="SAPBEXHLevel3 2 15 4 4" xfId="35897"/>
    <cellStyle name="SAPBEXHLevel3 2 15 4 5" xfId="35898"/>
    <cellStyle name="SAPBEXHLevel3 2 15 5" xfId="35899"/>
    <cellStyle name="SAPBEXHLevel3 2 15 5 2" xfId="35900"/>
    <cellStyle name="SAPBEXHLevel3 2 15 5 2 2" xfId="35901"/>
    <cellStyle name="SAPBEXHLevel3 2 15 5 3" xfId="35902"/>
    <cellStyle name="SAPBEXHLevel3 2 15 5 4" xfId="35903"/>
    <cellStyle name="SAPBEXHLevel3 2 15 5 5" xfId="35904"/>
    <cellStyle name="SAPBEXHLevel3 2 15 6" xfId="35905"/>
    <cellStyle name="SAPBEXHLevel3 2 15 6 2" xfId="35906"/>
    <cellStyle name="SAPBEXHLevel3 2 15 6 2 2" xfId="35907"/>
    <cellStyle name="SAPBEXHLevel3 2 15 6 3" xfId="35908"/>
    <cellStyle name="SAPBEXHLevel3 2 15 6 4" xfId="35909"/>
    <cellStyle name="SAPBEXHLevel3 2 15 6 5" xfId="35910"/>
    <cellStyle name="SAPBEXHLevel3 2 15 7" xfId="35911"/>
    <cellStyle name="SAPBEXHLevel3 2 15 7 2" xfId="35912"/>
    <cellStyle name="SAPBEXHLevel3 2 15 7 3" xfId="35913"/>
    <cellStyle name="SAPBEXHLevel3 2 15 7 4" xfId="35914"/>
    <cellStyle name="SAPBEXHLevel3 2 15 8" xfId="35915"/>
    <cellStyle name="SAPBEXHLevel3 2 15 8 2" xfId="35916"/>
    <cellStyle name="SAPBEXHLevel3 2 15 8 3" xfId="35917"/>
    <cellStyle name="SAPBEXHLevel3 2 15 8 4" xfId="35918"/>
    <cellStyle name="SAPBEXHLevel3 2 15 9" xfId="35919"/>
    <cellStyle name="SAPBEXHLevel3 2 15 9 2" xfId="35920"/>
    <cellStyle name="SAPBEXHLevel3 2 16" xfId="35921"/>
    <cellStyle name="SAPBEXHLevel3 2 16 10" xfId="35922"/>
    <cellStyle name="SAPBEXHLevel3 2 16 11" xfId="35923"/>
    <cellStyle name="SAPBEXHLevel3 2 16 2" xfId="35924"/>
    <cellStyle name="SAPBEXHLevel3 2 16 2 2" xfId="35925"/>
    <cellStyle name="SAPBEXHLevel3 2 16 2 2 2" xfId="35926"/>
    <cellStyle name="SAPBEXHLevel3 2 16 2 2 2 2" xfId="35927"/>
    <cellStyle name="SAPBEXHLevel3 2 16 2 2 3" xfId="35928"/>
    <cellStyle name="SAPBEXHLevel3 2 16 2 3" xfId="35929"/>
    <cellStyle name="SAPBEXHLevel3 2 16 2 3 2" xfId="35930"/>
    <cellStyle name="SAPBEXHLevel3 2 16 2 4" xfId="35931"/>
    <cellStyle name="SAPBEXHLevel3 2 16 2 4 2" xfId="35932"/>
    <cellStyle name="SAPBEXHLevel3 2 16 2 5" xfId="35933"/>
    <cellStyle name="SAPBEXHLevel3 2 16 2 5 2" xfId="35934"/>
    <cellStyle name="SAPBEXHLevel3 2 16 2 6" xfId="35935"/>
    <cellStyle name="SAPBEXHLevel3 2 16 3" xfId="35936"/>
    <cellStyle name="SAPBEXHLevel3 2 16 3 2" xfId="35937"/>
    <cellStyle name="SAPBEXHLevel3 2 16 3 2 2" xfId="35938"/>
    <cellStyle name="SAPBEXHLevel3 2 16 3 2 2 2" xfId="35939"/>
    <cellStyle name="SAPBEXHLevel3 2 16 3 2 3" xfId="35940"/>
    <cellStyle name="SAPBEXHLevel3 2 16 3 3" xfId="35941"/>
    <cellStyle name="SAPBEXHLevel3 2 16 3 3 2" xfId="35942"/>
    <cellStyle name="SAPBEXHLevel3 2 16 3 4" xfId="35943"/>
    <cellStyle name="SAPBEXHLevel3 2 16 3 4 2" xfId="35944"/>
    <cellStyle name="SAPBEXHLevel3 2 16 3 5" xfId="35945"/>
    <cellStyle name="SAPBEXHLevel3 2 16 3 5 2" xfId="35946"/>
    <cellStyle name="SAPBEXHLevel3 2 16 3 6" xfId="35947"/>
    <cellStyle name="SAPBEXHLevel3 2 16 3 7" xfId="35948"/>
    <cellStyle name="SAPBEXHLevel3 2 16 3 8" xfId="35949"/>
    <cellStyle name="SAPBEXHLevel3 2 16 4" xfId="35950"/>
    <cellStyle name="SAPBEXHLevel3 2 16 4 2" xfId="35951"/>
    <cellStyle name="SAPBEXHLevel3 2 16 4 2 2" xfId="35952"/>
    <cellStyle name="SAPBEXHLevel3 2 16 4 3" xfId="35953"/>
    <cellStyle name="SAPBEXHLevel3 2 16 4 4" xfId="35954"/>
    <cellStyle name="SAPBEXHLevel3 2 16 4 5" xfId="35955"/>
    <cellStyle name="SAPBEXHLevel3 2 16 5" xfId="35956"/>
    <cellStyle name="SAPBEXHLevel3 2 16 5 2" xfId="35957"/>
    <cellStyle name="SAPBEXHLevel3 2 16 5 2 2" xfId="35958"/>
    <cellStyle name="SAPBEXHLevel3 2 16 5 3" xfId="35959"/>
    <cellStyle name="SAPBEXHLevel3 2 16 5 4" xfId="35960"/>
    <cellStyle name="SAPBEXHLevel3 2 16 5 5" xfId="35961"/>
    <cellStyle name="SAPBEXHLevel3 2 16 6" xfId="35962"/>
    <cellStyle name="SAPBEXHLevel3 2 16 6 2" xfId="35963"/>
    <cellStyle name="SAPBEXHLevel3 2 16 6 2 2" xfId="35964"/>
    <cellStyle name="SAPBEXHLevel3 2 16 6 3" xfId="35965"/>
    <cellStyle name="SAPBEXHLevel3 2 16 6 4" xfId="35966"/>
    <cellStyle name="SAPBEXHLevel3 2 16 6 5" xfId="35967"/>
    <cellStyle name="SAPBEXHLevel3 2 16 7" xfId="35968"/>
    <cellStyle name="SAPBEXHLevel3 2 16 7 2" xfId="35969"/>
    <cellStyle name="SAPBEXHLevel3 2 16 7 3" xfId="35970"/>
    <cellStyle name="SAPBEXHLevel3 2 16 7 4" xfId="35971"/>
    <cellStyle name="SAPBEXHLevel3 2 16 8" xfId="35972"/>
    <cellStyle name="SAPBEXHLevel3 2 16 8 2" xfId="35973"/>
    <cellStyle name="SAPBEXHLevel3 2 16 8 3" xfId="35974"/>
    <cellStyle name="SAPBEXHLevel3 2 16 8 4" xfId="35975"/>
    <cellStyle name="SAPBEXHLevel3 2 16 9" xfId="35976"/>
    <cellStyle name="SAPBEXHLevel3 2 16 9 2" xfId="35977"/>
    <cellStyle name="SAPBEXHLevel3 2 17" xfId="35978"/>
    <cellStyle name="SAPBEXHLevel3 2 17 10" xfId="35979"/>
    <cellStyle name="SAPBEXHLevel3 2 17 11" xfId="35980"/>
    <cellStyle name="SAPBEXHLevel3 2 17 2" xfId="35981"/>
    <cellStyle name="SAPBEXHLevel3 2 17 2 2" xfId="35982"/>
    <cellStyle name="SAPBEXHLevel3 2 17 2 2 2" xfId="35983"/>
    <cellStyle name="SAPBEXHLevel3 2 17 2 2 2 2" xfId="35984"/>
    <cellStyle name="SAPBEXHLevel3 2 17 2 2 3" xfId="35985"/>
    <cellStyle name="SAPBEXHLevel3 2 17 2 3" xfId="35986"/>
    <cellStyle name="SAPBEXHLevel3 2 17 2 3 2" xfId="35987"/>
    <cellStyle name="SAPBEXHLevel3 2 17 2 4" xfId="35988"/>
    <cellStyle name="SAPBEXHLevel3 2 17 2 4 2" xfId="35989"/>
    <cellStyle name="SAPBEXHLevel3 2 17 2 5" xfId="35990"/>
    <cellStyle name="SAPBEXHLevel3 2 17 2 5 2" xfId="35991"/>
    <cellStyle name="SAPBEXHLevel3 2 17 2 6" xfId="35992"/>
    <cellStyle name="SAPBEXHLevel3 2 17 3" xfId="35993"/>
    <cellStyle name="SAPBEXHLevel3 2 17 3 2" xfId="35994"/>
    <cellStyle name="SAPBEXHLevel3 2 17 3 2 2" xfId="35995"/>
    <cellStyle name="SAPBEXHLevel3 2 17 3 2 2 2" xfId="35996"/>
    <cellStyle name="SAPBEXHLevel3 2 17 3 2 3" xfId="35997"/>
    <cellStyle name="SAPBEXHLevel3 2 17 3 3" xfId="35998"/>
    <cellStyle name="SAPBEXHLevel3 2 17 3 3 2" xfId="35999"/>
    <cellStyle name="SAPBEXHLevel3 2 17 3 4" xfId="36000"/>
    <cellStyle name="SAPBEXHLevel3 2 17 3 4 2" xfId="36001"/>
    <cellStyle name="SAPBEXHLevel3 2 17 3 5" xfId="36002"/>
    <cellStyle name="SAPBEXHLevel3 2 17 3 5 2" xfId="36003"/>
    <cellStyle name="SAPBEXHLevel3 2 17 3 6" xfId="36004"/>
    <cellStyle name="SAPBEXHLevel3 2 17 3 7" xfId="36005"/>
    <cellStyle name="SAPBEXHLevel3 2 17 3 8" xfId="36006"/>
    <cellStyle name="SAPBEXHLevel3 2 17 4" xfId="36007"/>
    <cellStyle name="SAPBEXHLevel3 2 17 4 2" xfId="36008"/>
    <cellStyle name="SAPBEXHLevel3 2 17 4 2 2" xfId="36009"/>
    <cellStyle name="SAPBEXHLevel3 2 17 4 3" xfId="36010"/>
    <cellStyle name="SAPBEXHLevel3 2 17 4 4" xfId="36011"/>
    <cellStyle name="SAPBEXHLevel3 2 17 4 5" xfId="36012"/>
    <cellStyle name="SAPBEXHLevel3 2 17 5" xfId="36013"/>
    <cellStyle name="SAPBEXHLevel3 2 17 5 2" xfId="36014"/>
    <cellStyle name="SAPBEXHLevel3 2 17 5 2 2" xfId="36015"/>
    <cellStyle name="SAPBEXHLevel3 2 17 5 3" xfId="36016"/>
    <cellStyle name="SAPBEXHLevel3 2 17 5 4" xfId="36017"/>
    <cellStyle name="SAPBEXHLevel3 2 17 5 5" xfId="36018"/>
    <cellStyle name="SAPBEXHLevel3 2 17 6" xfId="36019"/>
    <cellStyle name="SAPBEXHLevel3 2 17 6 2" xfId="36020"/>
    <cellStyle name="SAPBEXHLevel3 2 17 6 2 2" xfId="36021"/>
    <cellStyle name="SAPBEXHLevel3 2 17 6 3" xfId="36022"/>
    <cellStyle name="SAPBEXHLevel3 2 17 6 4" xfId="36023"/>
    <cellStyle name="SAPBEXHLevel3 2 17 6 5" xfId="36024"/>
    <cellStyle name="SAPBEXHLevel3 2 17 7" xfId="36025"/>
    <cellStyle name="SAPBEXHLevel3 2 17 7 2" xfId="36026"/>
    <cellStyle name="SAPBEXHLevel3 2 17 7 3" xfId="36027"/>
    <cellStyle name="SAPBEXHLevel3 2 17 7 4" xfId="36028"/>
    <cellStyle name="SAPBEXHLevel3 2 17 8" xfId="36029"/>
    <cellStyle name="SAPBEXHLevel3 2 17 8 2" xfId="36030"/>
    <cellStyle name="SAPBEXHLevel3 2 17 8 3" xfId="36031"/>
    <cellStyle name="SAPBEXHLevel3 2 17 8 4" xfId="36032"/>
    <cellStyle name="SAPBEXHLevel3 2 17 9" xfId="36033"/>
    <cellStyle name="SAPBEXHLevel3 2 17 9 2" xfId="36034"/>
    <cellStyle name="SAPBEXHLevel3 2 18" xfId="36035"/>
    <cellStyle name="SAPBEXHLevel3 2 18 2" xfId="36036"/>
    <cellStyle name="SAPBEXHLevel3 2 18 2 2" xfId="36037"/>
    <cellStyle name="SAPBEXHLevel3 2 18 2 2 2" xfId="36038"/>
    <cellStyle name="SAPBEXHLevel3 2 18 2 3" xfId="36039"/>
    <cellStyle name="SAPBEXHLevel3 2 18 3" xfId="36040"/>
    <cellStyle name="SAPBEXHLevel3 2 18 3 2" xfId="36041"/>
    <cellStyle name="SAPBEXHLevel3 2 18 4" xfId="36042"/>
    <cellStyle name="SAPBEXHLevel3 2 18 4 2" xfId="36043"/>
    <cellStyle name="SAPBEXHLevel3 2 18 5" xfId="36044"/>
    <cellStyle name="SAPBEXHLevel3 2 18 5 2" xfId="36045"/>
    <cellStyle name="SAPBEXHLevel3 2 18 6" xfId="36046"/>
    <cellStyle name="SAPBEXHLevel3 2 18 7" xfId="36047"/>
    <cellStyle name="SAPBEXHLevel3 2 18 8" xfId="36048"/>
    <cellStyle name="SAPBEXHLevel3 2 19" xfId="36049"/>
    <cellStyle name="SAPBEXHLevel3 2 19 2" xfId="36050"/>
    <cellStyle name="SAPBEXHLevel3 2 19 2 2" xfId="36051"/>
    <cellStyle name="SAPBEXHLevel3 2 19 2 2 2" xfId="36052"/>
    <cellStyle name="SAPBEXHLevel3 2 19 2 3" xfId="36053"/>
    <cellStyle name="SAPBEXHLevel3 2 19 3" xfId="36054"/>
    <cellStyle name="SAPBEXHLevel3 2 19 3 2" xfId="36055"/>
    <cellStyle name="SAPBEXHLevel3 2 19 4" xfId="36056"/>
    <cellStyle name="SAPBEXHLevel3 2 19 4 2" xfId="36057"/>
    <cellStyle name="SAPBEXHLevel3 2 19 5" xfId="36058"/>
    <cellStyle name="SAPBEXHLevel3 2 19 5 2" xfId="36059"/>
    <cellStyle name="SAPBEXHLevel3 2 19 6" xfId="36060"/>
    <cellStyle name="SAPBEXHLevel3 2 19 7" xfId="36061"/>
    <cellStyle name="SAPBEXHLevel3 2 19 8" xfId="36062"/>
    <cellStyle name="SAPBEXHLevel3 2 2" xfId="36063"/>
    <cellStyle name="SAPBEXHLevel3 2 2 10" xfId="36064"/>
    <cellStyle name="SAPBEXHLevel3 2 2 10 2" xfId="36065"/>
    <cellStyle name="SAPBEXHLevel3 2 2 11" xfId="36066"/>
    <cellStyle name="SAPBEXHLevel3 2 2 12" xfId="36067"/>
    <cellStyle name="SAPBEXHLevel3 2 2 2" xfId="36068"/>
    <cellStyle name="SAPBEXHLevel3 2 2 2 2" xfId="36069"/>
    <cellStyle name="SAPBEXHLevel3 2 2 2 2 2" xfId="36070"/>
    <cellStyle name="SAPBEXHLevel3 2 2 2 2 2 2" xfId="36071"/>
    <cellStyle name="SAPBEXHLevel3 2 2 2 2 3" xfId="36072"/>
    <cellStyle name="SAPBEXHLevel3 2 2 2 3" xfId="36073"/>
    <cellStyle name="SAPBEXHLevel3 2 2 2 3 2" xfId="36074"/>
    <cellStyle name="SAPBEXHLevel3 2 2 2 4" xfId="36075"/>
    <cellStyle name="SAPBEXHLevel3 2 2 2 4 2" xfId="36076"/>
    <cellStyle name="SAPBEXHLevel3 2 2 2 5" xfId="36077"/>
    <cellStyle name="SAPBEXHLevel3 2 2 2 5 2" xfId="36078"/>
    <cellStyle name="SAPBEXHLevel3 2 2 2 6" xfId="36079"/>
    <cellStyle name="SAPBEXHLevel3 2 2 3" xfId="36080"/>
    <cellStyle name="SAPBEXHLevel3 2 2 3 2" xfId="36081"/>
    <cellStyle name="SAPBEXHLevel3 2 2 3 2 2" xfId="36082"/>
    <cellStyle name="SAPBEXHLevel3 2 2 3 2 2 2" xfId="36083"/>
    <cellStyle name="SAPBEXHLevel3 2 2 3 2 3" xfId="36084"/>
    <cellStyle name="SAPBEXHLevel3 2 2 3 3" xfId="36085"/>
    <cellStyle name="SAPBEXHLevel3 2 2 3 3 2" xfId="36086"/>
    <cellStyle name="SAPBEXHLevel3 2 2 3 4" xfId="36087"/>
    <cellStyle name="SAPBEXHLevel3 2 2 3 4 2" xfId="36088"/>
    <cellStyle name="SAPBEXHLevel3 2 2 3 5" xfId="36089"/>
    <cellStyle name="SAPBEXHLevel3 2 2 3 5 2" xfId="36090"/>
    <cellStyle name="SAPBEXHLevel3 2 2 3 6" xfId="36091"/>
    <cellStyle name="SAPBEXHLevel3 2 2 3 7" xfId="36092"/>
    <cellStyle name="SAPBEXHLevel3 2 2 3 8" xfId="36093"/>
    <cellStyle name="SAPBEXHLevel3 2 2 4" xfId="36094"/>
    <cellStyle name="SAPBEXHLevel3 2 2 4 2" xfId="36095"/>
    <cellStyle name="SAPBEXHLevel3 2 2 4 2 2" xfId="36096"/>
    <cellStyle name="SAPBEXHLevel3 2 2 4 2 2 2" xfId="36097"/>
    <cellStyle name="SAPBEXHLevel3 2 2 4 2 3" xfId="36098"/>
    <cellStyle name="SAPBEXHLevel3 2 2 4 3" xfId="36099"/>
    <cellStyle name="SAPBEXHLevel3 2 2 4 3 2" xfId="36100"/>
    <cellStyle name="SAPBEXHLevel3 2 2 4 4" xfId="36101"/>
    <cellStyle name="SAPBEXHLevel3 2 2 4 4 2" xfId="36102"/>
    <cellStyle name="SAPBEXHLevel3 2 2 4 5" xfId="36103"/>
    <cellStyle name="SAPBEXHLevel3 2 2 4 5 2" xfId="36104"/>
    <cellStyle name="SAPBEXHLevel3 2 2 4 6" xfId="36105"/>
    <cellStyle name="SAPBEXHLevel3 2 2 4 7" xfId="36106"/>
    <cellStyle name="SAPBEXHLevel3 2 2 4 8" xfId="36107"/>
    <cellStyle name="SAPBEXHLevel3 2 2 5" xfId="36108"/>
    <cellStyle name="SAPBEXHLevel3 2 2 5 2" xfId="36109"/>
    <cellStyle name="SAPBEXHLevel3 2 2 5 2 2" xfId="36110"/>
    <cellStyle name="SAPBEXHLevel3 2 2 5 3" xfId="36111"/>
    <cellStyle name="SAPBEXHLevel3 2 2 5 4" xfId="36112"/>
    <cellStyle name="SAPBEXHLevel3 2 2 5 5" xfId="36113"/>
    <cellStyle name="SAPBEXHLevel3 2 2 6" xfId="36114"/>
    <cellStyle name="SAPBEXHLevel3 2 2 6 2" xfId="36115"/>
    <cellStyle name="SAPBEXHLevel3 2 2 6 2 2" xfId="36116"/>
    <cellStyle name="SAPBEXHLevel3 2 2 6 3" xfId="36117"/>
    <cellStyle name="SAPBEXHLevel3 2 2 6 4" xfId="36118"/>
    <cellStyle name="SAPBEXHLevel3 2 2 6 5" xfId="36119"/>
    <cellStyle name="SAPBEXHLevel3 2 2 7" xfId="36120"/>
    <cellStyle name="SAPBEXHLevel3 2 2 7 2" xfId="36121"/>
    <cellStyle name="SAPBEXHLevel3 2 2 7 2 2" xfId="36122"/>
    <cellStyle name="SAPBEXHLevel3 2 2 7 3" xfId="36123"/>
    <cellStyle name="SAPBEXHLevel3 2 2 7 4" xfId="36124"/>
    <cellStyle name="SAPBEXHLevel3 2 2 7 5" xfId="36125"/>
    <cellStyle name="SAPBEXHLevel3 2 2 8" xfId="36126"/>
    <cellStyle name="SAPBEXHLevel3 2 2 8 2" xfId="36127"/>
    <cellStyle name="SAPBEXHLevel3 2 2 8 3" xfId="36128"/>
    <cellStyle name="SAPBEXHLevel3 2 2 8 4" xfId="36129"/>
    <cellStyle name="SAPBEXHLevel3 2 2 9" xfId="36130"/>
    <cellStyle name="SAPBEXHLevel3 2 2 9 2" xfId="36131"/>
    <cellStyle name="SAPBEXHLevel3 2 20" xfId="36132"/>
    <cellStyle name="SAPBEXHLevel3 2 20 2" xfId="36133"/>
    <cellStyle name="SAPBEXHLevel3 2 20 2 2" xfId="36134"/>
    <cellStyle name="SAPBEXHLevel3 2 20 2 2 2" xfId="36135"/>
    <cellStyle name="SAPBEXHLevel3 2 20 2 3" xfId="36136"/>
    <cellStyle name="SAPBEXHLevel3 2 20 3" xfId="36137"/>
    <cellStyle name="SAPBEXHLevel3 2 20 3 2" xfId="36138"/>
    <cellStyle name="SAPBEXHLevel3 2 20 4" xfId="36139"/>
    <cellStyle name="SAPBEXHLevel3 2 20 4 2" xfId="36140"/>
    <cellStyle name="SAPBEXHLevel3 2 20 5" xfId="36141"/>
    <cellStyle name="SAPBEXHLevel3 2 20 5 2" xfId="36142"/>
    <cellStyle name="SAPBEXHLevel3 2 20 6" xfId="36143"/>
    <cellStyle name="SAPBEXHLevel3 2 20 7" xfId="36144"/>
    <cellStyle name="SAPBEXHLevel3 2 21" xfId="36145"/>
    <cellStyle name="SAPBEXHLevel3 2 21 2" xfId="36146"/>
    <cellStyle name="SAPBEXHLevel3 2 21 2 2" xfId="36147"/>
    <cellStyle name="SAPBEXHLevel3 2 21 3" xfId="36148"/>
    <cellStyle name="SAPBEXHLevel3 2 21 4" xfId="36149"/>
    <cellStyle name="SAPBEXHLevel3 2 22" xfId="36150"/>
    <cellStyle name="SAPBEXHLevel3 2 22 2" xfId="36151"/>
    <cellStyle name="SAPBEXHLevel3 2 22 2 2" xfId="36152"/>
    <cellStyle name="SAPBEXHLevel3 2 22 3" xfId="36153"/>
    <cellStyle name="SAPBEXHLevel3 2 22 4" xfId="36154"/>
    <cellStyle name="SAPBEXHLevel3 2 22 5" xfId="36155"/>
    <cellStyle name="SAPBEXHLevel3 2 23" xfId="36156"/>
    <cellStyle name="SAPBEXHLevel3 2 23 2" xfId="36157"/>
    <cellStyle name="SAPBEXHLevel3 2 23 2 2" xfId="36158"/>
    <cellStyle name="SAPBEXHLevel3 2 23 3" xfId="36159"/>
    <cellStyle name="SAPBEXHLevel3 2 23 4" xfId="36160"/>
    <cellStyle name="SAPBEXHLevel3 2 23 5" xfId="36161"/>
    <cellStyle name="SAPBEXHLevel3 2 24" xfId="36162"/>
    <cellStyle name="SAPBEXHLevel3 2 24 2" xfId="36163"/>
    <cellStyle name="SAPBEXHLevel3 2 24 3" xfId="36164"/>
    <cellStyle name="SAPBEXHLevel3 2 24 4" xfId="36165"/>
    <cellStyle name="SAPBEXHLevel3 2 25" xfId="36166"/>
    <cellStyle name="SAPBEXHLevel3 2 25 2" xfId="36167"/>
    <cellStyle name="SAPBEXHLevel3 2 26" xfId="36168"/>
    <cellStyle name="SAPBEXHLevel3 2 26 2" xfId="36169"/>
    <cellStyle name="SAPBEXHLevel3 2 27" xfId="36170"/>
    <cellStyle name="SAPBEXHLevel3 2 28" xfId="36171"/>
    <cellStyle name="SAPBEXHLevel3 2 29" xfId="36172"/>
    <cellStyle name="SAPBEXHLevel3 2 3" xfId="36173"/>
    <cellStyle name="SAPBEXHLevel3 2 3 10" xfId="36174"/>
    <cellStyle name="SAPBEXHLevel3 2 3 11" xfId="36175"/>
    <cellStyle name="SAPBEXHLevel3 2 3 2" xfId="36176"/>
    <cellStyle name="SAPBEXHLevel3 2 3 2 2" xfId="36177"/>
    <cellStyle name="SAPBEXHLevel3 2 3 2 2 2" xfId="36178"/>
    <cellStyle name="SAPBEXHLevel3 2 3 2 2 2 2" xfId="36179"/>
    <cellStyle name="SAPBEXHLevel3 2 3 2 2 3" xfId="36180"/>
    <cellStyle name="SAPBEXHLevel3 2 3 2 3" xfId="36181"/>
    <cellStyle name="SAPBEXHLevel3 2 3 2 3 2" xfId="36182"/>
    <cellStyle name="SAPBEXHLevel3 2 3 2 4" xfId="36183"/>
    <cellStyle name="SAPBEXHLevel3 2 3 2 4 2" xfId="36184"/>
    <cellStyle name="SAPBEXHLevel3 2 3 2 5" xfId="36185"/>
    <cellStyle name="SAPBEXHLevel3 2 3 2 5 2" xfId="36186"/>
    <cellStyle name="SAPBEXHLevel3 2 3 2 6" xfId="36187"/>
    <cellStyle name="SAPBEXHLevel3 2 3 3" xfId="36188"/>
    <cellStyle name="SAPBEXHLevel3 2 3 3 2" xfId="36189"/>
    <cellStyle name="SAPBEXHLevel3 2 3 3 2 2" xfId="36190"/>
    <cellStyle name="SAPBEXHLevel3 2 3 3 2 2 2" xfId="36191"/>
    <cellStyle name="SAPBEXHLevel3 2 3 3 2 3" xfId="36192"/>
    <cellStyle name="SAPBEXHLevel3 2 3 3 3" xfId="36193"/>
    <cellStyle name="SAPBEXHLevel3 2 3 3 3 2" xfId="36194"/>
    <cellStyle name="SAPBEXHLevel3 2 3 3 4" xfId="36195"/>
    <cellStyle name="SAPBEXHLevel3 2 3 3 4 2" xfId="36196"/>
    <cellStyle name="SAPBEXHLevel3 2 3 3 5" xfId="36197"/>
    <cellStyle name="SAPBEXHLevel3 2 3 3 5 2" xfId="36198"/>
    <cellStyle name="SAPBEXHLevel3 2 3 3 6" xfId="36199"/>
    <cellStyle name="SAPBEXHLevel3 2 3 3 7" xfId="36200"/>
    <cellStyle name="SAPBEXHLevel3 2 3 3 8" xfId="36201"/>
    <cellStyle name="SAPBEXHLevel3 2 3 4" xfId="36202"/>
    <cellStyle name="SAPBEXHLevel3 2 3 4 2" xfId="36203"/>
    <cellStyle name="SAPBEXHLevel3 2 3 4 2 2" xfId="36204"/>
    <cellStyle name="SAPBEXHLevel3 2 3 4 3" xfId="36205"/>
    <cellStyle name="SAPBEXHLevel3 2 3 4 4" xfId="36206"/>
    <cellStyle name="SAPBEXHLevel3 2 3 4 5" xfId="36207"/>
    <cellStyle name="SAPBEXHLevel3 2 3 5" xfId="36208"/>
    <cellStyle name="SAPBEXHLevel3 2 3 5 2" xfId="36209"/>
    <cellStyle name="SAPBEXHLevel3 2 3 5 2 2" xfId="36210"/>
    <cellStyle name="SAPBEXHLevel3 2 3 5 3" xfId="36211"/>
    <cellStyle name="SAPBEXHLevel3 2 3 5 4" xfId="36212"/>
    <cellStyle name="SAPBEXHLevel3 2 3 5 5" xfId="36213"/>
    <cellStyle name="SAPBEXHLevel3 2 3 6" xfId="36214"/>
    <cellStyle name="SAPBEXHLevel3 2 3 6 2" xfId="36215"/>
    <cellStyle name="SAPBEXHLevel3 2 3 6 2 2" xfId="36216"/>
    <cellStyle name="SAPBEXHLevel3 2 3 6 3" xfId="36217"/>
    <cellStyle name="SAPBEXHLevel3 2 3 6 4" xfId="36218"/>
    <cellStyle name="SAPBEXHLevel3 2 3 6 5" xfId="36219"/>
    <cellStyle name="SAPBEXHLevel3 2 3 7" xfId="36220"/>
    <cellStyle name="SAPBEXHLevel3 2 3 7 2" xfId="36221"/>
    <cellStyle name="SAPBEXHLevel3 2 3 7 3" xfId="36222"/>
    <cellStyle name="SAPBEXHLevel3 2 3 7 4" xfId="36223"/>
    <cellStyle name="SAPBEXHLevel3 2 3 8" xfId="36224"/>
    <cellStyle name="SAPBEXHLevel3 2 3 8 2" xfId="36225"/>
    <cellStyle name="SAPBEXHLevel3 2 3 8 3" xfId="36226"/>
    <cellStyle name="SAPBEXHLevel3 2 3 8 4" xfId="36227"/>
    <cellStyle name="SAPBEXHLevel3 2 3 9" xfId="36228"/>
    <cellStyle name="SAPBEXHLevel3 2 3 9 2" xfId="36229"/>
    <cellStyle name="SAPBEXHLevel3 2 4" xfId="36230"/>
    <cellStyle name="SAPBEXHLevel3 2 4 10" xfId="36231"/>
    <cellStyle name="SAPBEXHLevel3 2 4 11" xfId="36232"/>
    <cellStyle name="SAPBEXHLevel3 2 4 2" xfId="36233"/>
    <cellStyle name="SAPBEXHLevel3 2 4 2 2" xfId="36234"/>
    <cellStyle name="SAPBEXHLevel3 2 4 2 2 2" xfId="36235"/>
    <cellStyle name="SAPBEXHLevel3 2 4 2 2 2 2" xfId="36236"/>
    <cellStyle name="SAPBEXHLevel3 2 4 2 2 3" xfId="36237"/>
    <cellStyle name="SAPBEXHLevel3 2 4 2 3" xfId="36238"/>
    <cellStyle name="SAPBEXHLevel3 2 4 2 3 2" xfId="36239"/>
    <cellStyle name="SAPBEXHLevel3 2 4 2 4" xfId="36240"/>
    <cellStyle name="SAPBEXHLevel3 2 4 2 4 2" xfId="36241"/>
    <cellStyle name="SAPBEXHLevel3 2 4 2 5" xfId="36242"/>
    <cellStyle name="SAPBEXHLevel3 2 4 2 5 2" xfId="36243"/>
    <cellStyle name="SAPBEXHLevel3 2 4 2 6" xfId="36244"/>
    <cellStyle name="SAPBEXHLevel3 2 4 3" xfId="36245"/>
    <cellStyle name="SAPBEXHLevel3 2 4 3 2" xfId="36246"/>
    <cellStyle name="SAPBEXHLevel3 2 4 3 2 2" xfId="36247"/>
    <cellStyle name="SAPBEXHLevel3 2 4 3 2 2 2" xfId="36248"/>
    <cellStyle name="SAPBEXHLevel3 2 4 3 2 3" xfId="36249"/>
    <cellStyle name="SAPBEXHLevel3 2 4 3 3" xfId="36250"/>
    <cellStyle name="SAPBEXHLevel3 2 4 3 3 2" xfId="36251"/>
    <cellStyle name="SAPBEXHLevel3 2 4 3 4" xfId="36252"/>
    <cellStyle name="SAPBEXHLevel3 2 4 3 4 2" xfId="36253"/>
    <cellStyle name="SAPBEXHLevel3 2 4 3 5" xfId="36254"/>
    <cellStyle name="SAPBEXHLevel3 2 4 3 5 2" xfId="36255"/>
    <cellStyle name="SAPBEXHLevel3 2 4 3 6" xfId="36256"/>
    <cellStyle name="SAPBEXHLevel3 2 4 3 7" xfId="36257"/>
    <cellStyle name="SAPBEXHLevel3 2 4 3 8" xfId="36258"/>
    <cellStyle name="SAPBEXHLevel3 2 4 4" xfId="36259"/>
    <cellStyle name="SAPBEXHLevel3 2 4 4 2" xfId="36260"/>
    <cellStyle name="SAPBEXHLevel3 2 4 4 2 2" xfId="36261"/>
    <cellStyle name="SAPBEXHLevel3 2 4 4 3" xfId="36262"/>
    <cellStyle name="SAPBEXHLevel3 2 4 4 4" xfId="36263"/>
    <cellStyle name="SAPBEXHLevel3 2 4 4 5" xfId="36264"/>
    <cellStyle name="SAPBEXHLevel3 2 4 5" xfId="36265"/>
    <cellStyle name="SAPBEXHLevel3 2 4 5 2" xfId="36266"/>
    <cellStyle name="SAPBEXHLevel3 2 4 5 2 2" xfId="36267"/>
    <cellStyle name="SAPBEXHLevel3 2 4 5 3" xfId="36268"/>
    <cellStyle name="SAPBEXHLevel3 2 4 5 4" xfId="36269"/>
    <cellStyle name="SAPBEXHLevel3 2 4 5 5" xfId="36270"/>
    <cellStyle name="SAPBEXHLevel3 2 4 6" xfId="36271"/>
    <cellStyle name="SAPBEXHLevel3 2 4 6 2" xfId="36272"/>
    <cellStyle name="SAPBEXHLevel3 2 4 6 2 2" xfId="36273"/>
    <cellStyle name="SAPBEXHLevel3 2 4 6 3" xfId="36274"/>
    <cellStyle name="SAPBEXHLevel3 2 4 6 4" xfId="36275"/>
    <cellStyle name="SAPBEXHLevel3 2 4 6 5" xfId="36276"/>
    <cellStyle name="SAPBEXHLevel3 2 4 7" xfId="36277"/>
    <cellStyle name="SAPBEXHLevel3 2 4 7 2" xfId="36278"/>
    <cellStyle name="SAPBEXHLevel3 2 4 7 3" xfId="36279"/>
    <cellStyle name="SAPBEXHLevel3 2 4 7 4" xfId="36280"/>
    <cellStyle name="SAPBEXHLevel3 2 4 8" xfId="36281"/>
    <cellStyle name="SAPBEXHLevel3 2 4 8 2" xfId="36282"/>
    <cellStyle name="SAPBEXHLevel3 2 4 8 3" xfId="36283"/>
    <cellStyle name="SAPBEXHLevel3 2 4 8 4" xfId="36284"/>
    <cellStyle name="SAPBEXHLevel3 2 4 9" xfId="36285"/>
    <cellStyle name="SAPBEXHLevel3 2 4 9 2" xfId="36286"/>
    <cellStyle name="SAPBEXHLevel3 2 5" xfId="36287"/>
    <cellStyle name="SAPBEXHLevel3 2 5 10" xfId="36288"/>
    <cellStyle name="SAPBEXHLevel3 2 5 11" xfId="36289"/>
    <cellStyle name="SAPBEXHLevel3 2 5 2" xfId="36290"/>
    <cellStyle name="SAPBEXHLevel3 2 5 2 2" xfId="36291"/>
    <cellStyle name="SAPBEXHLevel3 2 5 2 2 2" xfId="36292"/>
    <cellStyle name="SAPBEXHLevel3 2 5 2 2 2 2" xfId="36293"/>
    <cellStyle name="SAPBEXHLevel3 2 5 2 2 3" xfId="36294"/>
    <cellStyle name="SAPBEXHLevel3 2 5 2 3" xfId="36295"/>
    <cellStyle name="SAPBEXHLevel3 2 5 2 3 2" xfId="36296"/>
    <cellStyle name="SAPBEXHLevel3 2 5 2 4" xfId="36297"/>
    <cellStyle name="SAPBEXHLevel3 2 5 2 4 2" xfId="36298"/>
    <cellStyle name="SAPBEXHLevel3 2 5 2 5" xfId="36299"/>
    <cellStyle name="SAPBEXHLevel3 2 5 2 5 2" xfId="36300"/>
    <cellStyle name="SAPBEXHLevel3 2 5 2 6" xfId="36301"/>
    <cellStyle name="SAPBEXHLevel3 2 5 3" xfId="36302"/>
    <cellStyle name="SAPBEXHLevel3 2 5 3 2" xfId="36303"/>
    <cellStyle name="SAPBEXHLevel3 2 5 3 2 2" xfId="36304"/>
    <cellStyle name="SAPBEXHLevel3 2 5 3 2 2 2" xfId="36305"/>
    <cellStyle name="SAPBEXHLevel3 2 5 3 2 3" xfId="36306"/>
    <cellStyle name="SAPBEXHLevel3 2 5 3 3" xfId="36307"/>
    <cellStyle name="SAPBEXHLevel3 2 5 3 3 2" xfId="36308"/>
    <cellStyle name="SAPBEXHLevel3 2 5 3 4" xfId="36309"/>
    <cellStyle name="SAPBEXHLevel3 2 5 3 4 2" xfId="36310"/>
    <cellStyle name="SAPBEXHLevel3 2 5 3 5" xfId="36311"/>
    <cellStyle name="SAPBEXHLevel3 2 5 3 5 2" xfId="36312"/>
    <cellStyle name="SAPBEXHLevel3 2 5 3 6" xfId="36313"/>
    <cellStyle name="SAPBEXHLevel3 2 5 3 7" xfId="36314"/>
    <cellStyle name="SAPBEXHLevel3 2 5 3 8" xfId="36315"/>
    <cellStyle name="SAPBEXHLevel3 2 5 4" xfId="36316"/>
    <cellStyle name="SAPBEXHLevel3 2 5 4 2" xfId="36317"/>
    <cellStyle name="SAPBEXHLevel3 2 5 4 2 2" xfId="36318"/>
    <cellStyle name="SAPBEXHLevel3 2 5 4 3" xfId="36319"/>
    <cellStyle name="SAPBEXHLevel3 2 5 4 4" xfId="36320"/>
    <cellStyle name="SAPBEXHLevel3 2 5 4 5" xfId="36321"/>
    <cellStyle name="SAPBEXHLevel3 2 5 5" xfId="36322"/>
    <cellStyle name="SAPBEXHLevel3 2 5 5 2" xfId="36323"/>
    <cellStyle name="SAPBEXHLevel3 2 5 5 2 2" xfId="36324"/>
    <cellStyle name="SAPBEXHLevel3 2 5 5 3" xfId="36325"/>
    <cellStyle name="SAPBEXHLevel3 2 5 5 4" xfId="36326"/>
    <cellStyle name="SAPBEXHLevel3 2 5 5 5" xfId="36327"/>
    <cellStyle name="SAPBEXHLevel3 2 5 6" xfId="36328"/>
    <cellStyle name="SAPBEXHLevel3 2 5 6 2" xfId="36329"/>
    <cellStyle name="SAPBEXHLevel3 2 5 6 2 2" xfId="36330"/>
    <cellStyle name="SAPBEXHLevel3 2 5 6 3" xfId="36331"/>
    <cellStyle name="SAPBEXHLevel3 2 5 6 4" xfId="36332"/>
    <cellStyle name="SAPBEXHLevel3 2 5 6 5" xfId="36333"/>
    <cellStyle name="SAPBEXHLevel3 2 5 7" xfId="36334"/>
    <cellStyle name="SAPBEXHLevel3 2 5 7 2" xfId="36335"/>
    <cellStyle name="SAPBEXHLevel3 2 5 7 3" xfId="36336"/>
    <cellStyle name="SAPBEXHLevel3 2 5 7 4" xfId="36337"/>
    <cellStyle name="SAPBEXHLevel3 2 5 8" xfId="36338"/>
    <cellStyle name="SAPBEXHLevel3 2 5 8 2" xfId="36339"/>
    <cellStyle name="SAPBEXHLevel3 2 5 8 3" xfId="36340"/>
    <cellStyle name="SAPBEXHLevel3 2 5 8 4" xfId="36341"/>
    <cellStyle name="SAPBEXHLevel3 2 5 9" xfId="36342"/>
    <cellStyle name="SAPBEXHLevel3 2 5 9 2" xfId="36343"/>
    <cellStyle name="SAPBEXHLevel3 2 6" xfId="36344"/>
    <cellStyle name="SAPBEXHLevel3 2 6 10" xfId="36345"/>
    <cellStyle name="SAPBEXHLevel3 2 6 11" xfId="36346"/>
    <cellStyle name="SAPBEXHLevel3 2 6 2" xfId="36347"/>
    <cellStyle name="SAPBEXHLevel3 2 6 2 2" xfId="36348"/>
    <cellStyle name="SAPBEXHLevel3 2 6 2 2 2" xfId="36349"/>
    <cellStyle name="SAPBEXHLevel3 2 6 2 2 2 2" xfId="36350"/>
    <cellStyle name="SAPBEXHLevel3 2 6 2 2 3" xfId="36351"/>
    <cellStyle name="SAPBEXHLevel3 2 6 2 3" xfId="36352"/>
    <cellStyle name="SAPBEXHLevel3 2 6 2 3 2" xfId="36353"/>
    <cellStyle name="SAPBEXHLevel3 2 6 2 4" xfId="36354"/>
    <cellStyle name="SAPBEXHLevel3 2 6 2 4 2" xfId="36355"/>
    <cellStyle name="SAPBEXHLevel3 2 6 2 5" xfId="36356"/>
    <cellStyle name="SAPBEXHLevel3 2 6 2 5 2" xfId="36357"/>
    <cellStyle name="SAPBEXHLevel3 2 6 2 6" xfId="36358"/>
    <cellStyle name="SAPBEXHLevel3 2 6 3" xfId="36359"/>
    <cellStyle name="SAPBEXHLevel3 2 6 3 2" xfId="36360"/>
    <cellStyle name="SAPBEXHLevel3 2 6 3 2 2" xfId="36361"/>
    <cellStyle name="SAPBEXHLevel3 2 6 3 2 2 2" xfId="36362"/>
    <cellStyle name="SAPBEXHLevel3 2 6 3 2 3" xfId="36363"/>
    <cellStyle name="SAPBEXHLevel3 2 6 3 3" xfId="36364"/>
    <cellStyle name="SAPBEXHLevel3 2 6 3 3 2" xfId="36365"/>
    <cellStyle name="SAPBEXHLevel3 2 6 3 4" xfId="36366"/>
    <cellStyle name="SAPBEXHLevel3 2 6 3 4 2" xfId="36367"/>
    <cellStyle name="SAPBEXHLevel3 2 6 3 5" xfId="36368"/>
    <cellStyle name="SAPBEXHLevel3 2 6 3 5 2" xfId="36369"/>
    <cellStyle name="SAPBEXHLevel3 2 6 3 6" xfId="36370"/>
    <cellStyle name="SAPBEXHLevel3 2 6 3 7" xfId="36371"/>
    <cellStyle name="SAPBEXHLevel3 2 6 3 8" xfId="36372"/>
    <cellStyle name="SAPBEXHLevel3 2 6 4" xfId="36373"/>
    <cellStyle name="SAPBEXHLevel3 2 6 4 2" xfId="36374"/>
    <cellStyle name="SAPBEXHLevel3 2 6 4 2 2" xfId="36375"/>
    <cellStyle name="SAPBEXHLevel3 2 6 4 3" xfId="36376"/>
    <cellStyle name="SAPBEXHLevel3 2 6 4 4" xfId="36377"/>
    <cellStyle name="SAPBEXHLevel3 2 6 4 5" xfId="36378"/>
    <cellStyle name="SAPBEXHLevel3 2 6 5" xfId="36379"/>
    <cellStyle name="SAPBEXHLevel3 2 6 5 2" xfId="36380"/>
    <cellStyle name="SAPBEXHLevel3 2 6 5 2 2" xfId="36381"/>
    <cellStyle name="SAPBEXHLevel3 2 6 5 3" xfId="36382"/>
    <cellStyle name="SAPBEXHLevel3 2 6 5 4" xfId="36383"/>
    <cellStyle name="SAPBEXHLevel3 2 6 5 5" xfId="36384"/>
    <cellStyle name="SAPBEXHLevel3 2 6 6" xfId="36385"/>
    <cellStyle name="SAPBEXHLevel3 2 6 6 2" xfId="36386"/>
    <cellStyle name="SAPBEXHLevel3 2 6 6 2 2" xfId="36387"/>
    <cellStyle name="SAPBEXHLevel3 2 6 6 3" xfId="36388"/>
    <cellStyle name="SAPBEXHLevel3 2 6 6 4" xfId="36389"/>
    <cellStyle name="SAPBEXHLevel3 2 6 6 5" xfId="36390"/>
    <cellStyle name="SAPBEXHLevel3 2 6 7" xfId="36391"/>
    <cellStyle name="SAPBEXHLevel3 2 6 7 2" xfId="36392"/>
    <cellStyle name="SAPBEXHLevel3 2 6 7 3" xfId="36393"/>
    <cellStyle name="SAPBEXHLevel3 2 6 7 4" xfId="36394"/>
    <cellStyle name="SAPBEXHLevel3 2 6 8" xfId="36395"/>
    <cellStyle name="SAPBEXHLevel3 2 6 8 2" xfId="36396"/>
    <cellStyle name="SAPBEXHLevel3 2 6 8 3" xfId="36397"/>
    <cellStyle name="SAPBEXHLevel3 2 6 8 4" xfId="36398"/>
    <cellStyle name="SAPBEXHLevel3 2 6 9" xfId="36399"/>
    <cellStyle name="SAPBEXHLevel3 2 6 9 2" xfId="36400"/>
    <cellStyle name="SAPBEXHLevel3 2 7" xfId="36401"/>
    <cellStyle name="SAPBEXHLevel3 2 7 10" xfId="36402"/>
    <cellStyle name="SAPBEXHLevel3 2 7 11" xfId="36403"/>
    <cellStyle name="SAPBEXHLevel3 2 7 2" xfId="36404"/>
    <cellStyle name="SAPBEXHLevel3 2 7 2 2" xfId="36405"/>
    <cellStyle name="SAPBEXHLevel3 2 7 2 2 2" xfId="36406"/>
    <cellStyle name="SAPBEXHLevel3 2 7 2 2 2 2" xfId="36407"/>
    <cellStyle name="SAPBEXHLevel3 2 7 2 2 3" xfId="36408"/>
    <cellStyle name="SAPBEXHLevel3 2 7 2 3" xfId="36409"/>
    <cellStyle name="SAPBEXHLevel3 2 7 2 3 2" xfId="36410"/>
    <cellStyle name="SAPBEXHLevel3 2 7 2 4" xfId="36411"/>
    <cellStyle name="SAPBEXHLevel3 2 7 2 4 2" xfId="36412"/>
    <cellStyle name="SAPBEXHLevel3 2 7 2 5" xfId="36413"/>
    <cellStyle name="SAPBEXHLevel3 2 7 2 5 2" xfId="36414"/>
    <cellStyle name="SAPBEXHLevel3 2 7 2 6" xfId="36415"/>
    <cellStyle name="SAPBEXHLevel3 2 7 3" xfId="36416"/>
    <cellStyle name="SAPBEXHLevel3 2 7 3 2" xfId="36417"/>
    <cellStyle name="SAPBEXHLevel3 2 7 3 2 2" xfId="36418"/>
    <cellStyle name="SAPBEXHLevel3 2 7 3 2 2 2" xfId="36419"/>
    <cellStyle name="SAPBEXHLevel3 2 7 3 2 3" xfId="36420"/>
    <cellStyle name="SAPBEXHLevel3 2 7 3 3" xfId="36421"/>
    <cellStyle name="SAPBEXHLevel3 2 7 3 3 2" xfId="36422"/>
    <cellStyle name="SAPBEXHLevel3 2 7 3 4" xfId="36423"/>
    <cellStyle name="SAPBEXHLevel3 2 7 3 4 2" xfId="36424"/>
    <cellStyle name="SAPBEXHLevel3 2 7 3 5" xfId="36425"/>
    <cellStyle name="SAPBEXHLevel3 2 7 3 5 2" xfId="36426"/>
    <cellStyle name="SAPBEXHLevel3 2 7 3 6" xfId="36427"/>
    <cellStyle name="SAPBEXHLevel3 2 7 3 7" xfId="36428"/>
    <cellStyle name="SAPBEXHLevel3 2 7 3 8" xfId="36429"/>
    <cellStyle name="SAPBEXHLevel3 2 7 4" xfId="36430"/>
    <cellStyle name="SAPBEXHLevel3 2 7 4 2" xfId="36431"/>
    <cellStyle name="SAPBEXHLevel3 2 7 4 2 2" xfId="36432"/>
    <cellStyle name="SAPBEXHLevel3 2 7 4 3" xfId="36433"/>
    <cellStyle name="SAPBEXHLevel3 2 7 4 4" xfId="36434"/>
    <cellStyle name="SAPBEXHLevel3 2 7 4 5" xfId="36435"/>
    <cellStyle name="SAPBEXHLevel3 2 7 5" xfId="36436"/>
    <cellStyle name="SAPBEXHLevel3 2 7 5 2" xfId="36437"/>
    <cellStyle name="SAPBEXHLevel3 2 7 5 2 2" xfId="36438"/>
    <cellStyle name="SAPBEXHLevel3 2 7 5 3" xfId="36439"/>
    <cellStyle name="SAPBEXHLevel3 2 7 5 4" xfId="36440"/>
    <cellStyle name="SAPBEXHLevel3 2 7 5 5" xfId="36441"/>
    <cellStyle name="SAPBEXHLevel3 2 7 6" xfId="36442"/>
    <cellStyle name="SAPBEXHLevel3 2 7 6 2" xfId="36443"/>
    <cellStyle name="SAPBEXHLevel3 2 7 6 2 2" xfId="36444"/>
    <cellStyle name="SAPBEXHLevel3 2 7 6 3" xfId="36445"/>
    <cellStyle name="SAPBEXHLevel3 2 7 6 4" xfId="36446"/>
    <cellStyle name="SAPBEXHLevel3 2 7 6 5" xfId="36447"/>
    <cellStyle name="SAPBEXHLevel3 2 7 7" xfId="36448"/>
    <cellStyle name="SAPBEXHLevel3 2 7 7 2" xfId="36449"/>
    <cellStyle name="SAPBEXHLevel3 2 7 7 3" xfId="36450"/>
    <cellStyle name="SAPBEXHLevel3 2 7 7 4" xfId="36451"/>
    <cellStyle name="SAPBEXHLevel3 2 7 8" xfId="36452"/>
    <cellStyle name="SAPBEXHLevel3 2 7 8 2" xfId="36453"/>
    <cellStyle name="SAPBEXHLevel3 2 7 8 3" xfId="36454"/>
    <cellStyle name="SAPBEXHLevel3 2 7 8 4" xfId="36455"/>
    <cellStyle name="SAPBEXHLevel3 2 7 9" xfId="36456"/>
    <cellStyle name="SAPBEXHLevel3 2 7 9 2" xfId="36457"/>
    <cellStyle name="SAPBEXHLevel3 2 8" xfId="36458"/>
    <cellStyle name="SAPBEXHLevel3 2 8 10" xfId="36459"/>
    <cellStyle name="SAPBEXHLevel3 2 8 11" xfId="36460"/>
    <cellStyle name="SAPBEXHLevel3 2 8 2" xfId="36461"/>
    <cellStyle name="SAPBEXHLevel3 2 8 2 2" xfId="36462"/>
    <cellStyle name="SAPBEXHLevel3 2 8 2 2 2" xfId="36463"/>
    <cellStyle name="SAPBEXHLevel3 2 8 2 2 2 2" xfId="36464"/>
    <cellStyle name="SAPBEXHLevel3 2 8 2 2 3" xfId="36465"/>
    <cellStyle name="SAPBEXHLevel3 2 8 2 3" xfId="36466"/>
    <cellStyle name="SAPBEXHLevel3 2 8 2 3 2" xfId="36467"/>
    <cellStyle name="SAPBEXHLevel3 2 8 2 4" xfId="36468"/>
    <cellStyle name="SAPBEXHLevel3 2 8 2 4 2" xfId="36469"/>
    <cellStyle name="SAPBEXHLevel3 2 8 2 5" xfId="36470"/>
    <cellStyle name="SAPBEXHLevel3 2 8 2 5 2" xfId="36471"/>
    <cellStyle name="SAPBEXHLevel3 2 8 2 6" xfId="36472"/>
    <cellStyle name="SAPBEXHLevel3 2 8 3" xfId="36473"/>
    <cellStyle name="SAPBEXHLevel3 2 8 3 2" xfId="36474"/>
    <cellStyle name="SAPBEXHLevel3 2 8 3 2 2" xfId="36475"/>
    <cellStyle name="SAPBEXHLevel3 2 8 3 2 2 2" xfId="36476"/>
    <cellStyle name="SAPBEXHLevel3 2 8 3 2 3" xfId="36477"/>
    <cellStyle name="SAPBEXHLevel3 2 8 3 3" xfId="36478"/>
    <cellStyle name="SAPBEXHLevel3 2 8 3 3 2" xfId="36479"/>
    <cellStyle name="SAPBEXHLevel3 2 8 3 4" xfId="36480"/>
    <cellStyle name="SAPBEXHLevel3 2 8 3 4 2" xfId="36481"/>
    <cellStyle name="SAPBEXHLevel3 2 8 3 5" xfId="36482"/>
    <cellStyle name="SAPBEXHLevel3 2 8 3 5 2" xfId="36483"/>
    <cellStyle name="SAPBEXHLevel3 2 8 3 6" xfId="36484"/>
    <cellStyle name="SAPBEXHLevel3 2 8 3 7" xfId="36485"/>
    <cellStyle name="SAPBEXHLevel3 2 8 3 8" xfId="36486"/>
    <cellStyle name="SAPBEXHLevel3 2 8 4" xfId="36487"/>
    <cellStyle name="SAPBEXHLevel3 2 8 4 2" xfId="36488"/>
    <cellStyle name="SAPBEXHLevel3 2 8 4 2 2" xfId="36489"/>
    <cellStyle name="SAPBEXHLevel3 2 8 4 3" xfId="36490"/>
    <cellStyle name="SAPBEXHLevel3 2 8 4 4" xfId="36491"/>
    <cellStyle name="SAPBEXHLevel3 2 8 4 5" xfId="36492"/>
    <cellStyle name="SAPBEXHLevel3 2 8 5" xfId="36493"/>
    <cellStyle name="SAPBEXHLevel3 2 8 5 2" xfId="36494"/>
    <cellStyle name="SAPBEXHLevel3 2 8 5 2 2" xfId="36495"/>
    <cellStyle name="SAPBEXHLevel3 2 8 5 3" xfId="36496"/>
    <cellStyle name="SAPBEXHLevel3 2 8 5 4" xfId="36497"/>
    <cellStyle name="SAPBEXHLevel3 2 8 5 5" xfId="36498"/>
    <cellStyle name="SAPBEXHLevel3 2 8 6" xfId="36499"/>
    <cellStyle name="SAPBEXHLevel3 2 8 6 2" xfId="36500"/>
    <cellStyle name="SAPBEXHLevel3 2 8 6 2 2" xfId="36501"/>
    <cellStyle name="SAPBEXHLevel3 2 8 6 3" xfId="36502"/>
    <cellStyle name="SAPBEXHLevel3 2 8 6 4" xfId="36503"/>
    <cellStyle name="SAPBEXHLevel3 2 8 6 5" xfId="36504"/>
    <cellStyle name="SAPBEXHLevel3 2 8 7" xfId="36505"/>
    <cellStyle name="SAPBEXHLevel3 2 8 7 2" xfId="36506"/>
    <cellStyle name="SAPBEXHLevel3 2 8 7 3" xfId="36507"/>
    <cellStyle name="SAPBEXHLevel3 2 8 7 4" xfId="36508"/>
    <cellStyle name="SAPBEXHLevel3 2 8 8" xfId="36509"/>
    <cellStyle name="SAPBEXHLevel3 2 8 8 2" xfId="36510"/>
    <cellStyle name="SAPBEXHLevel3 2 8 8 3" xfId="36511"/>
    <cellStyle name="SAPBEXHLevel3 2 8 8 4" xfId="36512"/>
    <cellStyle name="SAPBEXHLevel3 2 8 9" xfId="36513"/>
    <cellStyle name="SAPBEXHLevel3 2 8 9 2" xfId="36514"/>
    <cellStyle name="SAPBEXHLevel3 2 9" xfId="36515"/>
    <cellStyle name="SAPBEXHLevel3 2 9 10" xfId="36516"/>
    <cellStyle name="SAPBEXHLevel3 2 9 11" xfId="36517"/>
    <cellStyle name="SAPBEXHLevel3 2 9 2" xfId="36518"/>
    <cellStyle name="SAPBEXHLevel3 2 9 2 2" xfId="36519"/>
    <cellStyle name="SAPBEXHLevel3 2 9 2 2 2" xfId="36520"/>
    <cellStyle name="SAPBEXHLevel3 2 9 2 2 2 2" xfId="36521"/>
    <cellStyle name="SAPBEXHLevel3 2 9 2 2 3" xfId="36522"/>
    <cellStyle name="SAPBEXHLevel3 2 9 2 3" xfId="36523"/>
    <cellStyle name="SAPBEXHLevel3 2 9 2 3 2" xfId="36524"/>
    <cellStyle name="SAPBEXHLevel3 2 9 2 4" xfId="36525"/>
    <cellStyle name="SAPBEXHLevel3 2 9 2 4 2" xfId="36526"/>
    <cellStyle name="SAPBEXHLevel3 2 9 2 5" xfId="36527"/>
    <cellStyle name="SAPBEXHLevel3 2 9 2 5 2" xfId="36528"/>
    <cellStyle name="SAPBEXHLevel3 2 9 2 6" xfId="36529"/>
    <cellStyle name="SAPBEXHLevel3 2 9 3" xfId="36530"/>
    <cellStyle name="SAPBEXHLevel3 2 9 3 2" xfId="36531"/>
    <cellStyle name="SAPBEXHLevel3 2 9 3 2 2" xfId="36532"/>
    <cellStyle name="SAPBEXHLevel3 2 9 3 2 2 2" xfId="36533"/>
    <cellStyle name="SAPBEXHLevel3 2 9 3 2 3" xfId="36534"/>
    <cellStyle name="SAPBEXHLevel3 2 9 3 3" xfId="36535"/>
    <cellStyle name="SAPBEXHLevel3 2 9 3 3 2" xfId="36536"/>
    <cellStyle name="SAPBEXHLevel3 2 9 3 4" xfId="36537"/>
    <cellStyle name="SAPBEXHLevel3 2 9 3 4 2" xfId="36538"/>
    <cellStyle name="SAPBEXHLevel3 2 9 3 5" xfId="36539"/>
    <cellStyle name="SAPBEXHLevel3 2 9 3 5 2" xfId="36540"/>
    <cellStyle name="SAPBEXHLevel3 2 9 3 6" xfId="36541"/>
    <cellStyle name="SAPBEXHLevel3 2 9 3 7" xfId="36542"/>
    <cellStyle name="SAPBEXHLevel3 2 9 3 8" xfId="36543"/>
    <cellStyle name="SAPBEXHLevel3 2 9 4" xfId="36544"/>
    <cellStyle name="SAPBEXHLevel3 2 9 4 2" xfId="36545"/>
    <cellStyle name="SAPBEXHLevel3 2 9 4 2 2" xfId="36546"/>
    <cellStyle name="SAPBEXHLevel3 2 9 4 3" xfId="36547"/>
    <cellStyle name="SAPBEXHLevel3 2 9 4 4" xfId="36548"/>
    <cellStyle name="SAPBEXHLevel3 2 9 4 5" xfId="36549"/>
    <cellStyle name="SAPBEXHLevel3 2 9 5" xfId="36550"/>
    <cellStyle name="SAPBEXHLevel3 2 9 5 2" xfId="36551"/>
    <cellStyle name="SAPBEXHLevel3 2 9 5 2 2" xfId="36552"/>
    <cellStyle name="SAPBEXHLevel3 2 9 5 3" xfId="36553"/>
    <cellStyle name="SAPBEXHLevel3 2 9 5 4" xfId="36554"/>
    <cellStyle name="SAPBEXHLevel3 2 9 5 5" xfId="36555"/>
    <cellStyle name="SAPBEXHLevel3 2 9 6" xfId="36556"/>
    <cellStyle name="SAPBEXHLevel3 2 9 6 2" xfId="36557"/>
    <cellStyle name="SAPBEXHLevel3 2 9 6 2 2" xfId="36558"/>
    <cellStyle name="SAPBEXHLevel3 2 9 6 3" xfId="36559"/>
    <cellStyle name="SAPBEXHLevel3 2 9 6 4" xfId="36560"/>
    <cellStyle name="SAPBEXHLevel3 2 9 6 5" xfId="36561"/>
    <cellStyle name="SAPBEXHLevel3 2 9 7" xfId="36562"/>
    <cellStyle name="SAPBEXHLevel3 2 9 7 2" xfId="36563"/>
    <cellStyle name="SAPBEXHLevel3 2 9 7 3" xfId="36564"/>
    <cellStyle name="SAPBEXHLevel3 2 9 7 4" xfId="36565"/>
    <cellStyle name="SAPBEXHLevel3 2 9 8" xfId="36566"/>
    <cellStyle name="SAPBEXHLevel3 2 9 8 2" xfId="36567"/>
    <cellStyle name="SAPBEXHLevel3 2 9 8 3" xfId="36568"/>
    <cellStyle name="SAPBEXHLevel3 2 9 8 4" xfId="36569"/>
    <cellStyle name="SAPBEXHLevel3 2 9 9" xfId="36570"/>
    <cellStyle name="SAPBEXHLevel3 2 9 9 2" xfId="36571"/>
    <cellStyle name="SAPBEXHLevel3 2_20120313_final_participating_bonds_mar2012_interest_calc" xfId="36572"/>
    <cellStyle name="SAPBEXHLevel3 20" xfId="36573"/>
    <cellStyle name="SAPBEXHLevel3 3" xfId="36574"/>
    <cellStyle name="SAPBEXHLevel3 3 10" xfId="36575"/>
    <cellStyle name="SAPBEXHLevel3 3 10 2" xfId="36576"/>
    <cellStyle name="SAPBEXHLevel3 3 11" xfId="36577"/>
    <cellStyle name="SAPBEXHLevel3 3 12" xfId="36578"/>
    <cellStyle name="SAPBEXHLevel3 3 2" xfId="36579"/>
    <cellStyle name="SAPBEXHLevel3 3 2 2" xfId="36580"/>
    <cellStyle name="SAPBEXHLevel3 3 2 2 2" xfId="36581"/>
    <cellStyle name="SAPBEXHLevel3 3 2 2 2 2" xfId="36582"/>
    <cellStyle name="SAPBEXHLevel3 3 2 2 3" xfId="36583"/>
    <cellStyle name="SAPBEXHLevel3 3 2 3" xfId="36584"/>
    <cellStyle name="SAPBEXHLevel3 3 2 3 2" xfId="36585"/>
    <cellStyle name="SAPBEXHLevel3 3 2 4" xfId="36586"/>
    <cellStyle name="SAPBEXHLevel3 3 2 4 2" xfId="36587"/>
    <cellStyle name="SAPBEXHLevel3 3 2 5" xfId="36588"/>
    <cellStyle name="SAPBEXHLevel3 3 2 5 2" xfId="36589"/>
    <cellStyle name="SAPBEXHLevel3 3 2 6" xfId="36590"/>
    <cellStyle name="SAPBEXHLevel3 3 3" xfId="36591"/>
    <cellStyle name="SAPBEXHLevel3 3 3 2" xfId="36592"/>
    <cellStyle name="SAPBEXHLevel3 3 3 2 2" xfId="36593"/>
    <cellStyle name="SAPBEXHLevel3 3 3 2 2 2" xfId="36594"/>
    <cellStyle name="SAPBEXHLevel3 3 3 2 3" xfId="36595"/>
    <cellStyle name="SAPBEXHLevel3 3 3 3" xfId="36596"/>
    <cellStyle name="SAPBEXHLevel3 3 3 3 2" xfId="36597"/>
    <cellStyle name="SAPBEXHLevel3 3 3 4" xfId="36598"/>
    <cellStyle name="SAPBEXHLevel3 3 3 4 2" xfId="36599"/>
    <cellStyle name="SAPBEXHLevel3 3 3 5" xfId="36600"/>
    <cellStyle name="SAPBEXHLevel3 3 3 5 2" xfId="36601"/>
    <cellStyle name="SAPBEXHLevel3 3 3 6" xfId="36602"/>
    <cellStyle name="SAPBEXHLevel3 3 3 7" xfId="36603"/>
    <cellStyle name="SAPBEXHLevel3 3 3 8" xfId="36604"/>
    <cellStyle name="SAPBEXHLevel3 3 4" xfId="36605"/>
    <cellStyle name="SAPBEXHLevel3 3 4 2" xfId="36606"/>
    <cellStyle name="SAPBEXHLevel3 3 4 2 2" xfId="36607"/>
    <cellStyle name="SAPBEXHLevel3 3 4 2 2 2" xfId="36608"/>
    <cellStyle name="SAPBEXHLevel3 3 4 2 3" xfId="36609"/>
    <cellStyle name="SAPBEXHLevel3 3 4 3" xfId="36610"/>
    <cellStyle name="SAPBEXHLevel3 3 4 3 2" xfId="36611"/>
    <cellStyle name="SAPBEXHLevel3 3 4 4" xfId="36612"/>
    <cellStyle name="SAPBEXHLevel3 3 4 4 2" xfId="36613"/>
    <cellStyle name="SAPBEXHLevel3 3 4 5" xfId="36614"/>
    <cellStyle name="SAPBEXHLevel3 3 4 5 2" xfId="36615"/>
    <cellStyle name="SAPBEXHLevel3 3 4 6" xfId="36616"/>
    <cellStyle name="SAPBEXHLevel3 3 4 7" xfId="36617"/>
    <cellStyle name="SAPBEXHLevel3 3 4 8" xfId="36618"/>
    <cellStyle name="SAPBEXHLevel3 3 5" xfId="36619"/>
    <cellStyle name="SAPBEXHLevel3 3 5 2" xfId="36620"/>
    <cellStyle name="SAPBEXHLevel3 3 5 2 2" xfId="36621"/>
    <cellStyle name="SAPBEXHLevel3 3 5 3" xfId="36622"/>
    <cellStyle name="SAPBEXHLevel3 3 5 4" xfId="36623"/>
    <cellStyle name="SAPBEXHLevel3 3 5 5" xfId="36624"/>
    <cellStyle name="SAPBEXHLevel3 3 6" xfId="36625"/>
    <cellStyle name="SAPBEXHLevel3 3 6 2" xfId="36626"/>
    <cellStyle name="SAPBEXHLevel3 3 6 2 2" xfId="36627"/>
    <cellStyle name="SAPBEXHLevel3 3 6 3" xfId="36628"/>
    <cellStyle name="SAPBEXHLevel3 3 6 4" xfId="36629"/>
    <cellStyle name="SAPBEXHLevel3 3 6 5" xfId="36630"/>
    <cellStyle name="SAPBEXHLevel3 3 7" xfId="36631"/>
    <cellStyle name="SAPBEXHLevel3 3 7 2" xfId="36632"/>
    <cellStyle name="SAPBEXHLevel3 3 7 2 2" xfId="36633"/>
    <cellStyle name="SAPBEXHLevel3 3 7 3" xfId="36634"/>
    <cellStyle name="SAPBEXHLevel3 3 7 4" xfId="36635"/>
    <cellStyle name="SAPBEXHLevel3 3 7 5" xfId="36636"/>
    <cellStyle name="SAPBEXHLevel3 3 8" xfId="36637"/>
    <cellStyle name="SAPBEXHLevel3 3 8 2" xfId="36638"/>
    <cellStyle name="SAPBEXHLevel3 3 8 3" xfId="36639"/>
    <cellStyle name="SAPBEXHLevel3 3 8 4" xfId="36640"/>
    <cellStyle name="SAPBEXHLevel3 3 9" xfId="36641"/>
    <cellStyle name="SAPBEXHLevel3 3 9 2" xfId="36642"/>
    <cellStyle name="SAPBEXHLevel3 4" xfId="36643"/>
    <cellStyle name="SAPBEXHLevel3 4 10" xfId="36644"/>
    <cellStyle name="SAPBEXHLevel3 4 11" xfId="36645"/>
    <cellStyle name="SAPBEXHLevel3 4 2" xfId="36646"/>
    <cellStyle name="SAPBEXHLevel3 4 2 2" xfId="36647"/>
    <cellStyle name="SAPBEXHLevel3 4 2 2 2" xfId="36648"/>
    <cellStyle name="SAPBEXHLevel3 4 2 2 2 2" xfId="36649"/>
    <cellStyle name="SAPBEXHLevel3 4 2 2 3" xfId="36650"/>
    <cellStyle name="SAPBEXHLevel3 4 2 3" xfId="36651"/>
    <cellStyle name="SAPBEXHLevel3 4 2 3 2" xfId="36652"/>
    <cellStyle name="SAPBEXHLevel3 4 2 4" xfId="36653"/>
    <cellStyle name="SAPBEXHLevel3 4 2 4 2" xfId="36654"/>
    <cellStyle name="SAPBEXHLevel3 4 2 5" xfId="36655"/>
    <cellStyle name="SAPBEXHLevel3 4 2 5 2" xfId="36656"/>
    <cellStyle name="SAPBEXHLevel3 4 2 6" xfId="36657"/>
    <cellStyle name="SAPBEXHLevel3 4 3" xfId="36658"/>
    <cellStyle name="SAPBEXHLevel3 4 3 2" xfId="36659"/>
    <cellStyle name="SAPBEXHLevel3 4 3 2 2" xfId="36660"/>
    <cellStyle name="SAPBEXHLevel3 4 3 2 2 2" xfId="36661"/>
    <cellStyle name="SAPBEXHLevel3 4 3 2 3" xfId="36662"/>
    <cellStyle name="SAPBEXHLevel3 4 3 3" xfId="36663"/>
    <cellStyle name="SAPBEXHLevel3 4 3 3 2" xfId="36664"/>
    <cellStyle name="SAPBEXHLevel3 4 3 4" xfId="36665"/>
    <cellStyle name="SAPBEXHLevel3 4 3 4 2" xfId="36666"/>
    <cellStyle name="SAPBEXHLevel3 4 3 5" xfId="36667"/>
    <cellStyle name="SAPBEXHLevel3 4 3 5 2" xfId="36668"/>
    <cellStyle name="SAPBEXHLevel3 4 3 6" xfId="36669"/>
    <cellStyle name="SAPBEXHLevel3 4 3 7" xfId="36670"/>
    <cellStyle name="SAPBEXHLevel3 4 3 8" xfId="36671"/>
    <cellStyle name="SAPBEXHLevel3 4 4" xfId="36672"/>
    <cellStyle name="SAPBEXHLevel3 4 4 2" xfId="36673"/>
    <cellStyle name="SAPBEXHLevel3 4 4 2 2" xfId="36674"/>
    <cellStyle name="SAPBEXHLevel3 4 4 3" xfId="36675"/>
    <cellStyle name="SAPBEXHLevel3 4 4 4" xfId="36676"/>
    <cellStyle name="SAPBEXHLevel3 4 4 5" xfId="36677"/>
    <cellStyle name="SAPBEXHLevel3 4 5" xfId="36678"/>
    <cellStyle name="SAPBEXHLevel3 4 5 2" xfId="36679"/>
    <cellStyle name="SAPBEXHLevel3 4 5 2 2" xfId="36680"/>
    <cellStyle name="SAPBEXHLevel3 4 5 3" xfId="36681"/>
    <cellStyle name="SAPBEXHLevel3 4 5 4" xfId="36682"/>
    <cellStyle name="SAPBEXHLevel3 4 5 5" xfId="36683"/>
    <cellStyle name="SAPBEXHLevel3 4 6" xfId="36684"/>
    <cellStyle name="SAPBEXHLevel3 4 6 2" xfId="36685"/>
    <cellStyle name="SAPBEXHLevel3 4 6 2 2" xfId="36686"/>
    <cellStyle name="SAPBEXHLevel3 4 6 3" xfId="36687"/>
    <cellStyle name="SAPBEXHLevel3 4 6 4" xfId="36688"/>
    <cellStyle name="SAPBEXHLevel3 4 6 5" xfId="36689"/>
    <cellStyle name="SAPBEXHLevel3 4 7" xfId="36690"/>
    <cellStyle name="SAPBEXHLevel3 4 7 2" xfId="36691"/>
    <cellStyle name="SAPBEXHLevel3 4 7 3" xfId="36692"/>
    <cellStyle name="SAPBEXHLevel3 4 7 4" xfId="36693"/>
    <cellStyle name="SAPBEXHLevel3 4 8" xfId="36694"/>
    <cellStyle name="SAPBEXHLevel3 4 8 2" xfId="36695"/>
    <cellStyle name="SAPBEXHLevel3 4 8 3" xfId="36696"/>
    <cellStyle name="SAPBEXHLevel3 4 8 4" xfId="36697"/>
    <cellStyle name="SAPBEXHLevel3 4 9" xfId="36698"/>
    <cellStyle name="SAPBEXHLevel3 4 9 2" xfId="36699"/>
    <cellStyle name="SAPBEXHLevel3 5" xfId="36700"/>
    <cellStyle name="SAPBEXHLevel3 5 10" xfId="36701"/>
    <cellStyle name="SAPBEXHLevel3 5 11" xfId="36702"/>
    <cellStyle name="SAPBEXHLevel3 5 2" xfId="36703"/>
    <cellStyle name="SAPBEXHLevel3 5 2 2" xfId="36704"/>
    <cellStyle name="SAPBEXHLevel3 5 2 2 2" xfId="36705"/>
    <cellStyle name="SAPBEXHLevel3 5 2 2 2 2" xfId="36706"/>
    <cellStyle name="SAPBEXHLevel3 5 2 2 3" xfId="36707"/>
    <cellStyle name="SAPBEXHLevel3 5 2 3" xfId="36708"/>
    <cellStyle name="SAPBEXHLevel3 5 2 3 2" xfId="36709"/>
    <cellStyle name="SAPBEXHLevel3 5 2 4" xfId="36710"/>
    <cellStyle name="SAPBEXHLevel3 5 2 4 2" xfId="36711"/>
    <cellStyle name="SAPBEXHLevel3 5 2 5" xfId="36712"/>
    <cellStyle name="SAPBEXHLevel3 5 2 5 2" xfId="36713"/>
    <cellStyle name="SAPBEXHLevel3 5 2 6" xfId="36714"/>
    <cellStyle name="SAPBEXHLevel3 5 3" xfId="36715"/>
    <cellStyle name="SAPBEXHLevel3 5 3 2" xfId="36716"/>
    <cellStyle name="SAPBEXHLevel3 5 3 2 2" xfId="36717"/>
    <cellStyle name="SAPBEXHLevel3 5 3 2 2 2" xfId="36718"/>
    <cellStyle name="SAPBEXHLevel3 5 3 2 3" xfId="36719"/>
    <cellStyle name="SAPBEXHLevel3 5 3 3" xfId="36720"/>
    <cellStyle name="SAPBEXHLevel3 5 3 3 2" xfId="36721"/>
    <cellStyle name="SAPBEXHLevel3 5 3 4" xfId="36722"/>
    <cellStyle name="SAPBEXHLevel3 5 3 4 2" xfId="36723"/>
    <cellStyle name="SAPBEXHLevel3 5 3 5" xfId="36724"/>
    <cellStyle name="SAPBEXHLevel3 5 3 5 2" xfId="36725"/>
    <cellStyle name="SAPBEXHLevel3 5 3 6" xfId="36726"/>
    <cellStyle name="SAPBEXHLevel3 5 3 7" xfId="36727"/>
    <cellStyle name="SAPBEXHLevel3 5 3 8" xfId="36728"/>
    <cellStyle name="SAPBEXHLevel3 5 4" xfId="36729"/>
    <cellStyle name="SAPBEXHLevel3 5 4 2" xfId="36730"/>
    <cellStyle name="SAPBEXHLevel3 5 4 2 2" xfId="36731"/>
    <cellStyle name="SAPBEXHLevel3 5 4 3" xfId="36732"/>
    <cellStyle name="SAPBEXHLevel3 5 4 4" xfId="36733"/>
    <cellStyle name="SAPBEXHLevel3 5 4 5" xfId="36734"/>
    <cellStyle name="SAPBEXHLevel3 5 5" xfId="36735"/>
    <cellStyle name="SAPBEXHLevel3 5 5 2" xfId="36736"/>
    <cellStyle name="SAPBEXHLevel3 5 5 2 2" xfId="36737"/>
    <cellStyle name="SAPBEXHLevel3 5 5 3" xfId="36738"/>
    <cellStyle name="SAPBEXHLevel3 5 5 4" xfId="36739"/>
    <cellStyle name="SAPBEXHLevel3 5 5 5" xfId="36740"/>
    <cellStyle name="SAPBEXHLevel3 5 6" xfId="36741"/>
    <cellStyle name="SAPBEXHLevel3 5 6 2" xfId="36742"/>
    <cellStyle name="SAPBEXHLevel3 5 6 2 2" xfId="36743"/>
    <cellStyle name="SAPBEXHLevel3 5 6 3" xfId="36744"/>
    <cellStyle name="SAPBEXHLevel3 5 6 4" xfId="36745"/>
    <cellStyle name="SAPBEXHLevel3 5 6 5" xfId="36746"/>
    <cellStyle name="SAPBEXHLevel3 5 7" xfId="36747"/>
    <cellStyle name="SAPBEXHLevel3 5 7 2" xfId="36748"/>
    <cellStyle name="SAPBEXHLevel3 5 7 3" xfId="36749"/>
    <cellStyle name="SAPBEXHLevel3 5 7 4" xfId="36750"/>
    <cellStyle name="SAPBEXHLevel3 5 8" xfId="36751"/>
    <cellStyle name="SAPBEXHLevel3 5 8 2" xfId="36752"/>
    <cellStyle name="SAPBEXHLevel3 5 8 3" xfId="36753"/>
    <cellStyle name="SAPBEXHLevel3 5 8 4" xfId="36754"/>
    <cellStyle name="SAPBEXHLevel3 5 9" xfId="36755"/>
    <cellStyle name="SAPBEXHLevel3 5 9 2" xfId="36756"/>
    <cellStyle name="SAPBEXHLevel3 6" xfId="36757"/>
    <cellStyle name="SAPBEXHLevel3 6 10" xfId="36758"/>
    <cellStyle name="SAPBEXHLevel3 6 11" xfId="36759"/>
    <cellStyle name="SAPBEXHLevel3 6 2" xfId="36760"/>
    <cellStyle name="SAPBEXHLevel3 6 2 2" xfId="36761"/>
    <cellStyle name="SAPBEXHLevel3 6 2 2 2" xfId="36762"/>
    <cellStyle name="SAPBEXHLevel3 6 2 2 2 2" xfId="36763"/>
    <cellStyle name="SAPBEXHLevel3 6 2 2 3" xfId="36764"/>
    <cellStyle name="SAPBEXHLevel3 6 2 3" xfId="36765"/>
    <cellStyle name="SAPBEXHLevel3 6 2 3 2" xfId="36766"/>
    <cellStyle name="SAPBEXHLevel3 6 2 4" xfId="36767"/>
    <cellStyle name="SAPBEXHLevel3 6 2 4 2" xfId="36768"/>
    <cellStyle name="SAPBEXHLevel3 6 2 5" xfId="36769"/>
    <cellStyle name="SAPBEXHLevel3 6 2 5 2" xfId="36770"/>
    <cellStyle name="SAPBEXHLevel3 6 2 6" xfId="36771"/>
    <cellStyle name="SAPBEXHLevel3 6 3" xfId="36772"/>
    <cellStyle name="SAPBEXHLevel3 6 3 2" xfId="36773"/>
    <cellStyle name="SAPBEXHLevel3 6 3 2 2" xfId="36774"/>
    <cellStyle name="SAPBEXHLevel3 6 3 2 2 2" xfId="36775"/>
    <cellStyle name="SAPBEXHLevel3 6 3 2 3" xfId="36776"/>
    <cellStyle name="SAPBEXHLevel3 6 3 3" xfId="36777"/>
    <cellStyle name="SAPBEXHLevel3 6 3 3 2" xfId="36778"/>
    <cellStyle name="SAPBEXHLevel3 6 3 4" xfId="36779"/>
    <cellStyle name="SAPBEXHLevel3 6 3 4 2" xfId="36780"/>
    <cellStyle name="SAPBEXHLevel3 6 3 5" xfId="36781"/>
    <cellStyle name="SAPBEXHLevel3 6 3 5 2" xfId="36782"/>
    <cellStyle name="SAPBEXHLevel3 6 3 6" xfId="36783"/>
    <cellStyle name="SAPBEXHLevel3 6 3 7" xfId="36784"/>
    <cellStyle name="SAPBEXHLevel3 6 3 8" xfId="36785"/>
    <cellStyle name="SAPBEXHLevel3 6 4" xfId="36786"/>
    <cellStyle name="SAPBEXHLevel3 6 4 2" xfId="36787"/>
    <cellStyle name="SAPBEXHLevel3 6 4 2 2" xfId="36788"/>
    <cellStyle name="SAPBEXHLevel3 6 4 3" xfId="36789"/>
    <cellStyle name="SAPBEXHLevel3 6 4 4" xfId="36790"/>
    <cellStyle name="SAPBEXHLevel3 6 4 5" xfId="36791"/>
    <cellStyle name="SAPBEXHLevel3 6 5" xfId="36792"/>
    <cellStyle name="SAPBEXHLevel3 6 5 2" xfId="36793"/>
    <cellStyle name="SAPBEXHLevel3 6 5 2 2" xfId="36794"/>
    <cellStyle name="SAPBEXHLevel3 6 5 3" xfId="36795"/>
    <cellStyle name="SAPBEXHLevel3 6 5 4" xfId="36796"/>
    <cellStyle name="SAPBEXHLevel3 6 5 5" xfId="36797"/>
    <cellStyle name="SAPBEXHLevel3 6 6" xfId="36798"/>
    <cellStyle name="SAPBEXHLevel3 6 6 2" xfId="36799"/>
    <cellStyle name="SAPBEXHLevel3 6 6 2 2" xfId="36800"/>
    <cellStyle name="SAPBEXHLevel3 6 6 3" xfId="36801"/>
    <cellStyle name="SAPBEXHLevel3 6 6 4" xfId="36802"/>
    <cellStyle name="SAPBEXHLevel3 6 6 5" xfId="36803"/>
    <cellStyle name="SAPBEXHLevel3 6 7" xfId="36804"/>
    <cellStyle name="SAPBEXHLevel3 6 7 2" xfId="36805"/>
    <cellStyle name="SAPBEXHLevel3 6 7 3" xfId="36806"/>
    <cellStyle name="SAPBEXHLevel3 6 7 4" xfId="36807"/>
    <cellStyle name="SAPBEXHLevel3 6 8" xfId="36808"/>
    <cellStyle name="SAPBEXHLevel3 6 8 2" xfId="36809"/>
    <cellStyle name="SAPBEXHLevel3 6 8 3" xfId="36810"/>
    <cellStyle name="SAPBEXHLevel3 6 8 4" xfId="36811"/>
    <cellStyle name="SAPBEXHLevel3 6 9" xfId="36812"/>
    <cellStyle name="SAPBEXHLevel3 6 9 2" xfId="36813"/>
    <cellStyle name="SAPBEXHLevel3 7" xfId="36814"/>
    <cellStyle name="SAPBEXHLevel3 7 10" xfId="36815"/>
    <cellStyle name="SAPBEXHLevel3 7 11" xfId="36816"/>
    <cellStyle name="SAPBEXHLevel3 7 2" xfId="36817"/>
    <cellStyle name="SAPBEXHLevel3 7 2 2" xfId="36818"/>
    <cellStyle name="SAPBEXHLevel3 7 2 2 2" xfId="36819"/>
    <cellStyle name="SAPBEXHLevel3 7 2 2 2 2" xfId="36820"/>
    <cellStyle name="SAPBEXHLevel3 7 2 2 3" xfId="36821"/>
    <cellStyle name="SAPBEXHLevel3 7 2 3" xfId="36822"/>
    <cellStyle name="SAPBEXHLevel3 7 2 3 2" xfId="36823"/>
    <cellStyle name="SAPBEXHLevel3 7 2 4" xfId="36824"/>
    <cellStyle name="SAPBEXHLevel3 7 2 4 2" xfId="36825"/>
    <cellStyle name="SAPBEXHLevel3 7 2 5" xfId="36826"/>
    <cellStyle name="SAPBEXHLevel3 7 2 5 2" xfId="36827"/>
    <cellStyle name="SAPBEXHLevel3 7 2 6" xfId="36828"/>
    <cellStyle name="SAPBEXHLevel3 7 3" xfId="36829"/>
    <cellStyle name="SAPBEXHLevel3 7 3 2" xfId="36830"/>
    <cellStyle name="SAPBEXHLevel3 7 3 2 2" xfId="36831"/>
    <cellStyle name="SAPBEXHLevel3 7 3 2 2 2" xfId="36832"/>
    <cellStyle name="SAPBEXHLevel3 7 3 2 3" xfId="36833"/>
    <cellStyle name="SAPBEXHLevel3 7 3 3" xfId="36834"/>
    <cellStyle name="SAPBEXHLevel3 7 3 3 2" xfId="36835"/>
    <cellStyle name="SAPBEXHLevel3 7 3 4" xfId="36836"/>
    <cellStyle name="SAPBEXHLevel3 7 3 4 2" xfId="36837"/>
    <cellStyle name="SAPBEXHLevel3 7 3 5" xfId="36838"/>
    <cellStyle name="SAPBEXHLevel3 7 3 5 2" xfId="36839"/>
    <cellStyle name="SAPBEXHLevel3 7 3 6" xfId="36840"/>
    <cellStyle name="SAPBEXHLevel3 7 3 7" xfId="36841"/>
    <cellStyle name="SAPBEXHLevel3 7 3 8" xfId="36842"/>
    <cellStyle name="SAPBEXHLevel3 7 4" xfId="36843"/>
    <cellStyle name="SAPBEXHLevel3 7 4 2" xfId="36844"/>
    <cellStyle name="SAPBEXHLevel3 7 4 2 2" xfId="36845"/>
    <cellStyle name="SAPBEXHLevel3 7 4 3" xfId="36846"/>
    <cellStyle name="SAPBEXHLevel3 7 4 4" xfId="36847"/>
    <cellStyle name="SAPBEXHLevel3 7 4 5" xfId="36848"/>
    <cellStyle name="SAPBEXHLevel3 7 5" xfId="36849"/>
    <cellStyle name="SAPBEXHLevel3 7 5 2" xfId="36850"/>
    <cellStyle name="SAPBEXHLevel3 7 5 2 2" xfId="36851"/>
    <cellStyle name="SAPBEXHLevel3 7 5 3" xfId="36852"/>
    <cellStyle name="SAPBEXHLevel3 7 5 4" xfId="36853"/>
    <cellStyle name="SAPBEXHLevel3 7 5 5" xfId="36854"/>
    <cellStyle name="SAPBEXHLevel3 7 6" xfId="36855"/>
    <cellStyle name="SAPBEXHLevel3 7 6 2" xfId="36856"/>
    <cellStyle name="SAPBEXHLevel3 7 6 2 2" xfId="36857"/>
    <cellStyle name="SAPBEXHLevel3 7 6 3" xfId="36858"/>
    <cellStyle name="SAPBEXHLevel3 7 6 4" xfId="36859"/>
    <cellStyle name="SAPBEXHLevel3 7 6 5" xfId="36860"/>
    <cellStyle name="SAPBEXHLevel3 7 7" xfId="36861"/>
    <cellStyle name="SAPBEXHLevel3 7 7 2" xfId="36862"/>
    <cellStyle name="SAPBEXHLevel3 7 7 3" xfId="36863"/>
    <cellStyle name="SAPBEXHLevel3 7 7 4" xfId="36864"/>
    <cellStyle name="SAPBEXHLevel3 7 8" xfId="36865"/>
    <cellStyle name="SAPBEXHLevel3 7 8 2" xfId="36866"/>
    <cellStyle name="SAPBEXHLevel3 7 8 3" xfId="36867"/>
    <cellStyle name="SAPBEXHLevel3 7 8 4" xfId="36868"/>
    <cellStyle name="SAPBEXHLevel3 7 9" xfId="36869"/>
    <cellStyle name="SAPBEXHLevel3 7 9 2" xfId="36870"/>
    <cellStyle name="SAPBEXHLevel3 8" xfId="36871"/>
    <cellStyle name="SAPBEXHLevel3 8 10" xfId="36872"/>
    <cellStyle name="SAPBEXHLevel3 8 11" xfId="36873"/>
    <cellStyle name="SAPBEXHLevel3 8 2" xfId="36874"/>
    <cellStyle name="SAPBEXHLevel3 8 2 2" xfId="36875"/>
    <cellStyle name="SAPBEXHLevel3 8 2 2 2" xfId="36876"/>
    <cellStyle name="SAPBEXHLevel3 8 2 2 2 2" xfId="36877"/>
    <cellStyle name="SAPBEXHLevel3 8 2 2 3" xfId="36878"/>
    <cellStyle name="SAPBEXHLevel3 8 2 3" xfId="36879"/>
    <cellStyle name="SAPBEXHLevel3 8 2 3 2" xfId="36880"/>
    <cellStyle name="SAPBEXHLevel3 8 2 4" xfId="36881"/>
    <cellStyle name="SAPBEXHLevel3 8 2 4 2" xfId="36882"/>
    <cellStyle name="SAPBEXHLevel3 8 2 5" xfId="36883"/>
    <cellStyle name="SAPBEXHLevel3 8 2 5 2" xfId="36884"/>
    <cellStyle name="SAPBEXHLevel3 8 2 6" xfId="36885"/>
    <cellStyle name="SAPBEXHLevel3 8 3" xfId="36886"/>
    <cellStyle name="SAPBEXHLevel3 8 3 2" xfId="36887"/>
    <cellStyle name="SAPBEXHLevel3 8 3 2 2" xfId="36888"/>
    <cellStyle name="SAPBEXHLevel3 8 3 2 2 2" xfId="36889"/>
    <cellStyle name="SAPBEXHLevel3 8 3 2 3" xfId="36890"/>
    <cellStyle name="SAPBEXHLevel3 8 3 3" xfId="36891"/>
    <cellStyle name="SAPBEXHLevel3 8 3 3 2" xfId="36892"/>
    <cellStyle name="SAPBEXHLevel3 8 3 4" xfId="36893"/>
    <cellStyle name="SAPBEXHLevel3 8 3 4 2" xfId="36894"/>
    <cellStyle name="SAPBEXHLevel3 8 3 5" xfId="36895"/>
    <cellStyle name="SAPBEXHLevel3 8 3 5 2" xfId="36896"/>
    <cellStyle name="SAPBEXHLevel3 8 3 6" xfId="36897"/>
    <cellStyle name="SAPBEXHLevel3 8 3 7" xfId="36898"/>
    <cellStyle name="SAPBEXHLevel3 8 3 8" xfId="36899"/>
    <cellStyle name="SAPBEXHLevel3 8 4" xfId="36900"/>
    <cellStyle name="SAPBEXHLevel3 8 4 2" xfId="36901"/>
    <cellStyle name="SAPBEXHLevel3 8 4 2 2" xfId="36902"/>
    <cellStyle name="SAPBEXHLevel3 8 4 3" xfId="36903"/>
    <cellStyle name="SAPBEXHLevel3 8 4 4" xfId="36904"/>
    <cellStyle name="SAPBEXHLevel3 8 4 5" xfId="36905"/>
    <cellStyle name="SAPBEXHLevel3 8 5" xfId="36906"/>
    <cellStyle name="SAPBEXHLevel3 8 5 2" xfId="36907"/>
    <cellStyle name="SAPBEXHLevel3 8 5 2 2" xfId="36908"/>
    <cellStyle name="SAPBEXHLevel3 8 5 3" xfId="36909"/>
    <cellStyle name="SAPBEXHLevel3 8 5 4" xfId="36910"/>
    <cellStyle name="SAPBEXHLevel3 8 5 5" xfId="36911"/>
    <cellStyle name="SAPBEXHLevel3 8 6" xfId="36912"/>
    <cellStyle name="SAPBEXHLevel3 8 6 2" xfId="36913"/>
    <cellStyle name="SAPBEXHLevel3 8 6 2 2" xfId="36914"/>
    <cellStyle name="SAPBEXHLevel3 8 6 3" xfId="36915"/>
    <cellStyle name="SAPBEXHLevel3 8 6 4" xfId="36916"/>
    <cellStyle name="SAPBEXHLevel3 8 6 5" xfId="36917"/>
    <cellStyle name="SAPBEXHLevel3 8 7" xfId="36918"/>
    <cellStyle name="SAPBEXHLevel3 8 7 2" xfId="36919"/>
    <cellStyle name="SAPBEXHLevel3 8 7 3" xfId="36920"/>
    <cellStyle name="SAPBEXHLevel3 8 7 4" xfId="36921"/>
    <cellStyle name="SAPBEXHLevel3 8 8" xfId="36922"/>
    <cellStyle name="SAPBEXHLevel3 8 8 2" xfId="36923"/>
    <cellStyle name="SAPBEXHLevel3 8 8 3" xfId="36924"/>
    <cellStyle name="SAPBEXHLevel3 8 8 4" xfId="36925"/>
    <cellStyle name="SAPBEXHLevel3 8 9" xfId="36926"/>
    <cellStyle name="SAPBEXHLevel3 8 9 2" xfId="36927"/>
    <cellStyle name="SAPBEXHLevel3 9" xfId="36928"/>
    <cellStyle name="SAPBEXHLevel3 9 2" xfId="36929"/>
    <cellStyle name="SAPBEXHLevel3 9 2 2" xfId="36930"/>
    <cellStyle name="SAPBEXHLevel3 9 2 2 2" xfId="36931"/>
    <cellStyle name="SAPBEXHLevel3 9 2 3" xfId="36932"/>
    <cellStyle name="SAPBEXHLevel3 9 3" xfId="36933"/>
    <cellStyle name="SAPBEXHLevel3 9 3 2" xfId="36934"/>
    <cellStyle name="SAPBEXHLevel3 9 4" xfId="36935"/>
    <cellStyle name="SAPBEXHLevel3 9 4 2" xfId="36936"/>
    <cellStyle name="SAPBEXHLevel3 9 5" xfId="36937"/>
    <cellStyle name="SAPBEXHLevel3 9 5 2" xfId="36938"/>
    <cellStyle name="SAPBEXHLevel3 9 6" xfId="36939"/>
    <cellStyle name="SAPBEXHLevel3 9 7" xfId="36940"/>
    <cellStyle name="SAPBEXHLevel3 9 8" xfId="36941"/>
    <cellStyle name="SAPBEXHLevel3_2011-10-03 DSA EL with PSI Oct" xfId="36942"/>
    <cellStyle name="SAPBEXHLevel3X" xfId="36943"/>
    <cellStyle name="SAPBEXHLevel3X 10" xfId="36944"/>
    <cellStyle name="SAPBEXHLevel3X 10 2" xfId="36945"/>
    <cellStyle name="SAPBEXHLevel3X 10 2 2" xfId="36946"/>
    <cellStyle name="SAPBEXHLevel3X 10 2 2 2" xfId="36947"/>
    <cellStyle name="SAPBEXHLevel3X 10 2 3" xfId="36948"/>
    <cellStyle name="SAPBEXHLevel3X 10 3" xfId="36949"/>
    <cellStyle name="SAPBEXHLevel3X 10 3 2" xfId="36950"/>
    <cellStyle name="SAPBEXHLevel3X 10 4" xfId="36951"/>
    <cellStyle name="SAPBEXHLevel3X 10 4 2" xfId="36952"/>
    <cellStyle name="SAPBEXHLevel3X 10 5" xfId="36953"/>
    <cellStyle name="SAPBEXHLevel3X 10 5 2" xfId="36954"/>
    <cellStyle name="SAPBEXHLevel3X 10 6" xfId="36955"/>
    <cellStyle name="SAPBEXHLevel3X 10 7" xfId="36956"/>
    <cellStyle name="SAPBEXHLevel3X 10 8" xfId="36957"/>
    <cellStyle name="SAPBEXHLevel3X 11" xfId="36958"/>
    <cellStyle name="SAPBEXHLevel3X 11 2" xfId="36959"/>
    <cellStyle name="SAPBEXHLevel3X 11 2 2" xfId="36960"/>
    <cellStyle name="SAPBEXHLevel3X 11 2 2 2" xfId="36961"/>
    <cellStyle name="SAPBEXHLevel3X 11 2 3" xfId="36962"/>
    <cellStyle name="SAPBEXHLevel3X 11 3" xfId="36963"/>
    <cellStyle name="SAPBEXHLevel3X 11 3 2" xfId="36964"/>
    <cellStyle name="SAPBEXHLevel3X 11 4" xfId="36965"/>
    <cellStyle name="SAPBEXHLevel3X 11 4 2" xfId="36966"/>
    <cellStyle name="SAPBEXHLevel3X 11 5" xfId="36967"/>
    <cellStyle name="SAPBEXHLevel3X 11 5 2" xfId="36968"/>
    <cellStyle name="SAPBEXHLevel3X 11 6" xfId="36969"/>
    <cellStyle name="SAPBEXHLevel3X 11 7" xfId="36970"/>
    <cellStyle name="SAPBEXHLevel3X 12" xfId="36971"/>
    <cellStyle name="SAPBEXHLevel3X 12 2" xfId="36972"/>
    <cellStyle name="SAPBEXHLevel3X 12 2 2" xfId="36973"/>
    <cellStyle name="SAPBEXHLevel3X 12 3" xfId="36974"/>
    <cellStyle name="SAPBEXHLevel3X 12 4" xfId="36975"/>
    <cellStyle name="SAPBEXHLevel3X 13" xfId="36976"/>
    <cellStyle name="SAPBEXHLevel3X 13 2" xfId="36977"/>
    <cellStyle name="SAPBEXHLevel3X 13 2 2" xfId="36978"/>
    <cellStyle name="SAPBEXHLevel3X 13 3" xfId="36979"/>
    <cellStyle name="SAPBEXHLevel3X 13 4" xfId="36980"/>
    <cellStyle name="SAPBEXHLevel3X 13 5" xfId="36981"/>
    <cellStyle name="SAPBEXHLevel3X 14" xfId="36982"/>
    <cellStyle name="SAPBEXHLevel3X 14 2" xfId="36983"/>
    <cellStyle name="SAPBEXHLevel3X 14 2 2" xfId="36984"/>
    <cellStyle name="SAPBEXHLevel3X 14 3" xfId="36985"/>
    <cellStyle name="SAPBEXHLevel3X 14 4" xfId="36986"/>
    <cellStyle name="SAPBEXHLevel3X 14 5" xfId="36987"/>
    <cellStyle name="SAPBEXHLevel3X 15" xfId="36988"/>
    <cellStyle name="SAPBEXHLevel3X 15 2" xfId="36989"/>
    <cellStyle name="SAPBEXHLevel3X 15 3" xfId="36990"/>
    <cellStyle name="SAPBEXHLevel3X 15 4" xfId="36991"/>
    <cellStyle name="SAPBEXHLevel3X 16" xfId="36992"/>
    <cellStyle name="SAPBEXHLevel3X 16 2" xfId="36993"/>
    <cellStyle name="SAPBEXHLevel3X 17" xfId="36994"/>
    <cellStyle name="SAPBEXHLevel3X 17 2" xfId="36995"/>
    <cellStyle name="SAPBEXHLevel3X 18" xfId="36996"/>
    <cellStyle name="SAPBEXHLevel3X 19" xfId="36997"/>
    <cellStyle name="SAPBEXHLevel3X 2" xfId="36998"/>
    <cellStyle name="SAPBEXHLevel3X 2 10" xfId="36999"/>
    <cellStyle name="SAPBEXHLevel3X 2 10 10" xfId="37000"/>
    <cellStyle name="SAPBEXHLevel3X 2 10 11" xfId="37001"/>
    <cellStyle name="SAPBEXHLevel3X 2 10 2" xfId="37002"/>
    <cellStyle name="SAPBEXHLevel3X 2 10 2 2" xfId="37003"/>
    <cellStyle name="SAPBEXHLevel3X 2 10 2 2 2" xfId="37004"/>
    <cellStyle name="SAPBEXHLevel3X 2 10 2 2 2 2" xfId="37005"/>
    <cellStyle name="SAPBEXHLevel3X 2 10 2 2 3" xfId="37006"/>
    <cellStyle name="SAPBEXHLevel3X 2 10 2 3" xfId="37007"/>
    <cellStyle name="SAPBEXHLevel3X 2 10 2 3 2" xfId="37008"/>
    <cellStyle name="SAPBEXHLevel3X 2 10 2 4" xfId="37009"/>
    <cellStyle name="SAPBEXHLevel3X 2 10 2 4 2" xfId="37010"/>
    <cellStyle name="SAPBEXHLevel3X 2 10 2 5" xfId="37011"/>
    <cellStyle name="SAPBEXHLevel3X 2 10 2 5 2" xfId="37012"/>
    <cellStyle name="SAPBEXHLevel3X 2 10 2 6" xfId="37013"/>
    <cellStyle name="SAPBEXHLevel3X 2 10 3" xfId="37014"/>
    <cellStyle name="SAPBEXHLevel3X 2 10 3 2" xfId="37015"/>
    <cellStyle name="SAPBEXHLevel3X 2 10 3 2 2" xfId="37016"/>
    <cellStyle name="SAPBEXHLevel3X 2 10 3 2 2 2" xfId="37017"/>
    <cellStyle name="SAPBEXHLevel3X 2 10 3 2 3" xfId="37018"/>
    <cellStyle name="SAPBEXHLevel3X 2 10 3 3" xfId="37019"/>
    <cellStyle name="SAPBEXHLevel3X 2 10 3 3 2" xfId="37020"/>
    <cellStyle name="SAPBEXHLevel3X 2 10 3 4" xfId="37021"/>
    <cellStyle name="SAPBEXHLevel3X 2 10 3 4 2" xfId="37022"/>
    <cellStyle name="SAPBEXHLevel3X 2 10 3 5" xfId="37023"/>
    <cellStyle name="SAPBEXHLevel3X 2 10 3 5 2" xfId="37024"/>
    <cellStyle name="SAPBEXHLevel3X 2 10 3 6" xfId="37025"/>
    <cellStyle name="SAPBEXHLevel3X 2 10 3 7" xfId="37026"/>
    <cellStyle name="SAPBEXHLevel3X 2 10 3 8" xfId="37027"/>
    <cellStyle name="SAPBEXHLevel3X 2 10 4" xfId="37028"/>
    <cellStyle name="SAPBEXHLevel3X 2 10 4 2" xfId="37029"/>
    <cellStyle name="SAPBEXHLevel3X 2 10 4 2 2" xfId="37030"/>
    <cellStyle name="SAPBEXHLevel3X 2 10 4 3" xfId="37031"/>
    <cellStyle name="SAPBEXHLevel3X 2 10 4 4" xfId="37032"/>
    <cellStyle name="SAPBEXHLevel3X 2 10 4 5" xfId="37033"/>
    <cellStyle name="SAPBEXHLevel3X 2 10 5" xfId="37034"/>
    <cellStyle name="SAPBEXHLevel3X 2 10 5 2" xfId="37035"/>
    <cellStyle name="SAPBEXHLevel3X 2 10 5 2 2" xfId="37036"/>
    <cellStyle name="SAPBEXHLevel3X 2 10 5 3" xfId="37037"/>
    <cellStyle name="SAPBEXHLevel3X 2 10 5 4" xfId="37038"/>
    <cellStyle name="SAPBEXHLevel3X 2 10 5 5" xfId="37039"/>
    <cellStyle name="SAPBEXHLevel3X 2 10 6" xfId="37040"/>
    <cellStyle name="SAPBEXHLevel3X 2 10 6 2" xfId="37041"/>
    <cellStyle name="SAPBEXHLevel3X 2 10 6 2 2" xfId="37042"/>
    <cellStyle name="SAPBEXHLevel3X 2 10 6 3" xfId="37043"/>
    <cellStyle name="SAPBEXHLevel3X 2 10 6 4" xfId="37044"/>
    <cellStyle name="SAPBEXHLevel3X 2 10 6 5" xfId="37045"/>
    <cellStyle name="SAPBEXHLevel3X 2 10 7" xfId="37046"/>
    <cellStyle name="SAPBEXHLevel3X 2 10 7 2" xfId="37047"/>
    <cellStyle name="SAPBEXHLevel3X 2 10 7 3" xfId="37048"/>
    <cellStyle name="SAPBEXHLevel3X 2 10 7 4" xfId="37049"/>
    <cellStyle name="SAPBEXHLevel3X 2 10 8" xfId="37050"/>
    <cellStyle name="SAPBEXHLevel3X 2 10 8 2" xfId="37051"/>
    <cellStyle name="SAPBEXHLevel3X 2 10 8 3" xfId="37052"/>
    <cellStyle name="SAPBEXHLevel3X 2 10 8 4" xfId="37053"/>
    <cellStyle name="SAPBEXHLevel3X 2 10 9" xfId="37054"/>
    <cellStyle name="SAPBEXHLevel3X 2 10 9 2" xfId="37055"/>
    <cellStyle name="SAPBEXHLevel3X 2 11" xfId="37056"/>
    <cellStyle name="SAPBEXHLevel3X 2 11 10" xfId="37057"/>
    <cellStyle name="SAPBEXHLevel3X 2 11 11" xfId="37058"/>
    <cellStyle name="SAPBEXHLevel3X 2 11 2" xfId="37059"/>
    <cellStyle name="SAPBEXHLevel3X 2 11 2 2" xfId="37060"/>
    <cellStyle name="SAPBEXHLevel3X 2 11 2 2 2" xfId="37061"/>
    <cellStyle name="SAPBEXHLevel3X 2 11 2 2 2 2" xfId="37062"/>
    <cellStyle name="SAPBEXHLevel3X 2 11 2 2 3" xfId="37063"/>
    <cellStyle name="SAPBEXHLevel3X 2 11 2 3" xfId="37064"/>
    <cellStyle name="SAPBEXHLevel3X 2 11 2 3 2" xfId="37065"/>
    <cellStyle name="SAPBEXHLevel3X 2 11 2 4" xfId="37066"/>
    <cellStyle name="SAPBEXHLevel3X 2 11 2 4 2" xfId="37067"/>
    <cellStyle name="SAPBEXHLevel3X 2 11 2 5" xfId="37068"/>
    <cellStyle name="SAPBEXHLevel3X 2 11 2 5 2" xfId="37069"/>
    <cellStyle name="SAPBEXHLevel3X 2 11 2 6" xfId="37070"/>
    <cellStyle name="SAPBEXHLevel3X 2 11 3" xfId="37071"/>
    <cellStyle name="SAPBEXHLevel3X 2 11 3 2" xfId="37072"/>
    <cellStyle name="SAPBEXHLevel3X 2 11 3 2 2" xfId="37073"/>
    <cellStyle name="SAPBEXHLevel3X 2 11 3 2 2 2" xfId="37074"/>
    <cellStyle name="SAPBEXHLevel3X 2 11 3 2 3" xfId="37075"/>
    <cellStyle name="SAPBEXHLevel3X 2 11 3 3" xfId="37076"/>
    <cellStyle name="SAPBEXHLevel3X 2 11 3 3 2" xfId="37077"/>
    <cellStyle name="SAPBEXHLevel3X 2 11 3 4" xfId="37078"/>
    <cellStyle name="SAPBEXHLevel3X 2 11 3 4 2" xfId="37079"/>
    <cellStyle name="SAPBEXHLevel3X 2 11 3 5" xfId="37080"/>
    <cellStyle name="SAPBEXHLevel3X 2 11 3 5 2" xfId="37081"/>
    <cellStyle name="SAPBEXHLevel3X 2 11 3 6" xfId="37082"/>
    <cellStyle name="SAPBEXHLevel3X 2 11 3 7" xfId="37083"/>
    <cellStyle name="SAPBEXHLevel3X 2 11 3 8" xfId="37084"/>
    <cellStyle name="SAPBEXHLevel3X 2 11 4" xfId="37085"/>
    <cellStyle name="SAPBEXHLevel3X 2 11 4 2" xfId="37086"/>
    <cellStyle name="SAPBEXHLevel3X 2 11 4 2 2" xfId="37087"/>
    <cellStyle name="SAPBEXHLevel3X 2 11 4 3" xfId="37088"/>
    <cellStyle name="SAPBEXHLevel3X 2 11 4 4" xfId="37089"/>
    <cellStyle name="SAPBEXHLevel3X 2 11 4 5" xfId="37090"/>
    <cellStyle name="SAPBEXHLevel3X 2 11 5" xfId="37091"/>
    <cellStyle name="SAPBEXHLevel3X 2 11 5 2" xfId="37092"/>
    <cellStyle name="SAPBEXHLevel3X 2 11 5 2 2" xfId="37093"/>
    <cellStyle name="SAPBEXHLevel3X 2 11 5 3" xfId="37094"/>
    <cellStyle name="SAPBEXHLevel3X 2 11 5 4" xfId="37095"/>
    <cellStyle name="SAPBEXHLevel3X 2 11 5 5" xfId="37096"/>
    <cellStyle name="SAPBEXHLevel3X 2 11 6" xfId="37097"/>
    <cellStyle name="SAPBEXHLevel3X 2 11 6 2" xfId="37098"/>
    <cellStyle name="SAPBEXHLevel3X 2 11 6 2 2" xfId="37099"/>
    <cellStyle name="SAPBEXHLevel3X 2 11 6 3" xfId="37100"/>
    <cellStyle name="SAPBEXHLevel3X 2 11 6 4" xfId="37101"/>
    <cellStyle name="SAPBEXHLevel3X 2 11 6 5" xfId="37102"/>
    <cellStyle name="SAPBEXHLevel3X 2 11 7" xfId="37103"/>
    <cellStyle name="SAPBEXHLevel3X 2 11 7 2" xfId="37104"/>
    <cellStyle name="SAPBEXHLevel3X 2 11 7 3" xfId="37105"/>
    <cellStyle name="SAPBEXHLevel3X 2 11 7 4" xfId="37106"/>
    <cellStyle name="SAPBEXHLevel3X 2 11 8" xfId="37107"/>
    <cellStyle name="SAPBEXHLevel3X 2 11 8 2" xfId="37108"/>
    <cellStyle name="SAPBEXHLevel3X 2 11 8 3" xfId="37109"/>
    <cellStyle name="SAPBEXHLevel3X 2 11 8 4" xfId="37110"/>
    <cellStyle name="SAPBEXHLevel3X 2 11 9" xfId="37111"/>
    <cellStyle name="SAPBEXHLevel3X 2 11 9 2" xfId="37112"/>
    <cellStyle name="SAPBEXHLevel3X 2 12" xfId="37113"/>
    <cellStyle name="SAPBEXHLevel3X 2 12 10" xfId="37114"/>
    <cellStyle name="SAPBEXHLevel3X 2 12 11" xfId="37115"/>
    <cellStyle name="SAPBEXHLevel3X 2 12 2" xfId="37116"/>
    <cellStyle name="SAPBEXHLevel3X 2 12 2 2" xfId="37117"/>
    <cellStyle name="SAPBEXHLevel3X 2 12 2 2 2" xfId="37118"/>
    <cellStyle name="SAPBEXHLevel3X 2 12 2 2 2 2" xfId="37119"/>
    <cellStyle name="SAPBEXHLevel3X 2 12 2 2 3" xfId="37120"/>
    <cellStyle name="SAPBEXHLevel3X 2 12 2 3" xfId="37121"/>
    <cellStyle name="SAPBEXHLevel3X 2 12 2 3 2" xfId="37122"/>
    <cellStyle name="SAPBEXHLevel3X 2 12 2 4" xfId="37123"/>
    <cellStyle name="SAPBEXHLevel3X 2 12 2 4 2" xfId="37124"/>
    <cellStyle name="SAPBEXHLevel3X 2 12 2 5" xfId="37125"/>
    <cellStyle name="SAPBEXHLevel3X 2 12 2 5 2" xfId="37126"/>
    <cellStyle name="SAPBEXHLevel3X 2 12 2 6" xfId="37127"/>
    <cellStyle name="SAPBEXHLevel3X 2 12 3" xfId="37128"/>
    <cellStyle name="SAPBEXHLevel3X 2 12 3 2" xfId="37129"/>
    <cellStyle name="SAPBEXHLevel3X 2 12 3 2 2" xfId="37130"/>
    <cellStyle name="SAPBEXHLevel3X 2 12 3 2 2 2" xfId="37131"/>
    <cellStyle name="SAPBEXHLevel3X 2 12 3 2 3" xfId="37132"/>
    <cellStyle name="SAPBEXHLevel3X 2 12 3 3" xfId="37133"/>
    <cellStyle name="SAPBEXHLevel3X 2 12 3 3 2" xfId="37134"/>
    <cellStyle name="SAPBEXHLevel3X 2 12 3 4" xfId="37135"/>
    <cellStyle name="SAPBEXHLevel3X 2 12 3 4 2" xfId="37136"/>
    <cellStyle name="SAPBEXHLevel3X 2 12 3 5" xfId="37137"/>
    <cellStyle name="SAPBEXHLevel3X 2 12 3 5 2" xfId="37138"/>
    <cellStyle name="SAPBEXHLevel3X 2 12 3 6" xfId="37139"/>
    <cellStyle name="SAPBEXHLevel3X 2 12 3 7" xfId="37140"/>
    <cellStyle name="SAPBEXHLevel3X 2 12 3 8" xfId="37141"/>
    <cellStyle name="SAPBEXHLevel3X 2 12 4" xfId="37142"/>
    <cellStyle name="SAPBEXHLevel3X 2 12 4 2" xfId="37143"/>
    <cellStyle name="SAPBEXHLevel3X 2 12 4 2 2" xfId="37144"/>
    <cellStyle name="SAPBEXHLevel3X 2 12 4 3" xfId="37145"/>
    <cellStyle name="SAPBEXHLevel3X 2 12 4 4" xfId="37146"/>
    <cellStyle name="SAPBEXHLevel3X 2 12 4 5" xfId="37147"/>
    <cellStyle name="SAPBEXHLevel3X 2 12 5" xfId="37148"/>
    <cellStyle name="SAPBEXHLevel3X 2 12 5 2" xfId="37149"/>
    <cellStyle name="SAPBEXHLevel3X 2 12 5 2 2" xfId="37150"/>
    <cellStyle name="SAPBEXHLevel3X 2 12 5 3" xfId="37151"/>
    <cellStyle name="SAPBEXHLevel3X 2 12 5 4" xfId="37152"/>
    <cellStyle name="SAPBEXHLevel3X 2 12 5 5" xfId="37153"/>
    <cellStyle name="SAPBEXHLevel3X 2 12 6" xfId="37154"/>
    <cellStyle name="SAPBEXHLevel3X 2 12 6 2" xfId="37155"/>
    <cellStyle name="SAPBEXHLevel3X 2 12 6 2 2" xfId="37156"/>
    <cellStyle name="SAPBEXHLevel3X 2 12 6 3" xfId="37157"/>
    <cellStyle name="SAPBEXHLevel3X 2 12 6 4" xfId="37158"/>
    <cellStyle name="SAPBEXHLevel3X 2 12 6 5" xfId="37159"/>
    <cellStyle name="SAPBEXHLevel3X 2 12 7" xfId="37160"/>
    <cellStyle name="SAPBEXHLevel3X 2 12 7 2" xfId="37161"/>
    <cellStyle name="SAPBEXHLevel3X 2 12 7 3" xfId="37162"/>
    <cellStyle name="SAPBEXHLevel3X 2 12 7 4" xfId="37163"/>
    <cellStyle name="SAPBEXHLevel3X 2 12 8" xfId="37164"/>
    <cellStyle name="SAPBEXHLevel3X 2 12 8 2" xfId="37165"/>
    <cellStyle name="SAPBEXHLevel3X 2 12 8 3" xfId="37166"/>
    <cellStyle name="SAPBEXHLevel3X 2 12 8 4" xfId="37167"/>
    <cellStyle name="SAPBEXHLevel3X 2 12 9" xfId="37168"/>
    <cellStyle name="SAPBEXHLevel3X 2 12 9 2" xfId="37169"/>
    <cellStyle name="SAPBEXHLevel3X 2 13" xfId="37170"/>
    <cellStyle name="SAPBEXHLevel3X 2 13 10" xfId="37171"/>
    <cellStyle name="SAPBEXHLevel3X 2 13 11" xfId="37172"/>
    <cellStyle name="SAPBEXHLevel3X 2 13 2" xfId="37173"/>
    <cellStyle name="SAPBEXHLevel3X 2 13 2 2" xfId="37174"/>
    <cellStyle name="SAPBEXHLevel3X 2 13 2 2 2" xfId="37175"/>
    <cellStyle name="SAPBEXHLevel3X 2 13 2 2 2 2" xfId="37176"/>
    <cellStyle name="SAPBEXHLevel3X 2 13 2 2 3" xfId="37177"/>
    <cellStyle name="SAPBEXHLevel3X 2 13 2 3" xfId="37178"/>
    <cellStyle name="SAPBEXHLevel3X 2 13 2 3 2" xfId="37179"/>
    <cellStyle name="SAPBEXHLevel3X 2 13 2 4" xfId="37180"/>
    <cellStyle name="SAPBEXHLevel3X 2 13 2 4 2" xfId="37181"/>
    <cellStyle name="SAPBEXHLevel3X 2 13 2 5" xfId="37182"/>
    <cellStyle name="SAPBEXHLevel3X 2 13 2 5 2" xfId="37183"/>
    <cellStyle name="SAPBEXHLevel3X 2 13 2 6" xfId="37184"/>
    <cellStyle name="SAPBEXHLevel3X 2 13 3" xfId="37185"/>
    <cellStyle name="SAPBEXHLevel3X 2 13 3 2" xfId="37186"/>
    <cellStyle name="SAPBEXHLevel3X 2 13 3 2 2" xfId="37187"/>
    <cellStyle name="SAPBEXHLevel3X 2 13 3 2 2 2" xfId="37188"/>
    <cellStyle name="SAPBEXHLevel3X 2 13 3 2 3" xfId="37189"/>
    <cellStyle name="SAPBEXHLevel3X 2 13 3 3" xfId="37190"/>
    <cellStyle name="SAPBEXHLevel3X 2 13 3 3 2" xfId="37191"/>
    <cellStyle name="SAPBEXHLevel3X 2 13 3 4" xfId="37192"/>
    <cellStyle name="SAPBEXHLevel3X 2 13 3 4 2" xfId="37193"/>
    <cellStyle name="SAPBEXHLevel3X 2 13 3 5" xfId="37194"/>
    <cellStyle name="SAPBEXHLevel3X 2 13 3 5 2" xfId="37195"/>
    <cellStyle name="SAPBEXHLevel3X 2 13 3 6" xfId="37196"/>
    <cellStyle name="SAPBEXHLevel3X 2 13 3 7" xfId="37197"/>
    <cellStyle name="SAPBEXHLevel3X 2 13 3 8" xfId="37198"/>
    <cellStyle name="SAPBEXHLevel3X 2 13 4" xfId="37199"/>
    <cellStyle name="SAPBEXHLevel3X 2 13 4 2" xfId="37200"/>
    <cellStyle name="SAPBEXHLevel3X 2 13 4 2 2" xfId="37201"/>
    <cellStyle name="SAPBEXHLevel3X 2 13 4 3" xfId="37202"/>
    <cellStyle name="SAPBEXHLevel3X 2 13 4 4" xfId="37203"/>
    <cellStyle name="SAPBEXHLevel3X 2 13 4 5" xfId="37204"/>
    <cellStyle name="SAPBEXHLevel3X 2 13 5" xfId="37205"/>
    <cellStyle name="SAPBEXHLevel3X 2 13 5 2" xfId="37206"/>
    <cellStyle name="SAPBEXHLevel3X 2 13 5 2 2" xfId="37207"/>
    <cellStyle name="SAPBEXHLevel3X 2 13 5 3" xfId="37208"/>
    <cellStyle name="SAPBEXHLevel3X 2 13 5 4" xfId="37209"/>
    <cellStyle name="SAPBEXHLevel3X 2 13 5 5" xfId="37210"/>
    <cellStyle name="SAPBEXHLevel3X 2 13 6" xfId="37211"/>
    <cellStyle name="SAPBEXHLevel3X 2 13 6 2" xfId="37212"/>
    <cellStyle name="SAPBEXHLevel3X 2 13 6 2 2" xfId="37213"/>
    <cellStyle name="SAPBEXHLevel3X 2 13 6 3" xfId="37214"/>
    <cellStyle name="SAPBEXHLevel3X 2 13 6 4" xfId="37215"/>
    <cellStyle name="SAPBEXHLevel3X 2 13 6 5" xfId="37216"/>
    <cellStyle name="SAPBEXHLevel3X 2 13 7" xfId="37217"/>
    <cellStyle name="SAPBEXHLevel3X 2 13 7 2" xfId="37218"/>
    <cellStyle name="SAPBEXHLevel3X 2 13 7 3" xfId="37219"/>
    <cellStyle name="SAPBEXHLevel3X 2 13 7 4" xfId="37220"/>
    <cellStyle name="SAPBEXHLevel3X 2 13 8" xfId="37221"/>
    <cellStyle name="SAPBEXHLevel3X 2 13 8 2" xfId="37222"/>
    <cellStyle name="SAPBEXHLevel3X 2 13 8 3" xfId="37223"/>
    <cellStyle name="SAPBEXHLevel3X 2 13 8 4" xfId="37224"/>
    <cellStyle name="SAPBEXHLevel3X 2 13 9" xfId="37225"/>
    <cellStyle name="SAPBEXHLevel3X 2 13 9 2" xfId="37226"/>
    <cellStyle name="SAPBEXHLevel3X 2 14" xfId="37227"/>
    <cellStyle name="SAPBEXHLevel3X 2 14 10" xfId="37228"/>
    <cellStyle name="SAPBEXHLevel3X 2 14 11" xfId="37229"/>
    <cellStyle name="SAPBEXHLevel3X 2 14 2" xfId="37230"/>
    <cellStyle name="SAPBEXHLevel3X 2 14 2 2" xfId="37231"/>
    <cellStyle name="SAPBEXHLevel3X 2 14 2 2 2" xfId="37232"/>
    <cellStyle name="SAPBEXHLevel3X 2 14 2 2 2 2" xfId="37233"/>
    <cellStyle name="SAPBEXHLevel3X 2 14 2 2 3" xfId="37234"/>
    <cellStyle name="SAPBEXHLevel3X 2 14 2 3" xfId="37235"/>
    <cellStyle name="SAPBEXHLevel3X 2 14 2 3 2" xfId="37236"/>
    <cellStyle name="SAPBEXHLevel3X 2 14 2 4" xfId="37237"/>
    <cellStyle name="SAPBEXHLevel3X 2 14 2 4 2" xfId="37238"/>
    <cellStyle name="SAPBEXHLevel3X 2 14 2 5" xfId="37239"/>
    <cellStyle name="SAPBEXHLevel3X 2 14 2 5 2" xfId="37240"/>
    <cellStyle name="SAPBEXHLevel3X 2 14 2 6" xfId="37241"/>
    <cellStyle name="SAPBEXHLevel3X 2 14 3" xfId="37242"/>
    <cellStyle name="SAPBEXHLevel3X 2 14 3 2" xfId="37243"/>
    <cellStyle name="SAPBEXHLevel3X 2 14 3 2 2" xfId="37244"/>
    <cellStyle name="SAPBEXHLevel3X 2 14 3 2 2 2" xfId="37245"/>
    <cellStyle name="SAPBEXHLevel3X 2 14 3 2 3" xfId="37246"/>
    <cellStyle name="SAPBEXHLevel3X 2 14 3 3" xfId="37247"/>
    <cellStyle name="SAPBEXHLevel3X 2 14 3 3 2" xfId="37248"/>
    <cellStyle name="SAPBEXHLevel3X 2 14 3 4" xfId="37249"/>
    <cellStyle name="SAPBEXHLevel3X 2 14 3 4 2" xfId="37250"/>
    <cellStyle name="SAPBEXHLevel3X 2 14 3 5" xfId="37251"/>
    <cellStyle name="SAPBEXHLevel3X 2 14 3 5 2" xfId="37252"/>
    <cellStyle name="SAPBEXHLevel3X 2 14 3 6" xfId="37253"/>
    <cellStyle name="SAPBEXHLevel3X 2 14 3 7" xfId="37254"/>
    <cellStyle name="SAPBEXHLevel3X 2 14 3 8" xfId="37255"/>
    <cellStyle name="SAPBEXHLevel3X 2 14 4" xfId="37256"/>
    <cellStyle name="SAPBEXHLevel3X 2 14 4 2" xfId="37257"/>
    <cellStyle name="SAPBEXHLevel3X 2 14 4 2 2" xfId="37258"/>
    <cellStyle name="SAPBEXHLevel3X 2 14 4 3" xfId="37259"/>
    <cellStyle name="SAPBEXHLevel3X 2 14 4 4" xfId="37260"/>
    <cellStyle name="SAPBEXHLevel3X 2 14 4 5" xfId="37261"/>
    <cellStyle name="SAPBEXHLevel3X 2 14 5" xfId="37262"/>
    <cellStyle name="SAPBEXHLevel3X 2 14 5 2" xfId="37263"/>
    <cellStyle name="SAPBEXHLevel3X 2 14 5 2 2" xfId="37264"/>
    <cellStyle name="SAPBEXHLevel3X 2 14 5 3" xfId="37265"/>
    <cellStyle name="SAPBEXHLevel3X 2 14 5 4" xfId="37266"/>
    <cellStyle name="SAPBEXHLevel3X 2 14 5 5" xfId="37267"/>
    <cellStyle name="SAPBEXHLevel3X 2 14 6" xfId="37268"/>
    <cellStyle name="SAPBEXHLevel3X 2 14 6 2" xfId="37269"/>
    <cellStyle name="SAPBEXHLevel3X 2 14 6 2 2" xfId="37270"/>
    <cellStyle name="SAPBEXHLevel3X 2 14 6 3" xfId="37271"/>
    <cellStyle name="SAPBEXHLevel3X 2 14 6 4" xfId="37272"/>
    <cellStyle name="SAPBEXHLevel3X 2 14 6 5" xfId="37273"/>
    <cellStyle name="SAPBEXHLevel3X 2 14 7" xfId="37274"/>
    <cellStyle name="SAPBEXHLevel3X 2 14 7 2" xfId="37275"/>
    <cellStyle name="SAPBEXHLevel3X 2 14 7 3" xfId="37276"/>
    <cellStyle name="SAPBEXHLevel3X 2 14 7 4" xfId="37277"/>
    <cellStyle name="SAPBEXHLevel3X 2 14 8" xfId="37278"/>
    <cellStyle name="SAPBEXHLevel3X 2 14 8 2" xfId="37279"/>
    <cellStyle name="SAPBEXHLevel3X 2 14 8 3" xfId="37280"/>
    <cellStyle name="SAPBEXHLevel3X 2 14 8 4" xfId="37281"/>
    <cellStyle name="SAPBEXHLevel3X 2 14 9" xfId="37282"/>
    <cellStyle name="SAPBEXHLevel3X 2 14 9 2" xfId="37283"/>
    <cellStyle name="SAPBEXHLevel3X 2 15" xfId="37284"/>
    <cellStyle name="SAPBEXHLevel3X 2 15 10" xfId="37285"/>
    <cellStyle name="SAPBEXHLevel3X 2 15 11" xfId="37286"/>
    <cellStyle name="SAPBEXHLevel3X 2 15 2" xfId="37287"/>
    <cellStyle name="SAPBEXHLevel3X 2 15 2 2" xfId="37288"/>
    <cellStyle name="SAPBEXHLevel3X 2 15 2 2 2" xfId="37289"/>
    <cellStyle name="SAPBEXHLevel3X 2 15 2 2 2 2" xfId="37290"/>
    <cellStyle name="SAPBEXHLevel3X 2 15 2 2 3" xfId="37291"/>
    <cellStyle name="SAPBEXHLevel3X 2 15 2 3" xfId="37292"/>
    <cellStyle name="SAPBEXHLevel3X 2 15 2 3 2" xfId="37293"/>
    <cellStyle name="SAPBEXHLevel3X 2 15 2 4" xfId="37294"/>
    <cellStyle name="SAPBEXHLevel3X 2 15 2 4 2" xfId="37295"/>
    <cellStyle name="SAPBEXHLevel3X 2 15 2 5" xfId="37296"/>
    <cellStyle name="SAPBEXHLevel3X 2 15 2 5 2" xfId="37297"/>
    <cellStyle name="SAPBEXHLevel3X 2 15 2 6" xfId="37298"/>
    <cellStyle name="SAPBEXHLevel3X 2 15 3" xfId="37299"/>
    <cellStyle name="SAPBEXHLevel3X 2 15 3 2" xfId="37300"/>
    <cellStyle name="SAPBEXHLevel3X 2 15 3 2 2" xfId="37301"/>
    <cellStyle name="SAPBEXHLevel3X 2 15 3 2 2 2" xfId="37302"/>
    <cellStyle name="SAPBEXHLevel3X 2 15 3 2 3" xfId="37303"/>
    <cellStyle name="SAPBEXHLevel3X 2 15 3 3" xfId="37304"/>
    <cellStyle name="SAPBEXHLevel3X 2 15 3 3 2" xfId="37305"/>
    <cellStyle name="SAPBEXHLevel3X 2 15 3 4" xfId="37306"/>
    <cellStyle name="SAPBEXHLevel3X 2 15 3 4 2" xfId="37307"/>
    <cellStyle name="SAPBEXHLevel3X 2 15 3 5" xfId="37308"/>
    <cellStyle name="SAPBEXHLevel3X 2 15 3 5 2" xfId="37309"/>
    <cellStyle name="SAPBEXHLevel3X 2 15 3 6" xfId="37310"/>
    <cellStyle name="SAPBEXHLevel3X 2 15 3 7" xfId="37311"/>
    <cellStyle name="SAPBEXHLevel3X 2 15 3 8" xfId="37312"/>
    <cellStyle name="SAPBEXHLevel3X 2 15 4" xfId="37313"/>
    <cellStyle name="SAPBEXHLevel3X 2 15 4 2" xfId="37314"/>
    <cellStyle name="SAPBEXHLevel3X 2 15 4 2 2" xfId="37315"/>
    <cellStyle name="SAPBEXHLevel3X 2 15 4 3" xfId="37316"/>
    <cellStyle name="SAPBEXHLevel3X 2 15 4 4" xfId="37317"/>
    <cellStyle name="SAPBEXHLevel3X 2 15 4 5" xfId="37318"/>
    <cellStyle name="SAPBEXHLevel3X 2 15 5" xfId="37319"/>
    <cellStyle name="SAPBEXHLevel3X 2 15 5 2" xfId="37320"/>
    <cellStyle name="SAPBEXHLevel3X 2 15 5 2 2" xfId="37321"/>
    <cellStyle name="SAPBEXHLevel3X 2 15 5 3" xfId="37322"/>
    <cellStyle name="SAPBEXHLevel3X 2 15 5 4" xfId="37323"/>
    <cellStyle name="SAPBEXHLevel3X 2 15 5 5" xfId="37324"/>
    <cellStyle name="SAPBEXHLevel3X 2 15 6" xfId="37325"/>
    <cellStyle name="SAPBEXHLevel3X 2 15 6 2" xfId="37326"/>
    <cellStyle name="SAPBEXHLevel3X 2 15 6 2 2" xfId="37327"/>
    <cellStyle name="SAPBEXHLevel3X 2 15 6 3" xfId="37328"/>
    <cellStyle name="SAPBEXHLevel3X 2 15 6 4" xfId="37329"/>
    <cellStyle name="SAPBEXHLevel3X 2 15 6 5" xfId="37330"/>
    <cellStyle name="SAPBEXHLevel3X 2 15 7" xfId="37331"/>
    <cellStyle name="SAPBEXHLevel3X 2 15 7 2" xfId="37332"/>
    <cellStyle name="SAPBEXHLevel3X 2 15 7 3" xfId="37333"/>
    <cellStyle name="SAPBEXHLevel3X 2 15 7 4" xfId="37334"/>
    <cellStyle name="SAPBEXHLevel3X 2 15 8" xfId="37335"/>
    <cellStyle name="SAPBEXHLevel3X 2 15 8 2" xfId="37336"/>
    <cellStyle name="SAPBEXHLevel3X 2 15 8 3" xfId="37337"/>
    <cellStyle name="SAPBEXHLevel3X 2 15 8 4" xfId="37338"/>
    <cellStyle name="SAPBEXHLevel3X 2 15 9" xfId="37339"/>
    <cellStyle name="SAPBEXHLevel3X 2 15 9 2" xfId="37340"/>
    <cellStyle name="SAPBEXHLevel3X 2 16" xfId="37341"/>
    <cellStyle name="SAPBEXHLevel3X 2 16 10" xfId="37342"/>
    <cellStyle name="SAPBEXHLevel3X 2 16 11" xfId="37343"/>
    <cellStyle name="SAPBEXHLevel3X 2 16 2" xfId="37344"/>
    <cellStyle name="SAPBEXHLevel3X 2 16 2 2" xfId="37345"/>
    <cellStyle name="SAPBEXHLevel3X 2 16 2 2 2" xfId="37346"/>
    <cellStyle name="SAPBEXHLevel3X 2 16 2 2 2 2" xfId="37347"/>
    <cellStyle name="SAPBEXHLevel3X 2 16 2 2 3" xfId="37348"/>
    <cellStyle name="SAPBEXHLevel3X 2 16 2 3" xfId="37349"/>
    <cellStyle name="SAPBEXHLevel3X 2 16 2 3 2" xfId="37350"/>
    <cellStyle name="SAPBEXHLevel3X 2 16 2 4" xfId="37351"/>
    <cellStyle name="SAPBEXHLevel3X 2 16 2 4 2" xfId="37352"/>
    <cellStyle name="SAPBEXHLevel3X 2 16 2 5" xfId="37353"/>
    <cellStyle name="SAPBEXHLevel3X 2 16 2 5 2" xfId="37354"/>
    <cellStyle name="SAPBEXHLevel3X 2 16 2 6" xfId="37355"/>
    <cellStyle name="SAPBEXHLevel3X 2 16 3" xfId="37356"/>
    <cellStyle name="SAPBEXHLevel3X 2 16 3 2" xfId="37357"/>
    <cellStyle name="SAPBEXHLevel3X 2 16 3 2 2" xfId="37358"/>
    <cellStyle name="SAPBEXHLevel3X 2 16 3 2 2 2" xfId="37359"/>
    <cellStyle name="SAPBEXHLevel3X 2 16 3 2 3" xfId="37360"/>
    <cellStyle name="SAPBEXHLevel3X 2 16 3 3" xfId="37361"/>
    <cellStyle name="SAPBEXHLevel3X 2 16 3 3 2" xfId="37362"/>
    <cellStyle name="SAPBEXHLevel3X 2 16 3 4" xfId="37363"/>
    <cellStyle name="SAPBEXHLevel3X 2 16 3 4 2" xfId="37364"/>
    <cellStyle name="SAPBEXHLevel3X 2 16 3 5" xfId="37365"/>
    <cellStyle name="SAPBEXHLevel3X 2 16 3 5 2" xfId="37366"/>
    <cellStyle name="SAPBEXHLevel3X 2 16 3 6" xfId="37367"/>
    <cellStyle name="SAPBEXHLevel3X 2 16 3 7" xfId="37368"/>
    <cellStyle name="SAPBEXHLevel3X 2 16 3 8" xfId="37369"/>
    <cellStyle name="SAPBEXHLevel3X 2 16 4" xfId="37370"/>
    <cellStyle name="SAPBEXHLevel3X 2 16 4 2" xfId="37371"/>
    <cellStyle name="SAPBEXHLevel3X 2 16 4 2 2" xfId="37372"/>
    <cellStyle name="SAPBEXHLevel3X 2 16 4 3" xfId="37373"/>
    <cellStyle name="SAPBEXHLevel3X 2 16 4 4" xfId="37374"/>
    <cellStyle name="SAPBEXHLevel3X 2 16 4 5" xfId="37375"/>
    <cellStyle name="SAPBEXHLevel3X 2 16 5" xfId="37376"/>
    <cellStyle name="SAPBEXHLevel3X 2 16 5 2" xfId="37377"/>
    <cellStyle name="SAPBEXHLevel3X 2 16 5 2 2" xfId="37378"/>
    <cellStyle name="SAPBEXHLevel3X 2 16 5 3" xfId="37379"/>
    <cellStyle name="SAPBEXHLevel3X 2 16 5 4" xfId="37380"/>
    <cellStyle name="SAPBEXHLevel3X 2 16 5 5" xfId="37381"/>
    <cellStyle name="SAPBEXHLevel3X 2 16 6" xfId="37382"/>
    <cellStyle name="SAPBEXHLevel3X 2 16 6 2" xfId="37383"/>
    <cellStyle name="SAPBEXHLevel3X 2 16 6 2 2" xfId="37384"/>
    <cellStyle name="SAPBEXHLevel3X 2 16 6 3" xfId="37385"/>
    <cellStyle name="SAPBEXHLevel3X 2 16 6 4" xfId="37386"/>
    <cellStyle name="SAPBEXHLevel3X 2 16 6 5" xfId="37387"/>
    <cellStyle name="SAPBEXHLevel3X 2 16 7" xfId="37388"/>
    <cellStyle name="SAPBEXHLevel3X 2 16 7 2" xfId="37389"/>
    <cellStyle name="SAPBEXHLevel3X 2 16 7 3" xfId="37390"/>
    <cellStyle name="SAPBEXHLevel3X 2 16 7 4" xfId="37391"/>
    <cellStyle name="SAPBEXHLevel3X 2 16 8" xfId="37392"/>
    <cellStyle name="SAPBEXHLevel3X 2 16 8 2" xfId="37393"/>
    <cellStyle name="SAPBEXHLevel3X 2 16 8 3" xfId="37394"/>
    <cellStyle name="SAPBEXHLevel3X 2 16 8 4" xfId="37395"/>
    <cellStyle name="SAPBEXHLevel3X 2 16 9" xfId="37396"/>
    <cellStyle name="SAPBEXHLevel3X 2 16 9 2" xfId="37397"/>
    <cellStyle name="SAPBEXHLevel3X 2 17" xfId="37398"/>
    <cellStyle name="SAPBEXHLevel3X 2 17 10" xfId="37399"/>
    <cellStyle name="SAPBEXHLevel3X 2 17 11" xfId="37400"/>
    <cellStyle name="SAPBEXHLevel3X 2 17 2" xfId="37401"/>
    <cellStyle name="SAPBEXHLevel3X 2 17 2 2" xfId="37402"/>
    <cellStyle name="SAPBEXHLevel3X 2 17 2 2 2" xfId="37403"/>
    <cellStyle name="SAPBEXHLevel3X 2 17 2 2 2 2" xfId="37404"/>
    <cellStyle name="SAPBEXHLevel3X 2 17 2 2 3" xfId="37405"/>
    <cellStyle name="SAPBEXHLevel3X 2 17 2 3" xfId="37406"/>
    <cellStyle name="SAPBEXHLevel3X 2 17 2 3 2" xfId="37407"/>
    <cellStyle name="SAPBEXHLevel3X 2 17 2 4" xfId="37408"/>
    <cellStyle name="SAPBEXHLevel3X 2 17 2 4 2" xfId="37409"/>
    <cellStyle name="SAPBEXHLevel3X 2 17 2 5" xfId="37410"/>
    <cellStyle name="SAPBEXHLevel3X 2 17 2 5 2" xfId="37411"/>
    <cellStyle name="SAPBEXHLevel3X 2 17 2 6" xfId="37412"/>
    <cellStyle name="SAPBEXHLevel3X 2 17 3" xfId="37413"/>
    <cellStyle name="SAPBEXHLevel3X 2 17 3 2" xfId="37414"/>
    <cellStyle name="SAPBEXHLevel3X 2 17 3 2 2" xfId="37415"/>
    <cellStyle name="SAPBEXHLevel3X 2 17 3 2 2 2" xfId="37416"/>
    <cellStyle name="SAPBEXHLevel3X 2 17 3 2 3" xfId="37417"/>
    <cellStyle name="SAPBEXHLevel3X 2 17 3 3" xfId="37418"/>
    <cellStyle name="SAPBEXHLevel3X 2 17 3 3 2" xfId="37419"/>
    <cellStyle name="SAPBEXHLevel3X 2 17 3 4" xfId="37420"/>
    <cellStyle name="SAPBEXHLevel3X 2 17 3 4 2" xfId="37421"/>
    <cellStyle name="SAPBEXHLevel3X 2 17 3 5" xfId="37422"/>
    <cellStyle name="SAPBEXHLevel3X 2 17 3 5 2" xfId="37423"/>
    <cellStyle name="SAPBEXHLevel3X 2 17 3 6" xfId="37424"/>
    <cellStyle name="SAPBEXHLevel3X 2 17 3 7" xfId="37425"/>
    <cellStyle name="SAPBEXHLevel3X 2 17 3 8" xfId="37426"/>
    <cellStyle name="SAPBEXHLevel3X 2 17 4" xfId="37427"/>
    <cellStyle name="SAPBEXHLevel3X 2 17 4 2" xfId="37428"/>
    <cellStyle name="SAPBEXHLevel3X 2 17 4 2 2" xfId="37429"/>
    <cellStyle name="SAPBEXHLevel3X 2 17 4 3" xfId="37430"/>
    <cellStyle name="SAPBEXHLevel3X 2 17 4 4" xfId="37431"/>
    <cellStyle name="SAPBEXHLevel3X 2 17 4 5" xfId="37432"/>
    <cellStyle name="SAPBEXHLevel3X 2 17 5" xfId="37433"/>
    <cellStyle name="SAPBEXHLevel3X 2 17 5 2" xfId="37434"/>
    <cellStyle name="SAPBEXHLevel3X 2 17 5 2 2" xfId="37435"/>
    <cellStyle name="SAPBEXHLevel3X 2 17 5 3" xfId="37436"/>
    <cellStyle name="SAPBEXHLevel3X 2 17 5 4" xfId="37437"/>
    <cellStyle name="SAPBEXHLevel3X 2 17 5 5" xfId="37438"/>
    <cellStyle name="SAPBEXHLevel3X 2 17 6" xfId="37439"/>
    <cellStyle name="SAPBEXHLevel3X 2 17 6 2" xfId="37440"/>
    <cellStyle name="SAPBEXHLevel3X 2 17 6 2 2" xfId="37441"/>
    <cellStyle name="SAPBEXHLevel3X 2 17 6 3" xfId="37442"/>
    <cellStyle name="SAPBEXHLevel3X 2 17 6 4" xfId="37443"/>
    <cellStyle name="SAPBEXHLevel3X 2 17 6 5" xfId="37444"/>
    <cellStyle name="SAPBEXHLevel3X 2 17 7" xfId="37445"/>
    <cellStyle name="SAPBEXHLevel3X 2 17 7 2" xfId="37446"/>
    <cellStyle name="SAPBEXHLevel3X 2 17 7 3" xfId="37447"/>
    <cellStyle name="SAPBEXHLevel3X 2 17 7 4" xfId="37448"/>
    <cellStyle name="SAPBEXHLevel3X 2 17 8" xfId="37449"/>
    <cellStyle name="SAPBEXHLevel3X 2 17 8 2" xfId="37450"/>
    <cellStyle name="SAPBEXHLevel3X 2 17 8 3" xfId="37451"/>
    <cellStyle name="SAPBEXHLevel3X 2 17 8 4" xfId="37452"/>
    <cellStyle name="SAPBEXHLevel3X 2 17 9" xfId="37453"/>
    <cellStyle name="SAPBEXHLevel3X 2 17 9 2" xfId="37454"/>
    <cellStyle name="SAPBEXHLevel3X 2 18" xfId="37455"/>
    <cellStyle name="SAPBEXHLevel3X 2 18 2" xfId="37456"/>
    <cellStyle name="SAPBEXHLevel3X 2 18 2 2" xfId="37457"/>
    <cellStyle name="SAPBEXHLevel3X 2 18 2 2 2" xfId="37458"/>
    <cellStyle name="SAPBEXHLevel3X 2 18 2 3" xfId="37459"/>
    <cellStyle name="SAPBEXHLevel3X 2 18 3" xfId="37460"/>
    <cellStyle name="SAPBEXHLevel3X 2 18 3 2" xfId="37461"/>
    <cellStyle name="SAPBEXHLevel3X 2 18 4" xfId="37462"/>
    <cellStyle name="SAPBEXHLevel3X 2 18 4 2" xfId="37463"/>
    <cellStyle name="SAPBEXHLevel3X 2 18 5" xfId="37464"/>
    <cellStyle name="SAPBEXHLevel3X 2 18 5 2" xfId="37465"/>
    <cellStyle name="SAPBEXHLevel3X 2 18 6" xfId="37466"/>
    <cellStyle name="SAPBEXHLevel3X 2 18 7" xfId="37467"/>
    <cellStyle name="SAPBEXHLevel3X 2 18 8" xfId="37468"/>
    <cellStyle name="SAPBEXHLevel3X 2 19" xfId="37469"/>
    <cellStyle name="SAPBEXHLevel3X 2 19 2" xfId="37470"/>
    <cellStyle name="SAPBEXHLevel3X 2 19 2 2" xfId="37471"/>
    <cellStyle name="SAPBEXHLevel3X 2 19 2 2 2" xfId="37472"/>
    <cellStyle name="SAPBEXHLevel3X 2 19 2 3" xfId="37473"/>
    <cellStyle name="SAPBEXHLevel3X 2 19 3" xfId="37474"/>
    <cellStyle name="SAPBEXHLevel3X 2 19 3 2" xfId="37475"/>
    <cellStyle name="SAPBEXHLevel3X 2 19 4" xfId="37476"/>
    <cellStyle name="SAPBEXHLevel3X 2 19 4 2" xfId="37477"/>
    <cellStyle name="SAPBEXHLevel3X 2 19 5" xfId="37478"/>
    <cellStyle name="SAPBEXHLevel3X 2 19 5 2" xfId="37479"/>
    <cellStyle name="SAPBEXHLevel3X 2 19 6" xfId="37480"/>
    <cellStyle name="SAPBEXHLevel3X 2 19 7" xfId="37481"/>
    <cellStyle name="SAPBEXHLevel3X 2 19 8" xfId="37482"/>
    <cellStyle name="SAPBEXHLevel3X 2 2" xfId="37483"/>
    <cellStyle name="SAPBEXHLevel3X 2 2 10" xfId="37484"/>
    <cellStyle name="SAPBEXHLevel3X 2 2 10 2" xfId="37485"/>
    <cellStyle name="SAPBEXHLevel3X 2 2 11" xfId="37486"/>
    <cellStyle name="SAPBEXHLevel3X 2 2 12" xfId="37487"/>
    <cellStyle name="SAPBEXHLevel3X 2 2 2" xfId="37488"/>
    <cellStyle name="SAPBEXHLevel3X 2 2 2 2" xfId="37489"/>
    <cellStyle name="SAPBEXHLevel3X 2 2 2 2 2" xfId="37490"/>
    <cellStyle name="SAPBEXHLevel3X 2 2 2 2 2 2" xfId="37491"/>
    <cellStyle name="SAPBEXHLevel3X 2 2 2 2 3" xfId="37492"/>
    <cellStyle name="SAPBEXHLevel3X 2 2 2 3" xfId="37493"/>
    <cellStyle name="SAPBEXHLevel3X 2 2 2 3 2" xfId="37494"/>
    <cellStyle name="SAPBEXHLevel3X 2 2 2 4" xfId="37495"/>
    <cellStyle name="SAPBEXHLevel3X 2 2 2 4 2" xfId="37496"/>
    <cellStyle name="SAPBEXHLevel3X 2 2 2 5" xfId="37497"/>
    <cellStyle name="SAPBEXHLevel3X 2 2 2 5 2" xfId="37498"/>
    <cellStyle name="SAPBEXHLevel3X 2 2 2 6" xfId="37499"/>
    <cellStyle name="SAPBEXHLevel3X 2 2 3" xfId="37500"/>
    <cellStyle name="SAPBEXHLevel3X 2 2 3 2" xfId="37501"/>
    <cellStyle name="SAPBEXHLevel3X 2 2 3 2 2" xfId="37502"/>
    <cellStyle name="SAPBEXHLevel3X 2 2 3 2 2 2" xfId="37503"/>
    <cellStyle name="SAPBEXHLevel3X 2 2 3 2 3" xfId="37504"/>
    <cellStyle name="SAPBEXHLevel3X 2 2 3 3" xfId="37505"/>
    <cellStyle name="SAPBEXHLevel3X 2 2 3 3 2" xfId="37506"/>
    <cellStyle name="SAPBEXHLevel3X 2 2 3 4" xfId="37507"/>
    <cellStyle name="SAPBEXHLevel3X 2 2 3 4 2" xfId="37508"/>
    <cellStyle name="SAPBEXHLevel3X 2 2 3 5" xfId="37509"/>
    <cellStyle name="SAPBEXHLevel3X 2 2 3 5 2" xfId="37510"/>
    <cellStyle name="SAPBEXHLevel3X 2 2 3 6" xfId="37511"/>
    <cellStyle name="SAPBEXHLevel3X 2 2 3 7" xfId="37512"/>
    <cellStyle name="SAPBEXHLevel3X 2 2 3 8" xfId="37513"/>
    <cellStyle name="SAPBEXHLevel3X 2 2 4" xfId="37514"/>
    <cellStyle name="SAPBEXHLevel3X 2 2 4 2" xfId="37515"/>
    <cellStyle name="SAPBEXHLevel3X 2 2 4 2 2" xfId="37516"/>
    <cellStyle name="SAPBEXHLevel3X 2 2 4 2 2 2" xfId="37517"/>
    <cellStyle name="SAPBEXHLevel3X 2 2 4 2 3" xfId="37518"/>
    <cellStyle name="SAPBEXHLevel3X 2 2 4 3" xfId="37519"/>
    <cellStyle name="SAPBEXHLevel3X 2 2 4 3 2" xfId="37520"/>
    <cellStyle name="SAPBEXHLevel3X 2 2 4 4" xfId="37521"/>
    <cellStyle name="SAPBEXHLevel3X 2 2 4 4 2" xfId="37522"/>
    <cellStyle name="SAPBEXHLevel3X 2 2 4 5" xfId="37523"/>
    <cellStyle name="SAPBEXHLevel3X 2 2 4 5 2" xfId="37524"/>
    <cellStyle name="SAPBEXHLevel3X 2 2 4 6" xfId="37525"/>
    <cellStyle name="SAPBEXHLevel3X 2 2 4 7" xfId="37526"/>
    <cellStyle name="SAPBEXHLevel3X 2 2 4 8" xfId="37527"/>
    <cellStyle name="SAPBEXHLevel3X 2 2 5" xfId="37528"/>
    <cellStyle name="SAPBEXHLevel3X 2 2 5 2" xfId="37529"/>
    <cellStyle name="SAPBEXHLevel3X 2 2 5 2 2" xfId="37530"/>
    <cellStyle name="SAPBEXHLevel3X 2 2 5 3" xfId="37531"/>
    <cellStyle name="SAPBEXHLevel3X 2 2 5 4" xfId="37532"/>
    <cellStyle name="SAPBEXHLevel3X 2 2 5 5" xfId="37533"/>
    <cellStyle name="SAPBEXHLevel3X 2 2 6" xfId="37534"/>
    <cellStyle name="SAPBEXHLevel3X 2 2 6 2" xfId="37535"/>
    <cellStyle name="SAPBEXHLevel3X 2 2 6 2 2" xfId="37536"/>
    <cellStyle name="SAPBEXHLevel3X 2 2 6 3" xfId="37537"/>
    <cellStyle name="SAPBEXHLevel3X 2 2 6 4" xfId="37538"/>
    <cellStyle name="SAPBEXHLevel3X 2 2 6 5" xfId="37539"/>
    <cellStyle name="SAPBEXHLevel3X 2 2 7" xfId="37540"/>
    <cellStyle name="SAPBEXHLevel3X 2 2 7 2" xfId="37541"/>
    <cellStyle name="SAPBEXHLevel3X 2 2 7 2 2" xfId="37542"/>
    <cellStyle name="SAPBEXHLevel3X 2 2 7 3" xfId="37543"/>
    <cellStyle name="SAPBEXHLevel3X 2 2 7 4" xfId="37544"/>
    <cellStyle name="SAPBEXHLevel3X 2 2 7 5" xfId="37545"/>
    <cellStyle name="SAPBEXHLevel3X 2 2 8" xfId="37546"/>
    <cellStyle name="SAPBEXHLevel3X 2 2 8 2" xfId="37547"/>
    <cellStyle name="SAPBEXHLevel3X 2 2 8 3" xfId="37548"/>
    <cellStyle name="SAPBEXHLevel3X 2 2 8 4" xfId="37549"/>
    <cellStyle name="SAPBEXHLevel3X 2 2 9" xfId="37550"/>
    <cellStyle name="SAPBEXHLevel3X 2 2 9 2" xfId="37551"/>
    <cellStyle name="SAPBEXHLevel3X 2 20" xfId="37552"/>
    <cellStyle name="SAPBEXHLevel3X 2 20 2" xfId="37553"/>
    <cellStyle name="SAPBEXHLevel3X 2 20 2 2" xfId="37554"/>
    <cellStyle name="SAPBEXHLevel3X 2 20 2 2 2" xfId="37555"/>
    <cellStyle name="SAPBEXHLevel3X 2 20 2 3" xfId="37556"/>
    <cellStyle name="SAPBEXHLevel3X 2 20 3" xfId="37557"/>
    <cellStyle name="SAPBEXHLevel3X 2 20 3 2" xfId="37558"/>
    <cellStyle name="SAPBEXHLevel3X 2 20 4" xfId="37559"/>
    <cellStyle name="SAPBEXHLevel3X 2 20 4 2" xfId="37560"/>
    <cellStyle name="SAPBEXHLevel3X 2 20 5" xfId="37561"/>
    <cellStyle name="SAPBEXHLevel3X 2 20 5 2" xfId="37562"/>
    <cellStyle name="SAPBEXHLevel3X 2 20 6" xfId="37563"/>
    <cellStyle name="SAPBEXHLevel3X 2 20 7" xfId="37564"/>
    <cellStyle name="SAPBEXHLevel3X 2 21" xfId="37565"/>
    <cellStyle name="SAPBEXHLevel3X 2 21 2" xfId="37566"/>
    <cellStyle name="SAPBEXHLevel3X 2 21 2 2" xfId="37567"/>
    <cellStyle name="SAPBEXHLevel3X 2 21 3" xfId="37568"/>
    <cellStyle name="SAPBEXHLevel3X 2 21 4" xfId="37569"/>
    <cellStyle name="SAPBEXHLevel3X 2 22" xfId="37570"/>
    <cellStyle name="SAPBEXHLevel3X 2 22 2" xfId="37571"/>
    <cellStyle name="SAPBEXHLevel3X 2 22 2 2" xfId="37572"/>
    <cellStyle name="SAPBEXHLevel3X 2 22 3" xfId="37573"/>
    <cellStyle name="SAPBEXHLevel3X 2 22 4" xfId="37574"/>
    <cellStyle name="SAPBEXHLevel3X 2 22 5" xfId="37575"/>
    <cellStyle name="SAPBEXHLevel3X 2 23" xfId="37576"/>
    <cellStyle name="SAPBEXHLevel3X 2 23 2" xfId="37577"/>
    <cellStyle name="SAPBEXHLevel3X 2 23 2 2" xfId="37578"/>
    <cellStyle name="SAPBEXHLevel3X 2 23 3" xfId="37579"/>
    <cellStyle name="SAPBEXHLevel3X 2 23 4" xfId="37580"/>
    <cellStyle name="SAPBEXHLevel3X 2 23 5" xfId="37581"/>
    <cellStyle name="SAPBEXHLevel3X 2 24" xfId="37582"/>
    <cellStyle name="SAPBEXHLevel3X 2 24 2" xfId="37583"/>
    <cellStyle name="SAPBEXHLevel3X 2 24 3" xfId="37584"/>
    <cellStyle name="SAPBEXHLevel3X 2 24 4" xfId="37585"/>
    <cellStyle name="SAPBEXHLevel3X 2 25" xfId="37586"/>
    <cellStyle name="SAPBEXHLevel3X 2 25 2" xfId="37587"/>
    <cellStyle name="SAPBEXHLevel3X 2 26" xfId="37588"/>
    <cellStyle name="SAPBEXHLevel3X 2 26 2" xfId="37589"/>
    <cellStyle name="SAPBEXHLevel3X 2 27" xfId="37590"/>
    <cellStyle name="SAPBEXHLevel3X 2 28" xfId="37591"/>
    <cellStyle name="SAPBEXHLevel3X 2 29" xfId="37592"/>
    <cellStyle name="SAPBEXHLevel3X 2 3" xfId="37593"/>
    <cellStyle name="SAPBEXHLevel3X 2 3 10" xfId="37594"/>
    <cellStyle name="SAPBEXHLevel3X 2 3 11" xfId="37595"/>
    <cellStyle name="SAPBEXHLevel3X 2 3 2" xfId="37596"/>
    <cellStyle name="SAPBEXHLevel3X 2 3 2 2" xfId="37597"/>
    <cellStyle name="SAPBEXHLevel3X 2 3 2 2 2" xfId="37598"/>
    <cellStyle name="SAPBEXHLevel3X 2 3 2 2 2 2" xfId="37599"/>
    <cellStyle name="SAPBEXHLevel3X 2 3 2 2 3" xfId="37600"/>
    <cellStyle name="SAPBEXHLevel3X 2 3 2 3" xfId="37601"/>
    <cellStyle name="SAPBEXHLevel3X 2 3 2 3 2" xfId="37602"/>
    <cellStyle name="SAPBEXHLevel3X 2 3 2 4" xfId="37603"/>
    <cellStyle name="SAPBEXHLevel3X 2 3 2 4 2" xfId="37604"/>
    <cellStyle name="SAPBEXHLevel3X 2 3 2 5" xfId="37605"/>
    <cellStyle name="SAPBEXHLevel3X 2 3 2 5 2" xfId="37606"/>
    <cellStyle name="SAPBEXHLevel3X 2 3 2 6" xfId="37607"/>
    <cellStyle name="SAPBEXHLevel3X 2 3 3" xfId="37608"/>
    <cellStyle name="SAPBEXHLevel3X 2 3 3 2" xfId="37609"/>
    <cellStyle name="SAPBEXHLevel3X 2 3 3 2 2" xfId="37610"/>
    <cellStyle name="SAPBEXHLevel3X 2 3 3 2 2 2" xfId="37611"/>
    <cellStyle name="SAPBEXHLevel3X 2 3 3 2 3" xfId="37612"/>
    <cellStyle name="SAPBEXHLevel3X 2 3 3 3" xfId="37613"/>
    <cellStyle name="SAPBEXHLevel3X 2 3 3 3 2" xfId="37614"/>
    <cellStyle name="SAPBEXHLevel3X 2 3 3 4" xfId="37615"/>
    <cellStyle name="SAPBEXHLevel3X 2 3 3 4 2" xfId="37616"/>
    <cellStyle name="SAPBEXHLevel3X 2 3 3 5" xfId="37617"/>
    <cellStyle name="SAPBEXHLevel3X 2 3 3 5 2" xfId="37618"/>
    <cellStyle name="SAPBEXHLevel3X 2 3 3 6" xfId="37619"/>
    <cellStyle name="SAPBEXHLevel3X 2 3 3 7" xfId="37620"/>
    <cellStyle name="SAPBEXHLevel3X 2 3 3 8" xfId="37621"/>
    <cellStyle name="SAPBEXHLevel3X 2 3 4" xfId="37622"/>
    <cellStyle name="SAPBEXHLevel3X 2 3 4 2" xfId="37623"/>
    <cellStyle name="SAPBEXHLevel3X 2 3 4 2 2" xfId="37624"/>
    <cellStyle name="SAPBEXHLevel3X 2 3 4 3" xfId="37625"/>
    <cellStyle name="SAPBEXHLevel3X 2 3 4 4" xfId="37626"/>
    <cellStyle name="SAPBEXHLevel3X 2 3 4 5" xfId="37627"/>
    <cellStyle name="SAPBEXHLevel3X 2 3 5" xfId="37628"/>
    <cellStyle name="SAPBEXHLevel3X 2 3 5 2" xfId="37629"/>
    <cellStyle name="SAPBEXHLevel3X 2 3 5 2 2" xfId="37630"/>
    <cellStyle name="SAPBEXHLevel3X 2 3 5 3" xfId="37631"/>
    <cellStyle name="SAPBEXHLevel3X 2 3 5 4" xfId="37632"/>
    <cellStyle name="SAPBEXHLevel3X 2 3 5 5" xfId="37633"/>
    <cellStyle name="SAPBEXHLevel3X 2 3 6" xfId="37634"/>
    <cellStyle name="SAPBEXHLevel3X 2 3 6 2" xfId="37635"/>
    <cellStyle name="SAPBEXHLevel3X 2 3 6 2 2" xfId="37636"/>
    <cellStyle name="SAPBEXHLevel3X 2 3 6 3" xfId="37637"/>
    <cellStyle name="SAPBEXHLevel3X 2 3 6 4" xfId="37638"/>
    <cellStyle name="SAPBEXHLevel3X 2 3 6 5" xfId="37639"/>
    <cellStyle name="SAPBEXHLevel3X 2 3 7" xfId="37640"/>
    <cellStyle name="SAPBEXHLevel3X 2 3 7 2" xfId="37641"/>
    <cellStyle name="SAPBEXHLevel3X 2 3 7 3" xfId="37642"/>
    <cellStyle name="SAPBEXHLevel3X 2 3 7 4" xfId="37643"/>
    <cellStyle name="SAPBEXHLevel3X 2 3 8" xfId="37644"/>
    <cellStyle name="SAPBEXHLevel3X 2 3 8 2" xfId="37645"/>
    <cellStyle name="SAPBEXHLevel3X 2 3 8 3" xfId="37646"/>
    <cellStyle name="SAPBEXHLevel3X 2 3 8 4" xfId="37647"/>
    <cellStyle name="SAPBEXHLevel3X 2 3 9" xfId="37648"/>
    <cellStyle name="SAPBEXHLevel3X 2 3 9 2" xfId="37649"/>
    <cellStyle name="SAPBEXHLevel3X 2 4" xfId="37650"/>
    <cellStyle name="SAPBEXHLevel3X 2 4 10" xfId="37651"/>
    <cellStyle name="SAPBEXHLevel3X 2 4 11" xfId="37652"/>
    <cellStyle name="SAPBEXHLevel3X 2 4 2" xfId="37653"/>
    <cellStyle name="SAPBEXHLevel3X 2 4 2 2" xfId="37654"/>
    <cellStyle name="SAPBEXHLevel3X 2 4 2 2 2" xfId="37655"/>
    <cellStyle name="SAPBEXHLevel3X 2 4 2 2 2 2" xfId="37656"/>
    <cellStyle name="SAPBEXHLevel3X 2 4 2 2 3" xfId="37657"/>
    <cellStyle name="SAPBEXHLevel3X 2 4 2 3" xfId="37658"/>
    <cellStyle name="SAPBEXHLevel3X 2 4 2 3 2" xfId="37659"/>
    <cellStyle name="SAPBEXHLevel3X 2 4 2 4" xfId="37660"/>
    <cellStyle name="SAPBEXHLevel3X 2 4 2 4 2" xfId="37661"/>
    <cellStyle name="SAPBEXHLevel3X 2 4 2 5" xfId="37662"/>
    <cellStyle name="SAPBEXHLevel3X 2 4 2 5 2" xfId="37663"/>
    <cellStyle name="SAPBEXHLevel3X 2 4 2 6" xfId="37664"/>
    <cellStyle name="SAPBEXHLevel3X 2 4 3" xfId="37665"/>
    <cellStyle name="SAPBEXHLevel3X 2 4 3 2" xfId="37666"/>
    <cellStyle name="SAPBEXHLevel3X 2 4 3 2 2" xfId="37667"/>
    <cellStyle name="SAPBEXHLevel3X 2 4 3 2 2 2" xfId="37668"/>
    <cellStyle name="SAPBEXHLevel3X 2 4 3 2 3" xfId="37669"/>
    <cellStyle name="SAPBEXHLevel3X 2 4 3 3" xfId="37670"/>
    <cellStyle name="SAPBEXHLevel3X 2 4 3 3 2" xfId="37671"/>
    <cellStyle name="SAPBEXHLevel3X 2 4 3 4" xfId="37672"/>
    <cellStyle name="SAPBEXHLevel3X 2 4 3 4 2" xfId="37673"/>
    <cellStyle name="SAPBEXHLevel3X 2 4 3 5" xfId="37674"/>
    <cellStyle name="SAPBEXHLevel3X 2 4 3 5 2" xfId="37675"/>
    <cellStyle name="SAPBEXHLevel3X 2 4 3 6" xfId="37676"/>
    <cellStyle name="SAPBEXHLevel3X 2 4 3 7" xfId="37677"/>
    <cellStyle name="SAPBEXHLevel3X 2 4 3 8" xfId="37678"/>
    <cellStyle name="SAPBEXHLevel3X 2 4 4" xfId="37679"/>
    <cellStyle name="SAPBEXHLevel3X 2 4 4 2" xfId="37680"/>
    <cellStyle name="SAPBEXHLevel3X 2 4 4 2 2" xfId="37681"/>
    <cellStyle name="SAPBEXHLevel3X 2 4 4 3" xfId="37682"/>
    <cellStyle name="SAPBEXHLevel3X 2 4 4 4" xfId="37683"/>
    <cellStyle name="SAPBEXHLevel3X 2 4 4 5" xfId="37684"/>
    <cellStyle name="SAPBEXHLevel3X 2 4 5" xfId="37685"/>
    <cellStyle name="SAPBEXHLevel3X 2 4 5 2" xfId="37686"/>
    <cellStyle name="SAPBEXHLevel3X 2 4 5 2 2" xfId="37687"/>
    <cellStyle name="SAPBEXHLevel3X 2 4 5 3" xfId="37688"/>
    <cellStyle name="SAPBEXHLevel3X 2 4 5 4" xfId="37689"/>
    <cellStyle name="SAPBEXHLevel3X 2 4 5 5" xfId="37690"/>
    <cellStyle name="SAPBEXHLevel3X 2 4 6" xfId="37691"/>
    <cellStyle name="SAPBEXHLevel3X 2 4 6 2" xfId="37692"/>
    <cellStyle name="SAPBEXHLevel3X 2 4 6 2 2" xfId="37693"/>
    <cellStyle name="SAPBEXHLevel3X 2 4 6 3" xfId="37694"/>
    <cellStyle name="SAPBEXHLevel3X 2 4 6 4" xfId="37695"/>
    <cellStyle name="SAPBEXHLevel3X 2 4 6 5" xfId="37696"/>
    <cellStyle name="SAPBEXHLevel3X 2 4 7" xfId="37697"/>
    <cellStyle name="SAPBEXHLevel3X 2 4 7 2" xfId="37698"/>
    <cellStyle name="SAPBEXHLevel3X 2 4 7 3" xfId="37699"/>
    <cellStyle name="SAPBEXHLevel3X 2 4 7 4" xfId="37700"/>
    <cellStyle name="SAPBEXHLevel3X 2 4 8" xfId="37701"/>
    <cellStyle name="SAPBEXHLevel3X 2 4 8 2" xfId="37702"/>
    <cellStyle name="SAPBEXHLevel3X 2 4 8 3" xfId="37703"/>
    <cellStyle name="SAPBEXHLevel3X 2 4 8 4" xfId="37704"/>
    <cellStyle name="SAPBEXHLevel3X 2 4 9" xfId="37705"/>
    <cellStyle name="SAPBEXHLevel3X 2 4 9 2" xfId="37706"/>
    <cellStyle name="SAPBEXHLevel3X 2 5" xfId="37707"/>
    <cellStyle name="SAPBEXHLevel3X 2 5 10" xfId="37708"/>
    <cellStyle name="SAPBEXHLevel3X 2 5 11" xfId="37709"/>
    <cellStyle name="SAPBEXHLevel3X 2 5 2" xfId="37710"/>
    <cellStyle name="SAPBEXHLevel3X 2 5 2 2" xfId="37711"/>
    <cellStyle name="SAPBEXHLevel3X 2 5 2 2 2" xfId="37712"/>
    <cellStyle name="SAPBEXHLevel3X 2 5 2 2 2 2" xfId="37713"/>
    <cellStyle name="SAPBEXHLevel3X 2 5 2 2 3" xfId="37714"/>
    <cellStyle name="SAPBEXHLevel3X 2 5 2 3" xfId="37715"/>
    <cellStyle name="SAPBEXHLevel3X 2 5 2 3 2" xfId="37716"/>
    <cellStyle name="SAPBEXHLevel3X 2 5 2 4" xfId="37717"/>
    <cellStyle name="SAPBEXHLevel3X 2 5 2 4 2" xfId="37718"/>
    <cellStyle name="SAPBEXHLevel3X 2 5 2 5" xfId="37719"/>
    <cellStyle name="SAPBEXHLevel3X 2 5 2 5 2" xfId="37720"/>
    <cellStyle name="SAPBEXHLevel3X 2 5 2 6" xfId="37721"/>
    <cellStyle name="SAPBEXHLevel3X 2 5 3" xfId="37722"/>
    <cellStyle name="SAPBEXHLevel3X 2 5 3 2" xfId="37723"/>
    <cellStyle name="SAPBEXHLevel3X 2 5 3 2 2" xfId="37724"/>
    <cellStyle name="SAPBEXHLevel3X 2 5 3 2 2 2" xfId="37725"/>
    <cellStyle name="SAPBEXHLevel3X 2 5 3 2 3" xfId="37726"/>
    <cellStyle name="SAPBEXHLevel3X 2 5 3 3" xfId="37727"/>
    <cellStyle name="SAPBEXHLevel3X 2 5 3 3 2" xfId="37728"/>
    <cellStyle name="SAPBEXHLevel3X 2 5 3 4" xfId="37729"/>
    <cellStyle name="SAPBEXHLevel3X 2 5 3 4 2" xfId="37730"/>
    <cellStyle name="SAPBEXHLevel3X 2 5 3 5" xfId="37731"/>
    <cellStyle name="SAPBEXHLevel3X 2 5 3 5 2" xfId="37732"/>
    <cellStyle name="SAPBEXHLevel3X 2 5 3 6" xfId="37733"/>
    <cellStyle name="SAPBEXHLevel3X 2 5 3 7" xfId="37734"/>
    <cellStyle name="SAPBEXHLevel3X 2 5 3 8" xfId="37735"/>
    <cellStyle name="SAPBEXHLevel3X 2 5 4" xfId="37736"/>
    <cellStyle name="SAPBEXHLevel3X 2 5 4 2" xfId="37737"/>
    <cellStyle name="SAPBEXHLevel3X 2 5 4 2 2" xfId="37738"/>
    <cellStyle name="SAPBEXHLevel3X 2 5 4 3" xfId="37739"/>
    <cellStyle name="SAPBEXHLevel3X 2 5 4 4" xfId="37740"/>
    <cellStyle name="SAPBEXHLevel3X 2 5 4 5" xfId="37741"/>
    <cellStyle name="SAPBEXHLevel3X 2 5 5" xfId="37742"/>
    <cellStyle name="SAPBEXHLevel3X 2 5 5 2" xfId="37743"/>
    <cellStyle name="SAPBEXHLevel3X 2 5 5 2 2" xfId="37744"/>
    <cellStyle name="SAPBEXHLevel3X 2 5 5 3" xfId="37745"/>
    <cellStyle name="SAPBEXHLevel3X 2 5 5 4" xfId="37746"/>
    <cellStyle name="SAPBEXHLevel3X 2 5 5 5" xfId="37747"/>
    <cellStyle name="SAPBEXHLevel3X 2 5 6" xfId="37748"/>
    <cellStyle name="SAPBEXHLevel3X 2 5 6 2" xfId="37749"/>
    <cellStyle name="SAPBEXHLevel3X 2 5 6 2 2" xfId="37750"/>
    <cellStyle name="SAPBEXHLevel3X 2 5 6 3" xfId="37751"/>
    <cellStyle name="SAPBEXHLevel3X 2 5 6 4" xfId="37752"/>
    <cellStyle name="SAPBEXHLevel3X 2 5 6 5" xfId="37753"/>
    <cellStyle name="SAPBEXHLevel3X 2 5 7" xfId="37754"/>
    <cellStyle name="SAPBEXHLevel3X 2 5 7 2" xfId="37755"/>
    <cellStyle name="SAPBEXHLevel3X 2 5 7 3" xfId="37756"/>
    <cellStyle name="SAPBEXHLevel3X 2 5 7 4" xfId="37757"/>
    <cellStyle name="SAPBEXHLevel3X 2 5 8" xfId="37758"/>
    <cellStyle name="SAPBEXHLevel3X 2 5 8 2" xfId="37759"/>
    <cellStyle name="SAPBEXHLevel3X 2 5 8 3" xfId="37760"/>
    <cellStyle name="SAPBEXHLevel3X 2 5 8 4" xfId="37761"/>
    <cellStyle name="SAPBEXHLevel3X 2 5 9" xfId="37762"/>
    <cellStyle name="SAPBEXHLevel3X 2 5 9 2" xfId="37763"/>
    <cellStyle name="SAPBEXHLevel3X 2 6" xfId="37764"/>
    <cellStyle name="SAPBEXHLevel3X 2 6 10" xfId="37765"/>
    <cellStyle name="SAPBEXHLevel3X 2 6 11" xfId="37766"/>
    <cellStyle name="SAPBEXHLevel3X 2 6 2" xfId="37767"/>
    <cellStyle name="SAPBEXHLevel3X 2 6 2 2" xfId="37768"/>
    <cellStyle name="SAPBEXHLevel3X 2 6 2 2 2" xfId="37769"/>
    <cellStyle name="SAPBEXHLevel3X 2 6 2 2 2 2" xfId="37770"/>
    <cellStyle name="SAPBEXHLevel3X 2 6 2 2 3" xfId="37771"/>
    <cellStyle name="SAPBEXHLevel3X 2 6 2 3" xfId="37772"/>
    <cellStyle name="SAPBEXHLevel3X 2 6 2 3 2" xfId="37773"/>
    <cellStyle name="SAPBEXHLevel3X 2 6 2 4" xfId="37774"/>
    <cellStyle name="SAPBEXHLevel3X 2 6 2 4 2" xfId="37775"/>
    <cellStyle name="SAPBEXHLevel3X 2 6 2 5" xfId="37776"/>
    <cellStyle name="SAPBEXHLevel3X 2 6 2 5 2" xfId="37777"/>
    <cellStyle name="SAPBEXHLevel3X 2 6 2 6" xfId="37778"/>
    <cellStyle name="SAPBEXHLevel3X 2 6 3" xfId="37779"/>
    <cellStyle name="SAPBEXHLevel3X 2 6 3 2" xfId="37780"/>
    <cellStyle name="SAPBEXHLevel3X 2 6 3 2 2" xfId="37781"/>
    <cellStyle name="SAPBEXHLevel3X 2 6 3 2 2 2" xfId="37782"/>
    <cellStyle name="SAPBEXHLevel3X 2 6 3 2 3" xfId="37783"/>
    <cellStyle name="SAPBEXHLevel3X 2 6 3 3" xfId="37784"/>
    <cellStyle name="SAPBEXHLevel3X 2 6 3 3 2" xfId="37785"/>
    <cellStyle name="SAPBEXHLevel3X 2 6 3 4" xfId="37786"/>
    <cellStyle name="SAPBEXHLevel3X 2 6 3 4 2" xfId="37787"/>
    <cellStyle name="SAPBEXHLevel3X 2 6 3 5" xfId="37788"/>
    <cellStyle name="SAPBEXHLevel3X 2 6 3 5 2" xfId="37789"/>
    <cellStyle name="SAPBEXHLevel3X 2 6 3 6" xfId="37790"/>
    <cellStyle name="SAPBEXHLevel3X 2 6 3 7" xfId="37791"/>
    <cellStyle name="SAPBEXHLevel3X 2 6 3 8" xfId="37792"/>
    <cellStyle name="SAPBEXHLevel3X 2 6 4" xfId="37793"/>
    <cellStyle name="SAPBEXHLevel3X 2 6 4 2" xfId="37794"/>
    <cellStyle name="SAPBEXHLevel3X 2 6 4 2 2" xfId="37795"/>
    <cellStyle name="SAPBEXHLevel3X 2 6 4 3" xfId="37796"/>
    <cellStyle name="SAPBEXHLevel3X 2 6 4 4" xfId="37797"/>
    <cellStyle name="SAPBEXHLevel3X 2 6 4 5" xfId="37798"/>
    <cellStyle name="SAPBEXHLevel3X 2 6 5" xfId="37799"/>
    <cellStyle name="SAPBEXHLevel3X 2 6 5 2" xfId="37800"/>
    <cellStyle name="SAPBEXHLevel3X 2 6 5 2 2" xfId="37801"/>
    <cellStyle name="SAPBEXHLevel3X 2 6 5 3" xfId="37802"/>
    <cellStyle name="SAPBEXHLevel3X 2 6 5 4" xfId="37803"/>
    <cellStyle name="SAPBEXHLevel3X 2 6 5 5" xfId="37804"/>
    <cellStyle name="SAPBEXHLevel3X 2 6 6" xfId="37805"/>
    <cellStyle name="SAPBEXHLevel3X 2 6 6 2" xfId="37806"/>
    <cellStyle name="SAPBEXHLevel3X 2 6 6 2 2" xfId="37807"/>
    <cellStyle name="SAPBEXHLevel3X 2 6 6 3" xfId="37808"/>
    <cellStyle name="SAPBEXHLevel3X 2 6 6 4" xfId="37809"/>
    <cellStyle name="SAPBEXHLevel3X 2 6 6 5" xfId="37810"/>
    <cellStyle name="SAPBEXHLevel3X 2 6 7" xfId="37811"/>
    <cellStyle name="SAPBEXHLevel3X 2 6 7 2" xfId="37812"/>
    <cellStyle name="SAPBEXHLevel3X 2 6 7 3" xfId="37813"/>
    <cellStyle name="SAPBEXHLevel3X 2 6 7 4" xfId="37814"/>
    <cellStyle name="SAPBEXHLevel3X 2 6 8" xfId="37815"/>
    <cellStyle name="SAPBEXHLevel3X 2 6 8 2" xfId="37816"/>
    <cellStyle name="SAPBEXHLevel3X 2 6 8 3" xfId="37817"/>
    <cellStyle name="SAPBEXHLevel3X 2 6 8 4" xfId="37818"/>
    <cellStyle name="SAPBEXHLevel3X 2 6 9" xfId="37819"/>
    <cellStyle name="SAPBEXHLevel3X 2 6 9 2" xfId="37820"/>
    <cellStyle name="SAPBEXHLevel3X 2 7" xfId="37821"/>
    <cellStyle name="SAPBEXHLevel3X 2 7 10" xfId="37822"/>
    <cellStyle name="SAPBEXHLevel3X 2 7 11" xfId="37823"/>
    <cellStyle name="SAPBEXHLevel3X 2 7 2" xfId="37824"/>
    <cellStyle name="SAPBEXHLevel3X 2 7 2 2" xfId="37825"/>
    <cellStyle name="SAPBEXHLevel3X 2 7 2 2 2" xfId="37826"/>
    <cellStyle name="SAPBEXHLevel3X 2 7 2 2 2 2" xfId="37827"/>
    <cellStyle name="SAPBEXHLevel3X 2 7 2 2 3" xfId="37828"/>
    <cellStyle name="SAPBEXHLevel3X 2 7 2 3" xfId="37829"/>
    <cellStyle name="SAPBEXHLevel3X 2 7 2 3 2" xfId="37830"/>
    <cellStyle name="SAPBEXHLevel3X 2 7 2 4" xfId="37831"/>
    <cellStyle name="SAPBEXHLevel3X 2 7 2 4 2" xfId="37832"/>
    <cellStyle name="SAPBEXHLevel3X 2 7 2 5" xfId="37833"/>
    <cellStyle name="SAPBEXHLevel3X 2 7 2 5 2" xfId="37834"/>
    <cellStyle name="SAPBEXHLevel3X 2 7 2 6" xfId="37835"/>
    <cellStyle name="SAPBEXHLevel3X 2 7 3" xfId="37836"/>
    <cellStyle name="SAPBEXHLevel3X 2 7 3 2" xfId="37837"/>
    <cellStyle name="SAPBEXHLevel3X 2 7 3 2 2" xfId="37838"/>
    <cellStyle name="SAPBEXHLevel3X 2 7 3 2 2 2" xfId="37839"/>
    <cellStyle name="SAPBEXHLevel3X 2 7 3 2 3" xfId="37840"/>
    <cellStyle name="SAPBEXHLevel3X 2 7 3 3" xfId="37841"/>
    <cellStyle name="SAPBEXHLevel3X 2 7 3 3 2" xfId="37842"/>
    <cellStyle name="SAPBEXHLevel3X 2 7 3 4" xfId="37843"/>
    <cellStyle name="SAPBEXHLevel3X 2 7 3 4 2" xfId="37844"/>
    <cellStyle name="SAPBEXHLevel3X 2 7 3 5" xfId="37845"/>
    <cellStyle name="SAPBEXHLevel3X 2 7 3 5 2" xfId="37846"/>
    <cellStyle name="SAPBEXHLevel3X 2 7 3 6" xfId="37847"/>
    <cellStyle name="SAPBEXHLevel3X 2 7 3 7" xfId="37848"/>
    <cellStyle name="SAPBEXHLevel3X 2 7 3 8" xfId="37849"/>
    <cellStyle name="SAPBEXHLevel3X 2 7 4" xfId="37850"/>
    <cellStyle name="SAPBEXHLevel3X 2 7 4 2" xfId="37851"/>
    <cellStyle name="SAPBEXHLevel3X 2 7 4 2 2" xfId="37852"/>
    <cellStyle name="SAPBEXHLevel3X 2 7 4 3" xfId="37853"/>
    <cellStyle name="SAPBEXHLevel3X 2 7 4 4" xfId="37854"/>
    <cellStyle name="SAPBEXHLevel3X 2 7 4 5" xfId="37855"/>
    <cellStyle name="SAPBEXHLevel3X 2 7 5" xfId="37856"/>
    <cellStyle name="SAPBEXHLevel3X 2 7 5 2" xfId="37857"/>
    <cellStyle name="SAPBEXHLevel3X 2 7 5 2 2" xfId="37858"/>
    <cellStyle name="SAPBEXHLevel3X 2 7 5 3" xfId="37859"/>
    <cellStyle name="SAPBEXHLevel3X 2 7 5 4" xfId="37860"/>
    <cellStyle name="SAPBEXHLevel3X 2 7 5 5" xfId="37861"/>
    <cellStyle name="SAPBEXHLevel3X 2 7 6" xfId="37862"/>
    <cellStyle name="SAPBEXHLevel3X 2 7 6 2" xfId="37863"/>
    <cellStyle name="SAPBEXHLevel3X 2 7 6 2 2" xfId="37864"/>
    <cellStyle name="SAPBEXHLevel3X 2 7 6 3" xfId="37865"/>
    <cellStyle name="SAPBEXHLevel3X 2 7 6 4" xfId="37866"/>
    <cellStyle name="SAPBEXHLevel3X 2 7 6 5" xfId="37867"/>
    <cellStyle name="SAPBEXHLevel3X 2 7 7" xfId="37868"/>
    <cellStyle name="SAPBEXHLevel3X 2 7 7 2" xfId="37869"/>
    <cellStyle name="SAPBEXHLevel3X 2 7 7 3" xfId="37870"/>
    <cellStyle name="SAPBEXHLevel3X 2 7 7 4" xfId="37871"/>
    <cellStyle name="SAPBEXHLevel3X 2 7 8" xfId="37872"/>
    <cellStyle name="SAPBEXHLevel3X 2 7 8 2" xfId="37873"/>
    <cellStyle name="SAPBEXHLevel3X 2 7 8 3" xfId="37874"/>
    <cellStyle name="SAPBEXHLevel3X 2 7 8 4" xfId="37875"/>
    <cellStyle name="SAPBEXHLevel3X 2 7 9" xfId="37876"/>
    <cellStyle name="SAPBEXHLevel3X 2 7 9 2" xfId="37877"/>
    <cellStyle name="SAPBEXHLevel3X 2 8" xfId="37878"/>
    <cellStyle name="SAPBEXHLevel3X 2 8 10" xfId="37879"/>
    <cellStyle name="SAPBEXHLevel3X 2 8 11" xfId="37880"/>
    <cellStyle name="SAPBEXHLevel3X 2 8 2" xfId="37881"/>
    <cellStyle name="SAPBEXHLevel3X 2 8 2 2" xfId="37882"/>
    <cellStyle name="SAPBEXHLevel3X 2 8 2 2 2" xfId="37883"/>
    <cellStyle name="SAPBEXHLevel3X 2 8 2 2 2 2" xfId="37884"/>
    <cellStyle name="SAPBEXHLevel3X 2 8 2 2 3" xfId="37885"/>
    <cellStyle name="SAPBEXHLevel3X 2 8 2 3" xfId="37886"/>
    <cellStyle name="SAPBEXHLevel3X 2 8 2 3 2" xfId="37887"/>
    <cellStyle name="SAPBEXHLevel3X 2 8 2 4" xfId="37888"/>
    <cellStyle name="SAPBEXHLevel3X 2 8 2 4 2" xfId="37889"/>
    <cellStyle name="SAPBEXHLevel3X 2 8 2 5" xfId="37890"/>
    <cellStyle name="SAPBEXHLevel3X 2 8 2 5 2" xfId="37891"/>
    <cellStyle name="SAPBEXHLevel3X 2 8 2 6" xfId="37892"/>
    <cellStyle name="SAPBEXHLevel3X 2 8 3" xfId="37893"/>
    <cellStyle name="SAPBEXHLevel3X 2 8 3 2" xfId="37894"/>
    <cellStyle name="SAPBEXHLevel3X 2 8 3 2 2" xfId="37895"/>
    <cellStyle name="SAPBEXHLevel3X 2 8 3 2 2 2" xfId="37896"/>
    <cellStyle name="SAPBEXHLevel3X 2 8 3 2 3" xfId="37897"/>
    <cellStyle name="SAPBEXHLevel3X 2 8 3 3" xfId="37898"/>
    <cellStyle name="SAPBEXHLevel3X 2 8 3 3 2" xfId="37899"/>
    <cellStyle name="SAPBEXHLevel3X 2 8 3 4" xfId="37900"/>
    <cellStyle name="SAPBEXHLevel3X 2 8 3 4 2" xfId="37901"/>
    <cellStyle name="SAPBEXHLevel3X 2 8 3 5" xfId="37902"/>
    <cellStyle name="SAPBEXHLevel3X 2 8 3 5 2" xfId="37903"/>
    <cellStyle name="SAPBEXHLevel3X 2 8 3 6" xfId="37904"/>
    <cellStyle name="SAPBEXHLevel3X 2 8 3 7" xfId="37905"/>
    <cellStyle name="SAPBEXHLevel3X 2 8 3 8" xfId="37906"/>
    <cellStyle name="SAPBEXHLevel3X 2 8 4" xfId="37907"/>
    <cellStyle name="SAPBEXHLevel3X 2 8 4 2" xfId="37908"/>
    <cellStyle name="SAPBEXHLevel3X 2 8 4 2 2" xfId="37909"/>
    <cellStyle name="SAPBEXHLevel3X 2 8 4 3" xfId="37910"/>
    <cellStyle name="SAPBEXHLevel3X 2 8 4 4" xfId="37911"/>
    <cellStyle name="SAPBEXHLevel3X 2 8 4 5" xfId="37912"/>
    <cellStyle name="SAPBEXHLevel3X 2 8 5" xfId="37913"/>
    <cellStyle name="SAPBEXHLevel3X 2 8 5 2" xfId="37914"/>
    <cellStyle name="SAPBEXHLevel3X 2 8 5 2 2" xfId="37915"/>
    <cellStyle name="SAPBEXHLevel3X 2 8 5 3" xfId="37916"/>
    <cellStyle name="SAPBEXHLevel3X 2 8 5 4" xfId="37917"/>
    <cellStyle name="SAPBEXHLevel3X 2 8 5 5" xfId="37918"/>
    <cellStyle name="SAPBEXHLevel3X 2 8 6" xfId="37919"/>
    <cellStyle name="SAPBEXHLevel3X 2 8 6 2" xfId="37920"/>
    <cellStyle name="SAPBEXHLevel3X 2 8 6 2 2" xfId="37921"/>
    <cellStyle name="SAPBEXHLevel3X 2 8 6 3" xfId="37922"/>
    <cellStyle name="SAPBEXHLevel3X 2 8 6 4" xfId="37923"/>
    <cellStyle name="SAPBEXHLevel3X 2 8 6 5" xfId="37924"/>
    <cellStyle name="SAPBEXHLevel3X 2 8 7" xfId="37925"/>
    <cellStyle name="SAPBEXHLevel3X 2 8 7 2" xfId="37926"/>
    <cellStyle name="SAPBEXHLevel3X 2 8 7 3" xfId="37927"/>
    <cellStyle name="SAPBEXHLevel3X 2 8 7 4" xfId="37928"/>
    <cellStyle name="SAPBEXHLevel3X 2 8 8" xfId="37929"/>
    <cellStyle name="SAPBEXHLevel3X 2 8 8 2" xfId="37930"/>
    <cellStyle name="SAPBEXHLevel3X 2 8 8 3" xfId="37931"/>
    <cellStyle name="SAPBEXHLevel3X 2 8 8 4" xfId="37932"/>
    <cellStyle name="SAPBEXHLevel3X 2 8 9" xfId="37933"/>
    <cellStyle name="SAPBEXHLevel3X 2 8 9 2" xfId="37934"/>
    <cellStyle name="SAPBEXHLevel3X 2 9" xfId="37935"/>
    <cellStyle name="SAPBEXHLevel3X 2 9 10" xfId="37936"/>
    <cellStyle name="SAPBEXHLevel3X 2 9 11" xfId="37937"/>
    <cellStyle name="SAPBEXHLevel3X 2 9 2" xfId="37938"/>
    <cellStyle name="SAPBEXHLevel3X 2 9 2 2" xfId="37939"/>
    <cellStyle name="SAPBEXHLevel3X 2 9 2 2 2" xfId="37940"/>
    <cellStyle name="SAPBEXHLevel3X 2 9 2 2 2 2" xfId="37941"/>
    <cellStyle name="SAPBEXHLevel3X 2 9 2 2 3" xfId="37942"/>
    <cellStyle name="SAPBEXHLevel3X 2 9 2 3" xfId="37943"/>
    <cellStyle name="SAPBEXHLevel3X 2 9 2 3 2" xfId="37944"/>
    <cellStyle name="SAPBEXHLevel3X 2 9 2 4" xfId="37945"/>
    <cellStyle name="SAPBEXHLevel3X 2 9 2 4 2" xfId="37946"/>
    <cellStyle name="SAPBEXHLevel3X 2 9 2 5" xfId="37947"/>
    <cellStyle name="SAPBEXHLevel3X 2 9 2 5 2" xfId="37948"/>
    <cellStyle name="SAPBEXHLevel3X 2 9 2 6" xfId="37949"/>
    <cellStyle name="SAPBEXHLevel3X 2 9 3" xfId="37950"/>
    <cellStyle name="SAPBEXHLevel3X 2 9 3 2" xfId="37951"/>
    <cellStyle name="SAPBEXHLevel3X 2 9 3 2 2" xfId="37952"/>
    <cellStyle name="SAPBEXHLevel3X 2 9 3 2 2 2" xfId="37953"/>
    <cellStyle name="SAPBEXHLevel3X 2 9 3 2 3" xfId="37954"/>
    <cellStyle name="SAPBEXHLevel3X 2 9 3 3" xfId="37955"/>
    <cellStyle name="SAPBEXHLevel3X 2 9 3 3 2" xfId="37956"/>
    <cellStyle name="SAPBEXHLevel3X 2 9 3 4" xfId="37957"/>
    <cellStyle name="SAPBEXHLevel3X 2 9 3 4 2" xfId="37958"/>
    <cellStyle name="SAPBEXHLevel3X 2 9 3 5" xfId="37959"/>
    <cellStyle name="SAPBEXHLevel3X 2 9 3 5 2" xfId="37960"/>
    <cellStyle name="SAPBEXHLevel3X 2 9 3 6" xfId="37961"/>
    <cellStyle name="SAPBEXHLevel3X 2 9 3 7" xfId="37962"/>
    <cellStyle name="SAPBEXHLevel3X 2 9 3 8" xfId="37963"/>
    <cellStyle name="SAPBEXHLevel3X 2 9 4" xfId="37964"/>
    <cellStyle name="SAPBEXHLevel3X 2 9 4 2" xfId="37965"/>
    <cellStyle name="SAPBEXHLevel3X 2 9 4 2 2" xfId="37966"/>
    <cellStyle name="SAPBEXHLevel3X 2 9 4 3" xfId="37967"/>
    <cellStyle name="SAPBEXHLevel3X 2 9 4 4" xfId="37968"/>
    <cellStyle name="SAPBEXHLevel3X 2 9 4 5" xfId="37969"/>
    <cellStyle name="SAPBEXHLevel3X 2 9 5" xfId="37970"/>
    <cellStyle name="SAPBEXHLevel3X 2 9 5 2" xfId="37971"/>
    <cellStyle name="SAPBEXHLevel3X 2 9 5 2 2" xfId="37972"/>
    <cellStyle name="SAPBEXHLevel3X 2 9 5 3" xfId="37973"/>
    <cellStyle name="SAPBEXHLevel3X 2 9 5 4" xfId="37974"/>
    <cellStyle name="SAPBEXHLevel3X 2 9 5 5" xfId="37975"/>
    <cellStyle name="SAPBEXHLevel3X 2 9 6" xfId="37976"/>
    <cellStyle name="SAPBEXHLevel3X 2 9 6 2" xfId="37977"/>
    <cellStyle name="SAPBEXHLevel3X 2 9 6 2 2" xfId="37978"/>
    <cellStyle name="SAPBEXHLevel3X 2 9 6 3" xfId="37979"/>
    <cellStyle name="SAPBEXHLevel3X 2 9 6 4" xfId="37980"/>
    <cellStyle name="SAPBEXHLevel3X 2 9 6 5" xfId="37981"/>
    <cellStyle name="SAPBEXHLevel3X 2 9 7" xfId="37982"/>
    <cellStyle name="SAPBEXHLevel3X 2 9 7 2" xfId="37983"/>
    <cellStyle name="SAPBEXHLevel3X 2 9 7 3" xfId="37984"/>
    <cellStyle name="SAPBEXHLevel3X 2 9 7 4" xfId="37985"/>
    <cellStyle name="SAPBEXHLevel3X 2 9 8" xfId="37986"/>
    <cellStyle name="SAPBEXHLevel3X 2 9 8 2" xfId="37987"/>
    <cellStyle name="SAPBEXHLevel3X 2 9 8 3" xfId="37988"/>
    <cellStyle name="SAPBEXHLevel3X 2 9 8 4" xfId="37989"/>
    <cellStyle name="SAPBEXHLevel3X 2 9 9" xfId="37990"/>
    <cellStyle name="SAPBEXHLevel3X 2 9 9 2" xfId="37991"/>
    <cellStyle name="SAPBEXHLevel3X 2_20120313_final_participating_bonds_mar2012_interest_calc" xfId="37992"/>
    <cellStyle name="SAPBEXHLevel3X 20" xfId="37993"/>
    <cellStyle name="SAPBEXHLevel3X 3" xfId="37994"/>
    <cellStyle name="SAPBEXHLevel3X 3 10" xfId="37995"/>
    <cellStyle name="SAPBEXHLevel3X 3 10 2" xfId="37996"/>
    <cellStyle name="SAPBEXHLevel3X 3 11" xfId="37997"/>
    <cellStyle name="SAPBEXHLevel3X 3 12" xfId="37998"/>
    <cellStyle name="SAPBEXHLevel3X 3 2" xfId="37999"/>
    <cellStyle name="SAPBEXHLevel3X 3 2 2" xfId="38000"/>
    <cellStyle name="SAPBEXHLevel3X 3 2 2 2" xfId="38001"/>
    <cellStyle name="SAPBEXHLevel3X 3 2 2 2 2" xfId="38002"/>
    <cellStyle name="SAPBEXHLevel3X 3 2 2 3" xfId="38003"/>
    <cellStyle name="SAPBEXHLevel3X 3 2 3" xfId="38004"/>
    <cellStyle name="SAPBEXHLevel3X 3 2 3 2" xfId="38005"/>
    <cellStyle name="SAPBEXHLevel3X 3 2 4" xfId="38006"/>
    <cellStyle name="SAPBEXHLevel3X 3 2 4 2" xfId="38007"/>
    <cellStyle name="SAPBEXHLevel3X 3 2 5" xfId="38008"/>
    <cellStyle name="SAPBEXHLevel3X 3 2 5 2" xfId="38009"/>
    <cellStyle name="SAPBEXHLevel3X 3 2 6" xfId="38010"/>
    <cellStyle name="SAPBEXHLevel3X 3 3" xfId="38011"/>
    <cellStyle name="SAPBEXHLevel3X 3 3 2" xfId="38012"/>
    <cellStyle name="SAPBEXHLevel3X 3 3 2 2" xfId="38013"/>
    <cellStyle name="SAPBEXHLevel3X 3 3 2 2 2" xfId="38014"/>
    <cellStyle name="SAPBEXHLevel3X 3 3 2 3" xfId="38015"/>
    <cellStyle name="SAPBEXHLevel3X 3 3 3" xfId="38016"/>
    <cellStyle name="SAPBEXHLevel3X 3 3 3 2" xfId="38017"/>
    <cellStyle name="SAPBEXHLevel3X 3 3 4" xfId="38018"/>
    <cellStyle name="SAPBEXHLevel3X 3 3 4 2" xfId="38019"/>
    <cellStyle name="SAPBEXHLevel3X 3 3 5" xfId="38020"/>
    <cellStyle name="SAPBEXHLevel3X 3 3 5 2" xfId="38021"/>
    <cellStyle name="SAPBEXHLevel3X 3 3 6" xfId="38022"/>
    <cellStyle name="SAPBEXHLevel3X 3 3 7" xfId="38023"/>
    <cellStyle name="SAPBEXHLevel3X 3 3 8" xfId="38024"/>
    <cellStyle name="SAPBEXHLevel3X 3 4" xfId="38025"/>
    <cellStyle name="SAPBEXHLevel3X 3 4 2" xfId="38026"/>
    <cellStyle name="SAPBEXHLevel3X 3 4 2 2" xfId="38027"/>
    <cellStyle name="SAPBEXHLevel3X 3 4 2 2 2" xfId="38028"/>
    <cellStyle name="SAPBEXHLevel3X 3 4 2 3" xfId="38029"/>
    <cellStyle name="SAPBEXHLevel3X 3 4 3" xfId="38030"/>
    <cellStyle name="SAPBEXHLevel3X 3 4 3 2" xfId="38031"/>
    <cellStyle name="SAPBEXHLevel3X 3 4 4" xfId="38032"/>
    <cellStyle name="SAPBEXHLevel3X 3 4 4 2" xfId="38033"/>
    <cellStyle name="SAPBEXHLevel3X 3 4 5" xfId="38034"/>
    <cellStyle name="SAPBEXHLevel3X 3 4 5 2" xfId="38035"/>
    <cellStyle name="SAPBEXHLevel3X 3 4 6" xfId="38036"/>
    <cellStyle name="SAPBEXHLevel3X 3 4 7" xfId="38037"/>
    <cellStyle name="SAPBEXHLevel3X 3 4 8" xfId="38038"/>
    <cellStyle name="SAPBEXHLevel3X 3 5" xfId="38039"/>
    <cellStyle name="SAPBEXHLevel3X 3 5 2" xfId="38040"/>
    <cellStyle name="SAPBEXHLevel3X 3 5 2 2" xfId="38041"/>
    <cellStyle name="SAPBEXHLevel3X 3 5 3" xfId="38042"/>
    <cellStyle name="SAPBEXHLevel3X 3 5 4" xfId="38043"/>
    <cellStyle name="SAPBEXHLevel3X 3 5 5" xfId="38044"/>
    <cellStyle name="SAPBEXHLevel3X 3 6" xfId="38045"/>
    <cellStyle name="SAPBEXHLevel3X 3 6 2" xfId="38046"/>
    <cellStyle name="SAPBEXHLevel3X 3 6 2 2" xfId="38047"/>
    <cellStyle name="SAPBEXHLevel3X 3 6 3" xfId="38048"/>
    <cellStyle name="SAPBEXHLevel3X 3 6 4" xfId="38049"/>
    <cellStyle name="SAPBEXHLevel3X 3 6 5" xfId="38050"/>
    <cellStyle name="SAPBEXHLevel3X 3 7" xfId="38051"/>
    <cellStyle name="SAPBEXHLevel3X 3 7 2" xfId="38052"/>
    <cellStyle name="SAPBEXHLevel3X 3 7 2 2" xfId="38053"/>
    <cellStyle name="SAPBEXHLevel3X 3 7 3" xfId="38054"/>
    <cellStyle name="SAPBEXHLevel3X 3 7 4" xfId="38055"/>
    <cellStyle name="SAPBEXHLevel3X 3 7 5" xfId="38056"/>
    <cellStyle name="SAPBEXHLevel3X 3 8" xfId="38057"/>
    <cellStyle name="SAPBEXHLevel3X 3 8 2" xfId="38058"/>
    <cellStyle name="SAPBEXHLevel3X 3 8 3" xfId="38059"/>
    <cellStyle name="SAPBEXHLevel3X 3 8 4" xfId="38060"/>
    <cellStyle name="SAPBEXHLevel3X 3 9" xfId="38061"/>
    <cellStyle name="SAPBEXHLevel3X 3 9 2" xfId="38062"/>
    <cellStyle name="SAPBEXHLevel3X 4" xfId="38063"/>
    <cellStyle name="SAPBEXHLevel3X 4 10" xfId="38064"/>
    <cellStyle name="SAPBEXHLevel3X 4 11" xfId="38065"/>
    <cellStyle name="SAPBEXHLevel3X 4 2" xfId="38066"/>
    <cellStyle name="SAPBEXHLevel3X 4 2 2" xfId="38067"/>
    <cellStyle name="SAPBEXHLevel3X 4 2 2 2" xfId="38068"/>
    <cellStyle name="SAPBEXHLevel3X 4 2 2 2 2" xfId="38069"/>
    <cellStyle name="SAPBEXHLevel3X 4 2 2 3" xfId="38070"/>
    <cellStyle name="SAPBEXHLevel3X 4 2 3" xfId="38071"/>
    <cellStyle name="SAPBEXHLevel3X 4 2 3 2" xfId="38072"/>
    <cellStyle name="SAPBEXHLevel3X 4 2 4" xfId="38073"/>
    <cellStyle name="SAPBEXHLevel3X 4 2 4 2" xfId="38074"/>
    <cellStyle name="SAPBEXHLevel3X 4 2 5" xfId="38075"/>
    <cellStyle name="SAPBEXHLevel3X 4 2 5 2" xfId="38076"/>
    <cellStyle name="SAPBEXHLevel3X 4 2 6" xfId="38077"/>
    <cellStyle name="SAPBEXHLevel3X 4 3" xfId="38078"/>
    <cellStyle name="SAPBEXHLevel3X 4 3 2" xfId="38079"/>
    <cellStyle name="SAPBEXHLevel3X 4 3 2 2" xfId="38080"/>
    <cellStyle name="SAPBEXHLevel3X 4 3 2 2 2" xfId="38081"/>
    <cellStyle name="SAPBEXHLevel3X 4 3 2 3" xfId="38082"/>
    <cellStyle name="SAPBEXHLevel3X 4 3 3" xfId="38083"/>
    <cellStyle name="SAPBEXHLevel3X 4 3 3 2" xfId="38084"/>
    <cellStyle name="SAPBEXHLevel3X 4 3 4" xfId="38085"/>
    <cellStyle name="SAPBEXHLevel3X 4 3 4 2" xfId="38086"/>
    <cellStyle name="SAPBEXHLevel3X 4 3 5" xfId="38087"/>
    <cellStyle name="SAPBEXHLevel3X 4 3 5 2" xfId="38088"/>
    <cellStyle name="SAPBEXHLevel3X 4 3 6" xfId="38089"/>
    <cellStyle name="SAPBEXHLevel3X 4 3 7" xfId="38090"/>
    <cellStyle name="SAPBEXHLevel3X 4 3 8" xfId="38091"/>
    <cellStyle name="SAPBEXHLevel3X 4 4" xfId="38092"/>
    <cellStyle name="SAPBEXHLevel3X 4 4 2" xfId="38093"/>
    <cellStyle name="SAPBEXHLevel3X 4 4 2 2" xfId="38094"/>
    <cellStyle name="SAPBEXHLevel3X 4 4 3" xfId="38095"/>
    <cellStyle name="SAPBEXHLevel3X 4 4 4" xfId="38096"/>
    <cellStyle name="SAPBEXHLevel3X 4 4 5" xfId="38097"/>
    <cellStyle name="SAPBEXHLevel3X 4 5" xfId="38098"/>
    <cellStyle name="SAPBEXHLevel3X 4 5 2" xfId="38099"/>
    <cellStyle name="SAPBEXHLevel3X 4 5 2 2" xfId="38100"/>
    <cellStyle name="SAPBEXHLevel3X 4 5 3" xfId="38101"/>
    <cellStyle name="SAPBEXHLevel3X 4 5 4" xfId="38102"/>
    <cellStyle name="SAPBEXHLevel3X 4 5 5" xfId="38103"/>
    <cellStyle name="SAPBEXHLevel3X 4 6" xfId="38104"/>
    <cellStyle name="SAPBEXHLevel3X 4 6 2" xfId="38105"/>
    <cellStyle name="SAPBEXHLevel3X 4 6 2 2" xfId="38106"/>
    <cellStyle name="SAPBEXHLevel3X 4 6 3" xfId="38107"/>
    <cellStyle name="SAPBEXHLevel3X 4 6 4" xfId="38108"/>
    <cellStyle name="SAPBEXHLevel3X 4 6 5" xfId="38109"/>
    <cellStyle name="SAPBEXHLevel3X 4 7" xfId="38110"/>
    <cellStyle name="SAPBEXHLevel3X 4 7 2" xfId="38111"/>
    <cellStyle name="SAPBEXHLevel3X 4 7 3" xfId="38112"/>
    <cellStyle name="SAPBEXHLevel3X 4 7 4" xfId="38113"/>
    <cellStyle name="SAPBEXHLevel3X 4 8" xfId="38114"/>
    <cellStyle name="SAPBEXHLevel3X 4 8 2" xfId="38115"/>
    <cellStyle name="SAPBEXHLevel3X 4 8 3" xfId="38116"/>
    <cellStyle name="SAPBEXHLevel3X 4 8 4" xfId="38117"/>
    <cellStyle name="SAPBEXHLevel3X 4 9" xfId="38118"/>
    <cellStyle name="SAPBEXHLevel3X 4 9 2" xfId="38119"/>
    <cellStyle name="SAPBEXHLevel3X 5" xfId="38120"/>
    <cellStyle name="SAPBEXHLevel3X 5 10" xfId="38121"/>
    <cellStyle name="SAPBEXHLevel3X 5 11" xfId="38122"/>
    <cellStyle name="SAPBEXHLevel3X 5 2" xfId="38123"/>
    <cellStyle name="SAPBEXHLevel3X 5 2 2" xfId="38124"/>
    <cellStyle name="SAPBEXHLevel3X 5 2 2 2" xfId="38125"/>
    <cellStyle name="SAPBEXHLevel3X 5 2 2 2 2" xfId="38126"/>
    <cellStyle name="SAPBEXHLevel3X 5 2 2 3" xfId="38127"/>
    <cellStyle name="SAPBEXHLevel3X 5 2 3" xfId="38128"/>
    <cellStyle name="SAPBEXHLevel3X 5 2 3 2" xfId="38129"/>
    <cellStyle name="SAPBEXHLevel3X 5 2 4" xfId="38130"/>
    <cellStyle name="SAPBEXHLevel3X 5 2 4 2" xfId="38131"/>
    <cellStyle name="SAPBEXHLevel3X 5 2 5" xfId="38132"/>
    <cellStyle name="SAPBEXHLevel3X 5 2 5 2" xfId="38133"/>
    <cellStyle name="SAPBEXHLevel3X 5 2 6" xfId="38134"/>
    <cellStyle name="SAPBEXHLevel3X 5 3" xfId="38135"/>
    <cellStyle name="SAPBEXHLevel3X 5 3 2" xfId="38136"/>
    <cellStyle name="SAPBEXHLevel3X 5 3 2 2" xfId="38137"/>
    <cellStyle name="SAPBEXHLevel3X 5 3 2 2 2" xfId="38138"/>
    <cellStyle name="SAPBEXHLevel3X 5 3 2 3" xfId="38139"/>
    <cellStyle name="SAPBEXHLevel3X 5 3 3" xfId="38140"/>
    <cellStyle name="SAPBEXHLevel3X 5 3 3 2" xfId="38141"/>
    <cellStyle name="SAPBEXHLevel3X 5 3 4" xfId="38142"/>
    <cellStyle name="SAPBEXHLevel3X 5 3 4 2" xfId="38143"/>
    <cellStyle name="SAPBEXHLevel3X 5 3 5" xfId="38144"/>
    <cellStyle name="SAPBEXHLevel3X 5 3 5 2" xfId="38145"/>
    <cellStyle name="SAPBEXHLevel3X 5 3 6" xfId="38146"/>
    <cellStyle name="SAPBEXHLevel3X 5 3 7" xfId="38147"/>
    <cellStyle name="SAPBEXHLevel3X 5 3 8" xfId="38148"/>
    <cellStyle name="SAPBEXHLevel3X 5 4" xfId="38149"/>
    <cellStyle name="SAPBEXHLevel3X 5 4 2" xfId="38150"/>
    <cellStyle name="SAPBEXHLevel3X 5 4 2 2" xfId="38151"/>
    <cellStyle name="SAPBEXHLevel3X 5 4 3" xfId="38152"/>
    <cellStyle name="SAPBEXHLevel3X 5 4 4" xfId="38153"/>
    <cellStyle name="SAPBEXHLevel3X 5 4 5" xfId="38154"/>
    <cellStyle name="SAPBEXHLevel3X 5 5" xfId="38155"/>
    <cellStyle name="SAPBEXHLevel3X 5 5 2" xfId="38156"/>
    <cellStyle name="SAPBEXHLevel3X 5 5 2 2" xfId="38157"/>
    <cellStyle name="SAPBEXHLevel3X 5 5 3" xfId="38158"/>
    <cellStyle name="SAPBEXHLevel3X 5 5 4" xfId="38159"/>
    <cellStyle name="SAPBEXHLevel3X 5 5 5" xfId="38160"/>
    <cellStyle name="SAPBEXHLevel3X 5 6" xfId="38161"/>
    <cellStyle name="SAPBEXHLevel3X 5 6 2" xfId="38162"/>
    <cellStyle name="SAPBEXHLevel3X 5 6 2 2" xfId="38163"/>
    <cellStyle name="SAPBEXHLevel3X 5 6 3" xfId="38164"/>
    <cellStyle name="SAPBEXHLevel3X 5 6 4" xfId="38165"/>
    <cellStyle name="SAPBEXHLevel3X 5 6 5" xfId="38166"/>
    <cellStyle name="SAPBEXHLevel3X 5 7" xfId="38167"/>
    <cellStyle name="SAPBEXHLevel3X 5 7 2" xfId="38168"/>
    <cellStyle name="SAPBEXHLevel3X 5 7 3" xfId="38169"/>
    <cellStyle name="SAPBEXHLevel3X 5 7 4" xfId="38170"/>
    <cellStyle name="SAPBEXHLevel3X 5 8" xfId="38171"/>
    <cellStyle name="SAPBEXHLevel3X 5 8 2" xfId="38172"/>
    <cellStyle name="SAPBEXHLevel3X 5 8 3" xfId="38173"/>
    <cellStyle name="SAPBEXHLevel3X 5 8 4" xfId="38174"/>
    <cellStyle name="SAPBEXHLevel3X 5 9" xfId="38175"/>
    <cellStyle name="SAPBEXHLevel3X 5 9 2" xfId="38176"/>
    <cellStyle name="SAPBEXHLevel3X 6" xfId="38177"/>
    <cellStyle name="SAPBEXHLevel3X 6 10" xfId="38178"/>
    <cellStyle name="SAPBEXHLevel3X 6 11" xfId="38179"/>
    <cellStyle name="SAPBEXHLevel3X 6 2" xfId="38180"/>
    <cellStyle name="SAPBEXHLevel3X 6 2 2" xfId="38181"/>
    <cellStyle name="SAPBEXHLevel3X 6 2 2 2" xfId="38182"/>
    <cellStyle name="SAPBEXHLevel3X 6 2 2 2 2" xfId="38183"/>
    <cellStyle name="SAPBEXHLevel3X 6 2 2 3" xfId="38184"/>
    <cellStyle name="SAPBEXHLevel3X 6 2 3" xfId="38185"/>
    <cellStyle name="SAPBEXHLevel3X 6 2 3 2" xfId="38186"/>
    <cellStyle name="SAPBEXHLevel3X 6 2 4" xfId="38187"/>
    <cellStyle name="SAPBEXHLevel3X 6 2 4 2" xfId="38188"/>
    <cellStyle name="SAPBEXHLevel3X 6 2 5" xfId="38189"/>
    <cellStyle name="SAPBEXHLevel3X 6 2 5 2" xfId="38190"/>
    <cellStyle name="SAPBEXHLevel3X 6 2 6" xfId="38191"/>
    <cellStyle name="SAPBEXHLevel3X 6 3" xfId="38192"/>
    <cellStyle name="SAPBEXHLevel3X 6 3 2" xfId="38193"/>
    <cellStyle name="SAPBEXHLevel3X 6 3 2 2" xfId="38194"/>
    <cellStyle name="SAPBEXHLevel3X 6 3 2 2 2" xfId="38195"/>
    <cellStyle name="SAPBEXHLevel3X 6 3 2 3" xfId="38196"/>
    <cellStyle name="SAPBEXHLevel3X 6 3 3" xfId="38197"/>
    <cellStyle name="SAPBEXHLevel3X 6 3 3 2" xfId="38198"/>
    <cellStyle name="SAPBEXHLevel3X 6 3 4" xfId="38199"/>
    <cellStyle name="SAPBEXHLevel3X 6 3 4 2" xfId="38200"/>
    <cellStyle name="SAPBEXHLevel3X 6 3 5" xfId="38201"/>
    <cellStyle name="SAPBEXHLevel3X 6 3 5 2" xfId="38202"/>
    <cellStyle name="SAPBEXHLevel3X 6 3 6" xfId="38203"/>
    <cellStyle name="SAPBEXHLevel3X 6 3 7" xfId="38204"/>
    <cellStyle name="SAPBEXHLevel3X 6 3 8" xfId="38205"/>
    <cellStyle name="SAPBEXHLevel3X 6 4" xfId="38206"/>
    <cellStyle name="SAPBEXHLevel3X 6 4 2" xfId="38207"/>
    <cellStyle name="SAPBEXHLevel3X 6 4 2 2" xfId="38208"/>
    <cellStyle name="SAPBEXHLevel3X 6 4 3" xfId="38209"/>
    <cellStyle name="SAPBEXHLevel3X 6 4 4" xfId="38210"/>
    <cellStyle name="SAPBEXHLevel3X 6 4 5" xfId="38211"/>
    <cellStyle name="SAPBEXHLevel3X 6 5" xfId="38212"/>
    <cellStyle name="SAPBEXHLevel3X 6 5 2" xfId="38213"/>
    <cellStyle name="SAPBEXHLevel3X 6 5 2 2" xfId="38214"/>
    <cellStyle name="SAPBEXHLevel3X 6 5 3" xfId="38215"/>
    <cellStyle name="SAPBEXHLevel3X 6 5 4" xfId="38216"/>
    <cellStyle name="SAPBEXHLevel3X 6 5 5" xfId="38217"/>
    <cellStyle name="SAPBEXHLevel3X 6 6" xfId="38218"/>
    <cellStyle name="SAPBEXHLevel3X 6 6 2" xfId="38219"/>
    <cellStyle name="SAPBEXHLevel3X 6 6 2 2" xfId="38220"/>
    <cellStyle name="SAPBEXHLevel3X 6 6 3" xfId="38221"/>
    <cellStyle name="SAPBEXHLevel3X 6 6 4" xfId="38222"/>
    <cellStyle name="SAPBEXHLevel3X 6 6 5" xfId="38223"/>
    <cellStyle name="SAPBEXHLevel3X 6 7" xfId="38224"/>
    <cellStyle name="SAPBEXHLevel3X 6 7 2" xfId="38225"/>
    <cellStyle name="SAPBEXHLevel3X 6 7 3" xfId="38226"/>
    <cellStyle name="SAPBEXHLevel3X 6 7 4" xfId="38227"/>
    <cellStyle name="SAPBEXHLevel3X 6 8" xfId="38228"/>
    <cellStyle name="SAPBEXHLevel3X 6 8 2" xfId="38229"/>
    <cellStyle name="SAPBEXHLevel3X 6 8 3" xfId="38230"/>
    <cellStyle name="SAPBEXHLevel3X 6 8 4" xfId="38231"/>
    <cellStyle name="SAPBEXHLevel3X 6 9" xfId="38232"/>
    <cellStyle name="SAPBEXHLevel3X 6 9 2" xfId="38233"/>
    <cellStyle name="SAPBEXHLevel3X 7" xfId="38234"/>
    <cellStyle name="SAPBEXHLevel3X 7 10" xfId="38235"/>
    <cellStyle name="SAPBEXHLevel3X 7 11" xfId="38236"/>
    <cellStyle name="SAPBEXHLevel3X 7 2" xfId="38237"/>
    <cellStyle name="SAPBEXHLevel3X 7 2 2" xfId="38238"/>
    <cellStyle name="SAPBEXHLevel3X 7 2 2 2" xfId="38239"/>
    <cellStyle name="SAPBEXHLevel3X 7 2 2 2 2" xfId="38240"/>
    <cellStyle name="SAPBEXHLevel3X 7 2 2 3" xfId="38241"/>
    <cellStyle name="SAPBEXHLevel3X 7 2 3" xfId="38242"/>
    <cellStyle name="SAPBEXHLevel3X 7 2 3 2" xfId="38243"/>
    <cellStyle name="SAPBEXHLevel3X 7 2 4" xfId="38244"/>
    <cellStyle name="SAPBEXHLevel3X 7 2 4 2" xfId="38245"/>
    <cellStyle name="SAPBEXHLevel3X 7 2 5" xfId="38246"/>
    <cellStyle name="SAPBEXHLevel3X 7 2 5 2" xfId="38247"/>
    <cellStyle name="SAPBEXHLevel3X 7 2 6" xfId="38248"/>
    <cellStyle name="SAPBEXHLevel3X 7 3" xfId="38249"/>
    <cellStyle name="SAPBEXHLevel3X 7 3 2" xfId="38250"/>
    <cellStyle name="SAPBEXHLevel3X 7 3 2 2" xfId="38251"/>
    <cellStyle name="SAPBEXHLevel3X 7 3 2 2 2" xfId="38252"/>
    <cellStyle name="SAPBEXHLevel3X 7 3 2 3" xfId="38253"/>
    <cellStyle name="SAPBEXHLevel3X 7 3 3" xfId="38254"/>
    <cellStyle name="SAPBEXHLevel3X 7 3 3 2" xfId="38255"/>
    <cellStyle name="SAPBEXHLevel3X 7 3 4" xfId="38256"/>
    <cellStyle name="SAPBEXHLevel3X 7 3 4 2" xfId="38257"/>
    <cellStyle name="SAPBEXHLevel3X 7 3 5" xfId="38258"/>
    <cellStyle name="SAPBEXHLevel3X 7 3 5 2" xfId="38259"/>
    <cellStyle name="SAPBEXHLevel3X 7 3 6" xfId="38260"/>
    <cellStyle name="SAPBEXHLevel3X 7 3 7" xfId="38261"/>
    <cellStyle name="SAPBEXHLevel3X 7 3 8" xfId="38262"/>
    <cellStyle name="SAPBEXHLevel3X 7 4" xfId="38263"/>
    <cellStyle name="SAPBEXHLevel3X 7 4 2" xfId="38264"/>
    <cellStyle name="SAPBEXHLevel3X 7 4 2 2" xfId="38265"/>
    <cellStyle name="SAPBEXHLevel3X 7 4 3" xfId="38266"/>
    <cellStyle name="SAPBEXHLevel3X 7 4 4" xfId="38267"/>
    <cellStyle name="SAPBEXHLevel3X 7 4 5" xfId="38268"/>
    <cellStyle name="SAPBEXHLevel3X 7 5" xfId="38269"/>
    <cellStyle name="SAPBEXHLevel3X 7 5 2" xfId="38270"/>
    <cellStyle name="SAPBEXHLevel3X 7 5 2 2" xfId="38271"/>
    <cellStyle name="SAPBEXHLevel3X 7 5 3" xfId="38272"/>
    <cellStyle name="SAPBEXHLevel3X 7 5 4" xfId="38273"/>
    <cellStyle name="SAPBEXHLevel3X 7 5 5" xfId="38274"/>
    <cellStyle name="SAPBEXHLevel3X 7 6" xfId="38275"/>
    <cellStyle name="SAPBEXHLevel3X 7 6 2" xfId="38276"/>
    <cellStyle name="SAPBEXHLevel3X 7 6 2 2" xfId="38277"/>
    <cellStyle name="SAPBEXHLevel3X 7 6 3" xfId="38278"/>
    <cellStyle name="SAPBEXHLevel3X 7 6 4" xfId="38279"/>
    <cellStyle name="SAPBEXHLevel3X 7 6 5" xfId="38280"/>
    <cellStyle name="SAPBEXHLevel3X 7 7" xfId="38281"/>
    <cellStyle name="SAPBEXHLevel3X 7 7 2" xfId="38282"/>
    <cellStyle name="SAPBEXHLevel3X 7 7 3" xfId="38283"/>
    <cellStyle name="SAPBEXHLevel3X 7 7 4" xfId="38284"/>
    <cellStyle name="SAPBEXHLevel3X 7 8" xfId="38285"/>
    <cellStyle name="SAPBEXHLevel3X 7 8 2" xfId="38286"/>
    <cellStyle name="SAPBEXHLevel3X 7 8 3" xfId="38287"/>
    <cellStyle name="SAPBEXHLevel3X 7 8 4" xfId="38288"/>
    <cellStyle name="SAPBEXHLevel3X 7 9" xfId="38289"/>
    <cellStyle name="SAPBEXHLevel3X 7 9 2" xfId="38290"/>
    <cellStyle name="SAPBEXHLevel3X 8" xfId="38291"/>
    <cellStyle name="SAPBEXHLevel3X 8 10" xfId="38292"/>
    <cellStyle name="SAPBEXHLevel3X 8 11" xfId="38293"/>
    <cellStyle name="SAPBEXHLevel3X 8 2" xfId="38294"/>
    <cellStyle name="SAPBEXHLevel3X 8 2 2" xfId="38295"/>
    <cellStyle name="SAPBEXHLevel3X 8 2 2 2" xfId="38296"/>
    <cellStyle name="SAPBEXHLevel3X 8 2 2 2 2" xfId="38297"/>
    <cellStyle name="SAPBEXHLevel3X 8 2 2 3" xfId="38298"/>
    <cellStyle name="SAPBEXHLevel3X 8 2 3" xfId="38299"/>
    <cellStyle name="SAPBEXHLevel3X 8 2 3 2" xfId="38300"/>
    <cellStyle name="SAPBEXHLevel3X 8 2 4" xfId="38301"/>
    <cellStyle name="SAPBEXHLevel3X 8 2 4 2" xfId="38302"/>
    <cellStyle name="SAPBEXHLevel3X 8 2 5" xfId="38303"/>
    <cellStyle name="SAPBEXHLevel3X 8 2 5 2" xfId="38304"/>
    <cellStyle name="SAPBEXHLevel3X 8 2 6" xfId="38305"/>
    <cellStyle name="SAPBEXHLevel3X 8 3" xfId="38306"/>
    <cellStyle name="SAPBEXHLevel3X 8 3 2" xfId="38307"/>
    <cellStyle name="SAPBEXHLevel3X 8 3 2 2" xfId="38308"/>
    <cellStyle name="SAPBEXHLevel3X 8 3 2 2 2" xfId="38309"/>
    <cellStyle name="SAPBEXHLevel3X 8 3 2 3" xfId="38310"/>
    <cellStyle name="SAPBEXHLevel3X 8 3 3" xfId="38311"/>
    <cellStyle name="SAPBEXHLevel3X 8 3 3 2" xfId="38312"/>
    <cellStyle name="SAPBEXHLevel3X 8 3 4" xfId="38313"/>
    <cellStyle name="SAPBEXHLevel3X 8 3 4 2" xfId="38314"/>
    <cellStyle name="SAPBEXHLevel3X 8 3 5" xfId="38315"/>
    <cellStyle name="SAPBEXHLevel3X 8 3 5 2" xfId="38316"/>
    <cellStyle name="SAPBEXHLevel3X 8 3 6" xfId="38317"/>
    <cellStyle name="SAPBEXHLevel3X 8 3 7" xfId="38318"/>
    <cellStyle name="SAPBEXHLevel3X 8 3 8" xfId="38319"/>
    <cellStyle name="SAPBEXHLevel3X 8 4" xfId="38320"/>
    <cellStyle name="SAPBEXHLevel3X 8 4 2" xfId="38321"/>
    <cellStyle name="SAPBEXHLevel3X 8 4 2 2" xfId="38322"/>
    <cellStyle name="SAPBEXHLevel3X 8 4 3" xfId="38323"/>
    <cellStyle name="SAPBEXHLevel3X 8 4 4" xfId="38324"/>
    <cellStyle name="SAPBEXHLevel3X 8 4 5" xfId="38325"/>
    <cellStyle name="SAPBEXHLevel3X 8 5" xfId="38326"/>
    <cellStyle name="SAPBEXHLevel3X 8 5 2" xfId="38327"/>
    <cellStyle name="SAPBEXHLevel3X 8 5 2 2" xfId="38328"/>
    <cellStyle name="SAPBEXHLevel3X 8 5 3" xfId="38329"/>
    <cellStyle name="SAPBEXHLevel3X 8 5 4" xfId="38330"/>
    <cellStyle name="SAPBEXHLevel3X 8 5 5" xfId="38331"/>
    <cellStyle name="SAPBEXHLevel3X 8 6" xfId="38332"/>
    <cellStyle name="SAPBEXHLevel3X 8 6 2" xfId="38333"/>
    <cellStyle name="SAPBEXHLevel3X 8 6 2 2" xfId="38334"/>
    <cellStyle name="SAPBEXHLevel3X 8 6 3" xfId="38335"/>
    <cellStyle name="SAPBEXHLevel3X 8 6 4" xfId="38336"/>
    <cellStyle name="SAPBEXHLevel3X 8 6 5" xfId="38337"/>
    <cellStyle name="SAPBEXHLevel3X 8 7" xfId="38338"/>
    <cellStyle name="SAPBEXHLevel3X 8 7 2" xfId="38339"/>
    <cellStyle name="SAPBEXHLevel3X 8 7 3" xfId="38340"/>
    <cellStyle name="SAPBEXHLevel3X 8 7 4" xfId="38341"/>
    <cellStyle name="SAPBEXHLevel3X 8 8" xfId="38342"/>
    <cellStyle name="SAPBEXHLevel3X 8 8 2" xfId="38343"/>
    <cellStyle name="SAPBEXHLevel3X 8 8 3" xfId="38344"/>
    <cellStyle name="SAPBEXHLevel3X 8 8 4" xfId="38345"/>
    <cellStyle name="SAPBEXHLevel3X 8 9" xfId="38346"/>
    <cellStyle name="SAPBEXHLevel3X 8 9 2" xfId="38347"/>
    <cellStyle name="SAPBEXHLevel3X 9" xfId="38348"/>
    <cellStyle name="SAPBEXHLevel3X 9 2" xfId="38349"/>
    <cellStyle name="SAPBEXHLevel3X 9 2 2" xfId="38350"/>
    <cellStyle name="SAPBEXHLevel3X 9 2 2 2" xfId="38351"/>
    <cellStyle name="SAPBEXHLevel3X 9 2 3" xfId="38352"/>
    <cellStyle name="SAPBEXHLevel3X 9 3" xfId="38353"/>
    <cellStyle name="SAPBEXHLevel3X 9 3 2" xfId="38354"/>
    <cellStyle name="SAPBEXHLevel3X 9 4" xfId="38355"/>
    <cellStyle name="SAPBEXHLevel3X 9 4 2" xfId="38356"/>
    <cellStyle name="SAPBEXHLevel3X 9 5" xfId="38357"/>
    <cellStyle name="SAPBEXHLevel3X 9 5 2" xfId="38358"/>
    <cellStyle name="SAPBEXHLevel3X 9 6" xfId="38359"/>
    <cellStyle name="SAPBEXHLevel3X 9 7" xfId="38360"/>
    <cellStyle name="SAPBEXHLevel3X 9 8" xfId="38361"/>
    <cellStyle name="SAPBEXHLevel3X_2011-10-03 DSA EL with PSI Oct" xfId="38362"/>
    <cellStyle name="SAPBEXinputData" xfId="38363"/>
    <cellStyle name="SAPBEXinputData 10" xfId="38364"/>
    <cellStyle name="SAPBEXinputData 10 2" xfId="38365"/>
    <cellStyle name="SAPBEXinputData 11" xfId="38366"/>
    <cellStyle name="SAPBEXinputData 11 2" xfId="38367"/>
    <cellStyle name="SAPBEXinputData 12" xfId="38368"/>
    <cellStyle name="SAPBEXinputData 12 2" xfId="38369"/>
    <cellStyle name="SAPBEXinputData 13" xfId="38370"/>
    <cellStyle name="SAPBEXinputData 14" xfId="38371"/>
    <cellStyle name="SAPBEXinputData 15" xfId="38372"/>
    <cellStyle name="SAPBEXinputData 16" xfId="38373"/>
    <cellStyle name="SAPBEXinputData 17" xfId="38374"/>
    <cellStyle name="SAPBEXinputData 2" xfId="38375"/>
    <cellStyle name="SAPBEXinputData 2 10" xfId="38376"/>
    <cellStyle name="SAPBEXinputData 2 10 2" xfId="38377"/>
    <cellStyle name="SAPBEXinputData 2 11" xfId="38378"/>
    <cellStyle name="SAPBEXinputData 2 11 2" xfId="38379"/>
    <cellStyle name="SAPBEXinputData 2 12" xfId="38380"/>
    <cellStyle name="SAPBEXinputData 2 13" xfId="38381"/>
    <cellStyle name="SAPBEXinputData 2 14" xfId="38382"/>
    <cellStyle name="SAPBEXinputData 2 15" xfId="38383"/>
    <cellStyle name="SAPBEXinputData 2 2" xfId="38384"/>
    <cellStyle name="SAPBEXinputData 2 2 10" xfId="38385"/>
    <cellStyle name="SAPBEXinputData 2 2 10 2" xfId="38386"/>
    <cellStyle name="SAPBEXinputData 2 2 11" xfId="38387"/>
    <cellStyle name="SAPBEXinputData 2 2 12" xfId="38388"/>
    <cellStyle name="SAPBEXinputData 2 2 13" xfId="38389"/>
    <cellStyle name="SAPBEXinputData 2 2 2" xfId="38390"/>
    <cellStyle name="SAPBEXinputData 2 2 2 2" xfId="38391"/>
    <cellStyle name="SAPBEXinputData 2 2 2 2 2" xfId="38392"/>
    <cellStyle name="SAPBEXinputData 2 2 2 2 2 2" xfId="38393"/>
    <cellStyle name="SAPBEXinputData 2 2 2 2 2 2 2" xfId="38394"/>
    <cellStyle name="SAPBEXinputData 2 2 2 2 2 3" xfId="38395"/>
    <cellStyle name="SAPBEXinputData 2 2 2 2 2 3 2" xfId="38396"/>
    <cellStyle name="SAPBEXinputData 2 2 2 2 2 4" xfId="38397"/>
    <cellStyle name="SAPBEXinputData 2 2 2 2 3" xfId="38398"/>
    <cellStyle name="SAPBEXinputData 2 2 2 2 3 2" xfId="38399"/>
    <cellStyle name="SAPBEXinputData 2 2 2 2 4" xfId="38400"/>
    <cellStyle name="SAPBEXinputData 2 2 2 2 4 2" xfId="38401"/>
    <cellStyle name="SAPBEXinputData 2 2 2 2 5" xfId="38402"/>
    <cellStyle name="SAPBEXinputData 2 2 2 2 5 2" xfId="38403"/>
    <cellStyle name="SAPBEXinputData 2 2 2 2 6" xfId="38404"/>
    <cellStyle name="SAPBEXinputData 2 2 2 3" xfId="38405"/>
    <cellStyle name="SAPBEXinputData 2 2 2 3 2" xfId="38406"/>
    <cellStyle name="SAPBEXinputData 2 2 2 3 2 2" xfId="38407"/>
    <cellStyle name="SAPBEXinputData 2 2 2 3 3" xfId="38408"/>
    <cellStyle name="SAPBEXinputData 2 2 2 3 3 2" xfId="38409"/>
    <cellStyle name="SAPBEXinputData 2 2 2 3 4" xfId="38410"/>
    <cellStyle name="SAPBEXinputData 2 2 2 4" xfId="38411"/>
    <cellStyle name="SAPBEXinputData 2 2 2 4 2" xfId="38412"/>
    <cellStyle name="SAPBEXinputData 2 2 2 4 2 2" xfId="38413"/>
    <cellStyle name="SAPBEXinputData 2 2 2 4 3" xfId="38414"/>
    <cellStyle name="SAPBEXinputData 2 2 2 4 3 2" xfId="38415"/>
    <cellStyle name="SAPBEXinputData 2 2 2 4 4" xfId="38416"/>
    <cellStyle name="SAPBEXinputData 2 2 2 5" xfId="38417"/>
    <cellStyle name="SAPBEXinputData 2 2 2 5 2" xfId="38418"/>
    <cellStyle name="SAPBEXinputData 2 2 2 6" xfId="38419"/>
    <cellStyle name="SAPBEXinputData 2 2 2 6 2" xfId="38420"/>
    <cellStyle name="SAPBEXinputData 2 2 2 7" xfId="38421"/>
    <cellStyle name="SAPBEXinputData 2 2 2 7 2" xfId="38422"/>
    <cellStyle name="SAPBEXinputData 2 2 2 8" xfId="38423"/>
    <cellStyle name="SAPBEXinputData 2 2 3" xfId="38424"/>
    <cellStyle name="SAPBEXinputData 2 2 3 2" xfId="38425"/>
    <cellStyle name="SAPBEXinputData 2 2 3 2 2" xfId="38426"/>
    <cellStyle name="SAPBEXinputData 2 2 3 2 2 2" xfId="38427"/>
    <cellStyle name="SAPBEXinputData 2 2 3 2 3" xfId="38428"/>
    <cellStyle name="SAPBEXinputData 2 2 3 2 3 2" xfId="38429"/>
    <cellStyle name="SAPBEXinputData 2 2 3 2 4" xfId="38430"/>
    <cellStyle name="SAPBEXinputData 2 2 3 3" xfId="38431"/>
    <cellStyle name="SAPBEXinputData 2 2 3 3 2" xfId="38432"/>
    <cellStyle name="SAPBEXinputData 2 2 3 4" xfId="38433"/>
    <cellStyle name="SAPBEXinputData 2 2 3 4 2" xfId="38434"/>
    <cellStyle name="SAPBEXinputData 2 2 3 5" xfId="38435"/>
    <cellStyle name="SAPBEXinputData 2 2 4" xfId="38436"/>
    <cellStyle name="SAPBEXinputData 2 2 4 2" xfId="38437"/>
    <cellStyle name="SAPBEXinputData 2 2 4 2 2" xfId="38438"/>
    <cellStyle name="SAPBEXinputData 2 2 4 2 2 2" xfId="38439"/>
    <cellStyle name="SAPBEXinputData 2 2 4 2 3" xfId="38440"/>
    <cellStyle name="SAPBEXinputData 2 2 4 2 3 2" xfId="38441"/>
    <cellStyle name="SAPBEXinputData 2 2 4 2 4" xfId="38442"/>
    <cellStyle name="SAPBEXinputData 2 2 4 3" xfId="38443"/>
    <cellStyle name="SAPBEXinputData 2 2 4 3 2" xfId="38444"/>
    <cellStyle name="SAPBEXinputData 2 2 4 4" xfId="38445"/>
    <cellStyle name="SAPBEXinputData 2 2 4 4 2" xfId="38446"/>
    <cellStyle name="SAPBEXinputData 2 2 4 5" xfId="38447"/>
    <cellStyle name="SAPBEXinputData 2 2 5" xfId="38448"/>
    <cellStyle name="SAPBEXinputData 2 2 5 2" xfId="38449"/>
    <cellStyle name="SAPBEXinputData 2 2 5 2 2" xfId="38450"/>
    <cellStyle name="SAPBEXinputData 2 2 5 2 2 2" xfId="38451"/>
    <cellStyle name="SAPBEXinputData 2 2 5 2 3" xfId="38452"/>
    <cellStyle name="SAPBEXinputData 2 2 5 2 3 2" xfId="38453"/>
    <cellStyle name="SAPBEXinputData 2 2 5 2 4" xfId="38454"/>
    <cellStyle name="SAPBEXinputData 2 2 5 3" xfId="38455"/>
    <cellStyle name="SAPBEXinputData 2 2 5 3 2" xfId="38456"/>
    <cellStyle name="SAPBEXinputData 2 2 5 4" xfId="38457"/>
    <cellStyle name="SAPBEXinputData 2 2 5 4 2" xfId="38458"/>
    <cellStyle name="SAPBEXinputData 2 2 5 5" xfId="38459"/>
    <cellStyle name="SAPBEXinputData 2 2 5 5 2" xfId="38460"/>
    <cellStyle name="SAPBEXinputData 2 2 5 6" xfId="38461"/>
    <cellStyle name="SAPBEXinputData 2 2 6" xfId="38462"/>
    <cellStyle name="SAPBEXinputData 2 2 6 2" xfId="38463"/>
    <cellStyle name="SAPBEXinputData 2 2 6 2 2" xfId="38464"/>
    <cellStyle name="SAPBEXinputData 2 2 6 3" xfId="38465"/>
    <cellStyle name="SAPBEXinputData 2 2 6 3 2" xfId="38466"/>
    <cellStyle name="SAPBEXinputData 2 2 6 4" xfId="38467"/>
    <cellStyle name="SAPBEXinputData 2 2 7" xfId="38468"/>
    <cellStyle name="SAPBEXinputData 2 2 7 2" xfId="38469"/>
    <cellStyle name="SAPBEXinputData 2 2 7 2 2" xfId="38470"/>
    <cellStyle name="SAPBEXinputData 2 2 7 3" xfId="38471"/>
    <cellStyle name="SAPBEXinputData 2 2 7 3 2" xfId="38472"/>
    <cellStyle name="SAPBEXinputData 2 2 7 4" xfId="38473"/>
    <cellStyle name="SAPBEXinputData 2 2 8" xfId="38474"/>
    <cellStyle name="SAPBEXinputData 2 2 8 2" xfId="38475"/>
    <cellStyle name="SAPBEXinputData 2 2 9" xfId="38476"/>
    <cellStyle name="SAPBEXinputData 2 2 9 2" xfId="38477"/>
    <cellStyle name="SAPBEXinputData 2 3" xfId="38478"/>
    <cellStyle name="SAPBEXinputData 2 3 2" xfId="38479"/>
    <cellStyle name="SAPBEXinputData 2 3 2 2" xfId="38480"/>
    <cellStyle name="SAPBEXinputData 2 3 2 2 2" xfId="38481"/>
    <cellStyle name="SAPBEXinputData 2 3 2 2 2 2" xfId="38482"/>
    <cellStyle name="SAPBEXinputData 2 3 2 2 3" xfId="38483"/>
    <cellStyle name="SAPBEXinputData 2 3 2 2 3 2" xfId="38484"/>
    <cellStyle name="SAPBEXinputData 2 3 2 2 4" xfId="38485"/>
    <cellStyle name="SAPBEXinputData 2 3 2 3" xfId="38486"/>
    <cellStyle name="SAPBEXinputData 2 3 2 3 2" xfId="38487"/>
    <cellStyle name="SAPBEXinputData 2 3 2 4" xfId="38488"/>
    <cellStyle name="SAPBEXinputData 2 3 2 4 2" xfId="38489"/>
    <cellStyle name="SAPBEXinputData 2 3 2 5" xfId="38490"/>
    <cellStyle name="SAPBEXinputData 2 3 2 5 2" xfId="38491"/>
    <cellStyle name="SAPBEXinputData 2 3 2 6" xfId="38492"/>
    <cellStyle name="SAPBEXinputData 2 3 3" xfId="38493"/>
    <cellStyle name="SAPBEXinputData 2 3 3 2" xfId="38494"/>
    <cellStyle name="SAPBEXinputData 2 3 3 2 2" xfId="38495"/>
    <cellStyle name="SAPBEXinputData 2 3 3 3" xfId="38496"/>
    <cellStyle name="SAPBEXinputData 2 3 3 3 2" xfId="38497"/>
    <cellStyle name="SAPBEXinputData 2 3 3 4" xfId="38498"/>
    <cellStyle name="SAPBEXinputData 2 3 4" xfId="38499"/>
    <cellStyle name="SAPBEXinputData 2 3 4 2" xfId="38500"/>
    <cellStyle name="SAPBEXinputData 2 3 4 2 2" xfId="38501"/>
    <cellStyle name="SAPBEXinputData 2 3 4 3" xfId="38502"/>
    <cellStyle name="SAPBEXinputData 2 3 4 3 2" xfId="38503"/>
    <cellStyle name="SAPBEXinputData 2 3 4 4" xfId="38504"/>
    <cellStyle name="SAPBEXinputData 2 3 5" xfId="38505"/>
    <cellStyle name="SAPBEXinputData 2 3 5 2" xfId="38506"/>
    <cellStyle name="SAPBEXinputData 2 3 6" xfId="38507"/>
    <cellStyle name="SAPBEXinputData 2 3 6 2" xfId="38508"/>
    <cellStyle name="SAPBEXinputData 2 3 7" xfId="38509"/>
    <cellStyle name="SAPBEXinputData 2 3 7 2" xfId="38510"/>
    <cellStyle name="SAPBEXinputData 2 3 8" xfId="38511"/>
    <cellStyle name="SAPBEXinputData 2 4" xfId="38512"/>
    <cellStyle name="SAPBEXinputData 2 4 2" xfId="38513"/>
    <cellStyle name="SAPBEXinputData 2 4 2 2" xfId="38514"/>
    <cellStyle name="SAPBEXinputData 2 4 2 2 2" xfId="38515"/>
    <cellStyle name="SAPBEXinputData 2 4 2 3" xfId="38516"/>
    <cellStyle name="SAPBEXinputData 2 4 2 3 2" xfId="38517"/>
    <cellStyle name="SAPBEXinputData 2 4 2 4" xfId="38518"/>
    <cellStyle name="SAPBEXinputData 2 4 3" xfId="38519"/>
    <cellStyle name="SAPBEXinputData 2 4 3 2" xfId="38520"/>
    <cellStyle name="SAPBEXinputData 2 4 4" xfId="38521"/>
    <cellStyle name="SAPBEXinputData 2 4 4 2" xfId="38522"/>
    <cellStyle name="SAPBEXinputData 2 4 5" xfId="38523"/>
    <cellStyle name="SAPBEXinputData 2 5" xfId="38524"/>
    <cellStyle name="SAPBEXinputData 2 5 2" xfId="38525"/>
    <cellStyle name="SAPBEXinputData 2 5 2 2" xfId="38526"/>
    <cellStyle name="SAPBEXinputData 2 5 2 2 2" xfId="38527"/>
    <cellStyle name="SAPBEXinputData 2 5 2 3" xfId="38528"/>
    <cellStyle name="SAPBEXinputData 2 5 2 3 2" xfId="38529"/>
    <cellStyle name="SAPBEXinputData 2 5 2 4" xfId="38530"/>
    <cellStyle name="SAPBEXinputData 2 5 3" xfId="38531"/>
    <cellStyle name="SAPBEXinputData 2 5 3 2" xfId="38532"/>
    <cellStyle name="SAPBEXinputData 2 5 4" xfId="38533"/>
    <cellStyle name="SAPBEXinputData 2 5 4 2" xfId="38534"/>
    <cellStyle name="SAPBEXinputData 2 5 5" xfId="38535"/>
    <cellStyle name="SAPBEXinputData 2 6" xfId="38536"/>
    <cellStyle name="SAPBEXinputData 2 6 2" xfId="38537"/>
    <cellStyle name="SAPBEXinputData 2 6 2 2" xfId="38538"/>
    <cellStyle name="SAPBEXinputData 2 6 2 2 2" xfId="38539"/>
    <cellStyle name="SAPBEXinputData 2 6 2 3" xfId="38540"/>
    <cellStyle name="SAPBEXinputData 2 6 2 3 2" xfId="38541"/>
    <cellStyle name="SAPBEXinputData 2 6 2 4" xfId="38542"/>
    <cellStyle name="SAPBEXinputData 2 6 3" xfId="38543"/>
    <cellStyle name="SAPBEXinputData 2 6 3 2" xfId="38544"/>
    <cellStyle name="SAPBEXinputData 2 6 4" xfId="38545"/>
    <cellStyle name="SAPBEXinputData 2 6 4 2" xfId="38546"/>
    <cellStyle name="SAPBEXinputData 2 6 5" xfId="38547"/>
    <cellStyle name="SAPBEXinputData 2 6 5 2" xfId="38548"/>
    <cellStyle name="SAPBEXinputData 2 6 6" xfId="38549"/>
    <cellStyle name="SAPBEXinputData 2 7" xfId="38550"/>
    <cellStyle name="SAPBEXinputData 2 7 2" xfId="38551"/>
    <cellStyle name="SAPBEXinputData 2 7 2 2" xfId="38552"/>
    <cellStyle name="SAPBEXinputData 2 7 3" xfId="38553"/>
    <cellStyle name="SAPBEXinputData 2 7 3 2" xfId="38554"/>
    <cellStyle name="SAPBEXinputData 2 7 4" xfId="38555"/>
    <cellStyle name="SAPBEXinputData 2 8" xfId="38556"/>
    <cellStyle name="SAPBEXinputData 2 8 2" xfId="38557"/>
    <cellStyle name="SAPBEXinputData 2 8 2 2" xfId="38558"/>
    <cellStyle name="SAPBEXinputData 2 8 3" xfId="38559"/>
    <cellStyle name="SAPBEXinputData 2 8 3 2" xfId="38560"/>
    <cellStyle name="SAPBEXinputData 2 8 4" xfId="38561"/>
    <cellStyle name="SAPBEXinputData 2 9" xfId="38562"/>
    <cellStyle name="SAPBEXinputData 2 9 2" xfId="38563"/>
    <cellStyle name="SAPBEXinputData 2_20120313_final_participating_bonds_mar2012_interest_calc" xfId="38564"/>
    <cellStyle name="SAPBEXinputData 3" xfId="38565"/>
    <cellStyle name="SAPBEXinputData 3 10" xfId="38566"/>
    <cellStyle name="SAPBEXinputData 3 10 2" xfId="38567"/>
    <cellStyle name="SAPBEXinputData 3 11" xfId="38568"/>
    <cellStyle name="SAPBEXinputData 3 12" xfId="38569"/>
    <cellStyle name="SAPBEXinputData 3 13" xfId="38570"/>
    <cellStyle name="SAPBEXinputData 3 2" xfId="38571"/>
    <cellStyle name="SAPBEXinputData 3 2 2" xfId="38572"/>
    <cellStyle name="SAPBEXinputData 3 2 2 2" xfId="38573"/>
    <cellStyle name="SAPBEXinputData 3 2 2 2 2" xfId="38574"/>
    <cellStyle name="SAPBEXinputData 3 2 2 2 2 2" xfId="38575"/>
    <cellStyle name="SAPBEXinputData 3 2 2 2 3" xfId="38576"/>
    <cellStyle name="SAPBEXinputData 3 2 2 2 3 2" xfId="38577"/>
    <cellStyle name="SAPBEXinputData 3 2 2 2 4" xfId="38578"/>
    <cellStyle name="SAPBEXinputData 3 2 2 3" xfId="38579"/>
    <cellStyle name="SAPBEXinputData 3 2 2 3 2" xfId="38580"/>
    <cellStyle name="SAPBEXinputData 3 2 2 4" xfId="38581"/>
    <cellStyle name="SAPBEXinputData 3 2 2 4 2" xfId="38582"/>
    <cellStyle name="SAPBEXinputData 3 2 2 5" xfId="38583"/>
    <cellStyle name="SAPBEXinputData 3 2 2 5 2" xfId="38584"/>
    <cellStyle name="SAPBEXinputData 3 2 2 6" xfId="38585"/>
    <cellStyle name="SAPBEXinputData 3 2 3" xfId="38586"/>
    <cellStyle name="SAPBEXinputData 3 2 3 2" xfId="38587"/>
    <cellStyle name="SAPBEXinputData 3 2 3 2 2" xfId="38588"/>
    <cellStyle name="SAPBEXinputData 3 2 3 3" xfId="38589"/>
    <cellStyle name="SAPBEXinputData 3 2 3 3 2" xfId="38590"/>
    <cellStyle name="SAPBEXinputData 3 2 3 4" xfId="38591"/>
    <cellStyle name="SAPBEXinputData 3 2 4" xfId="38592"/>
    <cellStyle name="SAPBEXinputData 3 2 4 2" xfId="38593"/>
    <cellStyle name="SAPBEXinputData 3 2 4 2 2" xfId="38594"/>
    <cellStyle name="SAPBEXinputData 3 2 4 3" xfId="38595"/>
    <cellStyle name="SAPBEXinputData 3 2 4 3 2" xfId="38596"/>
    <cellStyle name="SAPBEXinputData 3 2 4 4" xfId="38597"/>
    <cellStyle name="SAPBEXinputData 3 2 5" xfId="38598"/>
    <cellStyle name="SAPBEXinputData 3 2 5 2" xfId="38599"/>
    <cellStyle name="SAPBEXinputData 3 2 6" xfId="38600"/>
    <cellStyle name="SAPBEXinputData 3 2 6 2" xfId="38601"/>
    <cellStyle name="SAPBEXinputData 3 2 7" xfId="38602"/>
    <cellStyle name="SAPBEXinputData 3 2 7 2" xfId="38603"/>
    <cellStyle name="SAPBEXinputData 3 2 8" xfId="38604"/>
    <cellStyle name="SAPBEXinputData 3 3" xfId="38605"/>
    <cellStyle name="SAPBEXinputData 3 3 2" xfId="38606"/>
    <cellStyle name="SAPBEXinputData 3 3 2 2" xfId="38607"/>
    <cellStyle name="SAPBEXinputData 3 3 2 2 2" xfId="38608"/>
    <cellStyle name="SAPBEXinputData 3 3 2 3" xfId="38609"/>
    <cellStyle name="SAPBEXinputData 3 3 2 3 2" xfId="38610"/>
    <cellStyle name="SAPBEXinputData 3 3 2 4" xfId="38611"/>
    <cellStyle name="SAPBEXinputData 3 3 3" xfId="38612"/>
    <cellStyle name="SAPBEXinputData 3 3 3 2" xfId="38613"/>
    <cellStyle name="SAPBEXinputData 3 3 4" xfId="38614"/>
    <cellStyle name="SAPBEXinputData 3 3 4 2" xfId="38615"/>
    <cellStyle name="SAPBEXinputData 3 3 5" xfId="38616"/>
    <cellStyle name="SAPBEXinputData 3 4" xfId="38617"/>
    <cellStyle name="SAPBEXinputData 3 4 2" xfId="38618"/>
    <cellStyle name="SAPBEXinputData 3 4 2 2" xfId="38619"/>
    <cellStyle name="SAPBEXinputData 3 4 2 2 2" xfId="38620"/>
    <cellStyle name="SAPBEXinputData 3 4 2 3" xfId="38621"/>
    <cellStyle name="SAPBEXinputData 3 4 2 3 2" xfId="38622"/>
    <cellStyle name="SAPBEXinputData 3 4 2 4" xfId="38623"/>
    <cellStyle name="SAPBEXinputData 3 4 3" xfId="38624"/>
    <cellStyle name="SAPBEXinputData 3 4 3 2" xfId="38625"/>
    <cellStyle name="SAPBEXinputData 3 4 4" xfId="38626"/>
    <cellStyle name="SAPBEXinputData 3 4 4 2" xfId="38627"/>
    <cellStyle name="SAPBEXinputData 3 4 5" xfId="38628"/>
    <cellStyle name="SAPBEXinputData 3 5" xfId="38629"/>
    <cellStyle name="SAPBEXinputData 3 5 2" xfId="38630"/>
    <cellStyle name="SAPBEXinputData 3 5 2 2" xfId="38631"/>
    <cellStyle name="SAPBEXinputData 3 5 2 2 2" xfId="38632"/>
    <cellStyle name="SAPBEXinputData 3 5 2 3" xfId="38633"/>
    <cellStyle name="SAPBEXinputData 3 5 2 3 2" xfId="38634"/>
    <cellStyle name="SAPBEXinputData 3 5 2 4" xfId="38635"/>
    <cellStyle name="SAPBEXinputData 3 5 3" xfId="38636"/>
    <cellStyle name="SAPBEXinputData 3 5 3 2" xfId="38637"/>
    <cellStyle name="SAPBEXinputData 3 5 4" xfId="38638"/>
    <cellStyle name="SAPBEXinputData 3 5 4 2" xfId="38639"/>
    <cellStyle name="SAPBEXinputData 3 5 5" xfId="38640"/>
    <cellStyle name="SAPBEXinputData 3 5 5 2" xfId="38641"/>
    <cellStyle name="SAPBEXinputData 3 5 6" xfId="38642"/>
    <cellStyle name="SAPBEXinputData 3 6" xfId="38643"/>
    <cellStyle name="SAPBEXinputData 3 6 2" xfId="38644"/>
    <cellStyle name="SAPBEXinputData 3 6 2 2" xfId="38645"/>
    <cellStyle name="SAPBEXinputData 3 6 3" xfId="38646"/>
    <cellStyle name="SAPBEXinputData 3 6 3 2" xfId="38647"/>
    <cellStyle name="SAPBEXinputData 3 6 4" xfId="38648"/>
    <cellStyle name="SAPBEXinputData 3 7" xfId="38649"/>
    <cellStyle name="SAPBEXinputData 3 7 2" xfId="38650"/>
    <cellStyle name="SAPBEXinputData 3 7 2 2" xfId="38651"/>
    <cellStyle name="SAPBEXinputData 3 7 3" xfId="38652"/>
    <cellStyle name="SAPBEXinputData 3 7 3 2" xfId="38653"/>
    <cellStyle name="SAPBEXinputData 3 7 4" xfId="38654"/>
    <cellStyle name="SAPBEXinputData 3 8" xfId="38655"/>
    <cellStyle name="SAPBEXinputData 3 8 2" xfId="38656"/>
    <cellStyle name="SAPBEXinputData 3 9" xfId="38657"/>
    <cellStyle name="SAPBEXinputData 3 9 2" xfId="38658"/>
    <cellStyle name="SAPBEXinputData 4" xfId="38659"/>
    <cellStyle name="SAPBEXinputData 4 2" xfId="38660"/>
    <cellStyle name="SAPBEXinputData 4 2 2" xfId="38661"/>
    <cellStyle name="SAPBEXinputData 4 2 2 2" xfId="38662"/>
    <cellStyle name="SAPBEXinputData 4 2 2 2 2" xfId="38663"/>
    <cellStyle name="SAPBEXinputData 4 2 2 3" xfId="38664"/>
    <cellStyle name="SAPBEXinputData 4 2 2 3 2" xfId="38665"/>
    <cellStyle name="SAPBEXinputData 4 2 2 4" xfId="38666"/>
    <cellStyle name="SAPBEXinputData 4 2 3" xfId="38667"/>
    <cellStyle name="SAPBEXinputData 4 2 3 2" xfId="38668"/>
    <cellStyle name="SAPBEXinputData 4 2 4" xfId="38669"/>
    <cellStyle name="SAPBEXinputData 4 2 4 2" xfId="38670"/>
    <cellStyle name="SAPBEXinputData 4 2 5" xfId="38671"/>
    <cellStyle name="SAPBEXinputData 4 2 5 2" xfId="38672"/>
    <cellStyle name="SAPBEXinputData 4 2 6" xfId="38673"/>
    <cellStyle name="SAPBEXinputData 4 3" xfId="38674"/>
    <cellStyle name="SAPBEXinputData 4 3 2" xfId="38675"/>
    <cellStyle name="SAPBEXinputData 4 3 2 2" xfId="38676"/>
    <cellStyle name="SAPBEXinputData 4 3 3" xfId="38677"/>
    <cellStyle name="SAPBEXinputData 4 3 3 2" xfId="38678"/>
    <cellStyle name="SAPBEXinputData 4 3 4" xfId="38679"/>
    <cellStyle name="SAPBEXinputData 4 4" xfId="38680"/>
    <cellStyle name="SAPBEXinputData 4 4 2" xfId="38681"/>
    <cellStyle name="SAPBEXinputData 4 4 2 2" xfId="38682"/>
    <cellStyle name="SAPBEXinputData 4 4 3" xfId="38683"/>
    <cellStyle name="SAPBEXinputData 4 4 3 2" xfId="38684"/>
    <cellStyle name="SAPBEXinputData 4 4 4" xfId="38685"/>
    <cellStyle name="SAPBEXinputData 4 5" xfId="38686"/>
    <cellStyle name="SAPBEXinputData 4 5 2" xfId="38687"/>
    <cellStyle name="SAPBEXinputData 4 6" xfId="38688"/>
    <cellStyle name="SAPBEXinputData 4 6 2" xfId="38689"/>
    <cellStyle name="SAPBEXinputData 4 7" xfId="38690"/>
    <cellStyle name="SAPBEXinputData 4 7 2" xfId="38691"/>
    <cellStyle name="SAPBEXinputData 4 8" xfId="38692"/>
    <cellStyle name="SAPBEXinputData 5" xfId="38693"/>
    <cellStyle name="SAPBEXinputData 5 2" xfId="38694"/>
    <cellStyle name="SAPBEXinputData 5 2 2" xfId="38695"/>
    <cellStyle name="SAPBEXinputData 5 2 2 2" xfId="38696"/>
    <cellStyle name="SAPBEXinputData 5 2 3" xfId="38697"/>
    <cellStyle name="SAPBEXinputData 5 2 3 2" xfId="38698"/>
    <cellStyle name="SAPBEXinputData 5 2 4" xfId="38699"/>
    <cellStyle name="SAPBEXinputData 5 3" xfId="38700"/>
    <cellStyle name="SAPBEXinputData 5 3 2" xfId="38701"/>
    <cellStyle name="SAPBEXinputData 5 4" xfId="38702"/>
    <cellStyle name="SAPBEXinputData 5 4 2" xfId="38703"/>
    <cellStyle name="SAPBEXinputData 5 5" xfId="38704"/>
    <cellStyle name="SAPBEXinputData 6" xfId="38705"/>
    <cellStyle name="SAPBEXinputData 6 2" xfId="38706"/>
    <cellStyle name="SAPBEXinputData 6 2 2" xfId="38707"/>
    <cellStyle name="SAPBEXinputData 6 2 2 2" xfId="38708"/>
    <cellStyle name="SAPBEXinputData 6 2 3" xfId="38709"/>
    <cellStyle name="SAPBEXinputData 6 2 3 2" xfId="38710"/>
    <cellStyle name="SAPBEXinputData 6 2 4" xfId="38711"/>
    <cellStyle name="SAPBEXinputData 6 3" xfId="38712"/>
    <cellStyle name="SAPBEXinputData 6 3 2" xfId="38713"/>
    <cellStyle name="SAPBEXinputData 6 4" xfId="38714"/>
    <cellStyle name="SAPBEXinputData 6 4 2" xfId="38715"/>
    <cellStyle name="SAPBEXinputData 6 5" xfId="38716"/>
    <cellStyle name="SAPBEXinputData 7" xfId="38717"/>
    <cellStyle name="SAPBEXinputData 7 2" xfId="38718"/>
    <cellStyle name="SAPBEXinputData 7 2 2" xfId="38719"/>
    <cellStyle name="SAPBEXinputData 7 2 2 2" xfId="38720"/>
    <cellStyle name="SAPBEXinputData 7 2 3" xfId="38721"/>
    <cellStyle name="SAPBEXinputData 7 2 3 2" xfId="38722"/>
    <cellStyle name="SAPBEXinputData 7 2 4" xfId="38723"/>
    <cellStyle name="SAPBEXinputData 7 3" xfId="38724"/>
    <cellStyle name="SAPBEXinputData 7 3 2" xfId="38725"/>
    <cellStyle name="SAPBEXinputData 7 4" xfId="38726"/>
    <cellStyle name="SAPBEXinputData 7 4 2" xfId="38727"/>
    <cellStyle name="SAPBEXinputData 7 5" xfId="38728"/>
    <cellStyle name="SAPBEXinputData 7 5 2" xfId="38729"/>
    <cellStyle name="SAPBEXinputData 7 6" xfId="38730"/>
    <cellStyle name="SAPBEXinputData 8" xfId="38731"/>
    <cellStyle name="SAPBEXinputData 8 2" xfId="38732"/>
    <cellStyle name="SAPBEXinputData 8 2 2" xfId="38733"/>
    <cellStyle name="SAPBEXinputData 8 3" xfId="38734"/>
    <cellStyle name="SAPBEXinputData 8 3 2" xfId="38735"/>
    <cellStyle name="SAPBEXinputData 8 4" xfId="38736"/>
    <cellStyle name="SAPBEXinputData 9" xfId="38737"/>
    <cellStyle name="SAPBEXinputData 9 2" xfId="38738"/>
    <cellStyle name="SAPBEXinputData 9 2 2" xfId="38739"/>
    <cellStyle name="SAPBEXinputData 9 3" xfId="38740"/>
    <cellStyle name="SAPBEXinputData 9 3 2" xfId="38741"/>
    <cellStyle name="SAPBEXinputData 9 4" xfId="38742"/>
    <cellStyle name="SAPBEXinputData_2011-10-03 DSA EL with PSI Oct" xfId="38743"/>
    <cellStyle name="SAPBEXItemHeader" xfId="38744"/>
    <cellStyle name="SAPBEXresData" xfId="38745"/>
    <cellStyle name="SAPBEXresDataEmph" xfId="38746"/>
    <cellStyle name="SAPBEXresItem" xfId="38747"/>
    <cellStyle name="SAPBEXresItemX" xfId="38748"/>
    <cellStyle name="SAPBEXresItemX 10" xfId="38749"/>
    <cellStyle name="SAPBEXresItemX 10 2" xfId="38750"/>
    <cellStyle name="SAPBEXresItemX 10 2 2" xfId="38751"/>
    <cellStyle name="SAPBEXresItemX 10 2 2 2" xfId="38752"/>
    <cellStyle name="SAPBEXresItemX 10 2 3" xfId="38753"/>
    <cellStyle name="SAPBEXresItemX 10 3" xfId="38754"/>
    <cellStyle name="SAPBEXresItemX 10 3 2" xfId="38755"/>
    <cellStyle name="SAPBEXresItemX 10 4" xfId="38756"/>
    <cellStyle name="SAPBEXresItemX 10 4 2" xfId="38757"/>
    <cellStyle name="SAPBEXresItemX 10 5" xfId="38758"/>
    <cellStyle name="SAPBEXresItemX 10 5 2" xfId="38759"/>
    <cellStyle name="SAPBEXresItemX 10 6" xfId="38760"/>
    <cellStyle name="SAPBEXresItemX 10 7" xfId="38761"/>
    <cellStyle name="SAPBEXresItemX 10 8" xfId="38762"/>
    <cellStyle name="SAPBEXresItemX 11" xfId="38763"/>
    <cellStyle name="SAPBEXresItemX 11 2" xfId="38764"/>
    <cellStyle name="SAPBEXresItemX 11 2 2" xfId="38765"/>
    <cellStyle name="SAPBEXresItemX 11 2 2 2" xfId="38766"/>
    <cellStyle name="SAPBEXresItemX 11 2 3" xfId="38767"/>
    <cellStyle name="SAPBEXresItemX 11 3" xfId="38768"/>
    <cellStyle name="SAPBEXresItemX 11 3 2" xfId="38769"/>
    <cellStyle name="SAPBEXresItemX 11 4" xfId="38770"/>
    <cellStyle name="SAPBEXresItemX 11 4 2" xfId="38771"/>
    <cellStyle name="SAPBEXresItemX 11 5" xfId="38772"/>
    <cellStyle name="SAPBEXresItemX 11 5 2" xfId="38773"/>
    <cellStyle name="SAPBEXresItemX 11 6" xfId="38774"/>
    <cellStyle name="SAPBEXresItemX 11 7" xfId="38775"/>
    <cellStyle name="SAPBEXresItemX 12" xfId="38776"/>
    <cellStyle name="SAPBEXresItemX 12 2" xfId="38777"/>
    <cellStyle name="SAPBEXresItemX 12 2 2" xfId="38778"/>
    <cellStyle name="SAPBEXresItemX 12 3" xfId="38779"/>
    <cellStyle name="SAPBEXresItemX 12 4" xfId="38780"/>
    <cellStyle name="SAPBEXresItemX 13" xfId="38781"/>
    <cellStyle name="SAPBEXresItemX 13 2" xfId="38782"/>
    <cellStyle name="SAPBEXresItemX 13 2 2" xfId="38783"/>
    <cellStyle name="SAPBEXresItemX 13 3" xfId="38784"/>
    <cellStyle name="SAPBEXresItemX 13 4" xfId="38785"/>
    <cellStyle name="SAPBEXresItemX 13 5" xfId="38786"/>
    <cellStyle name="SAPBEXresItemX 14" xfId="38787"/>
    <cellStyle name="SAPBEXresItemX 14 2" xfId="38788"/>
    <cellStyle name="SAPBEXresItemX 14 2 2" xfId="38789"/>
    <cellStyle name="SAPBEXresItemX 14 3" xfId="38790"/>
    <cellStyle name="SAPBEXresItemX 14 4" xfId="38791"/>
    <cellStyle name="SAPBEXresItemX 14 5" xfId="38792"/>
    <cellStyle name="SAPBEXresItemX 15" xfId="38793"/>
    <cellStyle name="SAPBEXresItemX 15 2" xfId="38794"/>
    <cellStyle name="SAPBEXresItemX 15 3" xfId="38795"/>
    <cellStyle name="SAPBEXresItemX 15 4" xfId="38796"/>
    <cellStyle name="SAPBEXresItemX 16" xfId="38797"/>
    <cellStyle name="SAPBEXresItemX 16 2" xfId="38798"/>
    <cellStyle name="SAPBEXresItemX 17" xfId="38799"/>
    <cellStyle name="SAPBEXresItemX 17 2" xfId="38800"/>
    <cellStyle name="SAPBEXresItemX 18" xfId="38801"/>
    <cellStyle name="SAPBEXresItemX 19" xfId="38802"/>
    <cellStyle name="SAPBEXresItemX 2" xfId="38803"/>
    <cellStyle name="SAPBEXresItemX 2 10" xfId="38804"/>
    <cellStyle name="SAPBEXresItemX 2 10 10" xfId="38805"/>
    <cellStyle name="SAPBEXresItemX 2 10 11" xfId="38806"/>
    <cellStyle name="SAPBEXresItemX 2 10 12" xfId="38807"/>
    <cellStyle name="SAPBEXresItemX 2 10 13" xfId="38808"/>
    <cellStyle name="SAPBEXresItemX 2 10 2" xfId="38809"/>
    <cellStyle name="SAPBEXresItemX 2 10 2 2" xfId="38810"/>
    <cellStyle name="SAPBEXresItemX 2 10 2 2 2" xfId="38811"/>
    <cellStyle name="SAPBEXresItemX 2 10 2 2 2 2" xfId="38812"/>
    <cellStyle name="SAPBEXresItemX 2 10 2 2 3" xfId="38813"/>
    <cellStyle name="SAPBEXresItemX 2 10 2 3" xfId="38814"/>
    <cellStyle name="SAPBEXresItemX 2 10 2 3 2" xfId="38815"/>
    <cellStyle name="SAPBEXresItemX 2 10 2 4" xfId="38816"/>
    <cellStyle name="SAPBEXresItemX 2 10 2 4 2" xfId="38817"/>
    <cellStyle name="SAPBEXresItemX 2 10 2 5" xfId="38818"/>
    <cellStyle name="SAPBEXresItemX 2 10 2 5 2" xfId="38819"/>
    <cellStyle name="SAPBEXresItemX 2 10 2 6" xfId="38820"/>
    <cellStyle name="SAPBEXresItemX 2 10 2 7" xfId="38821"/>
    <cellStyle name="SAPBEXresItemX 2 10 2 8" xfId="38822"/>
    <cellStyle name="SAPBEXresItemX 2 10 3" xfId="38823"/>
    <cellStyle name="SAPBEXresItemX 2 10 3 2" xfId="38824"/>
    <cellStyle name="SAPBEXresItemX 2 10 3 2 2" xfId="38825"/>
    <cellStyle name="SAPBEXresItemX 2 10 3 2 2 2" xfId="38826"/>
    <cellStyle name="SAPBEXresItemX 2 10 3 2 3" xfId="38827"/>
    <cellStyle name="SAPBEXresItemX 2 10 3 3" xfId="38828"/>
    <cellStyle name="SAPBEXresItemX 2 10 3 3 2" xfId="38829"/>
    <cellStyle name="SAPBEXresItemX 2 10 3 4" xfId="38830"/>
    <cellStyle name="SAPBEXresItemX 2 10 3 4 2" xfId="38831"/>
    <cellStyle name="SAPBEXresItemX 2 10 3 5" xfId="38832"/>
    <cellStyle name="SAPBEXresItemX 2 10 3 5 2" xfId="38833"/>
    <cellStyle name="SAPBEXresItemX 2 10 3 6" xfId="38834"/>
    <cellStyle name="SAPBEXresItemX 2 10 3 7" xfId="38835"/>
    <cellStyle name="SAPBEXresItemX 2 10 3 8" xfId="38836"/>
    <cellStyle name="SAPBEXresItemX 2 10 4" xfId="38837"/>
    <cellStyle name="SAPBEXresItemX 2 10 4 2" xfId="38838"/>
    <cellStyle name="SAPBEXresItemX 2 10 4 2 2" xfId="38839"/>
    <cellStyle name="SAPBEXresItemX 2 10 4 3" xfId="38840"/>
    <cellStyle name="SAPBEXresItemX 2 10 4 4" xfId="38841"/>
    <cellStyle name="SAPBEXresItemX 2 10 4 5" xfId="38842"/>
    <cellStyle name="SAPBEXresItemX 2 10 5" xfId="38843"/>
    <cellStyle name="SAPBEXresItemX 2 10 5 2" xfId="38844"/>
    <cellStyle name="SAPBEXresItemX 2 10 5 2 2" xfId="38845"/>
    <cellStyle name="SAPBEXresItemX 2 10 5 3" xfId="38846"/>
    <cellStyle name="SAPBEXresItemX 2 10 5 4" xfId="38847"/>
    <cellStyle name="SAPBEXresItemX 2 10 5 5" xfId="38848"/>
    <cellStyle name="SAPBEXresItemX 2 10 6" xfId="38849"/>
    <cellStyle name="SAPBEXresItemX 2 10 6 2" xfId="38850"/>
    <cellStyle name="SAPBEXresItemX 2 10 6 2 2" xfId="38851"/>
    <cellStyle name="SAPBEXresItemX 2 10 6 3" xfId="38852"/>
    <cellStyle name="SAPBEXresItemX 2 10 6 4" xfId="38853"/>
    <cellStyle name="SAPBEXresItemX 2 10 6 5" xfId="38854"/>
    <cellStyle name="SAPBEXresItemX 2 10 7" xfId="38855"/>
    <cellStyle name="SAPBEXresItemX 2 10 7 2" xfId="38856"/>
    <cellStyle name="SAPBEXresItemX 2 10 7 3" xfId="38857"/>
    <cellStyle name="SAPBEXresItemX 2 10 7 4" xfId="38858"/>
    <cellStyle name="SAPBEXresItemX 2 10 8" xfId="38859"/>
    <cellStyle name="SAPBEXresItemX 2 10 8 2" xfId="38860"/>
    <cellStyle name="SAPBEXresItemX 2 10 8 3" xfId="38861"/>
    <cellStyle name="SAPBEXresItemX 2 10 8 4" xfId="38862"/>
    <cellStyle name="SAPBEXresItemX 2 10 9" xfId="38863"/>
    <cellStyle name="SAPBEXresItemX 2 10 9 2" xfId="38864"/>
    <cellStyle name="SAPBEXresItemX 2 11" xfId="38865"/>
    <cellStyle name="SAPBEXresItemX 2 11 10" xfId="38866"/>
    <cellStyle name="SAPBEXresItemX 2 11 11" xfId="38867"/>
    <cellStyle name="SAPBEXresItemX 2 11 12" xfId="38868"/>
    <cellStyle name="SAPBEXresItemX 2 11 13" xfId="38869"/>
    <cellStyle name="SAPBEXresItemX 2 11 2" xfId="38870"/>
    <cellStyle name="SAPBEXresItemX 2 11 2 2" xfId="38871"/>
    <cellStyle name="SAPBEXresItemX 2 11 2 2 2" xfId="38872"/>
    <cellStyle name="SAPBEXresItemX 2 11 2 2 2 2" xfId="38873"/>
    <cellStyle name="SAPBEXresItemX 2 11 2 2 3" xfId="38874"/>
    <cellStyle name="SAPBEXresItemX 2 11 2 3" xfId="38875"/>
    <cellStyle name="SAPBEXresItemX 2 11 2 3 2" xfId="38876"/>
    <cellStyle name="SAPBEXresItemX 2 11 2 4" xfId="38877"/>
    <cellStyle name="SAPBEXresItemX 2 11 2 4 2" xfId="38878"/>
    <cellStyle name="SAPBEXresItemX 2 11 2 5" xfId="38879"/>
    <cellStyle name="SAPBEXresItemX 2 11 2 5 2" xfId="38880"/>
    <cellStyle name="SAPBEXresItemX 2 11 2 6" xfId="38881"/>
    <cellStyle name="SAPBEXresItemX 2 11 2 7" xfId="38882"/>
    <cellStyle name="SAPBEXresItemX 2 11 2 8" xfId="38883"/>
    <cellStyle name="SAPBEXresItemX 2 11 3" xfId="38884"/>
    <cellStyle name="SAPBEXresItemX 2 11 3 2" xfId="38885"/>
    <cellStyle name="SAPBEXresItemX 2 11 3 2 2" xfId="38886"/>
    <cellStyle name="SAPBEXresItemX 2 11 3 2 2 2" xfId="38887"/>
    <cellStyle name="SAPBEXresItemX 2 11 3 2 3" xfId="38888"/>
    <cellStyle name="SAPBEXresItemX 2 11 3 3" xfId="38889"/>
    <cellStyle name="SAPBEXresItemX 2 11 3 3 2" xfId="38890"/>
    <cellStyle name="SAPBEXresItemX 2 11 3 4" xfId="38891"/>
    <cellStyle name="SAPBEXresItemX 2 11 3 4 2" xfId="38892"/>
    <cellStyle name="SAPBEXresItemX 2 11 3 5" xfId="38893"/>
    <cellStyle name="SAPBEXresItemX 2 11 3 5 2" xfId="38894"/>
    <cellStyle name="SAPBEXresItemX 2 11 3 6" xfId="38895"/>
    <cellStyle name="SAPBEXresItemX 2 11 3 7" xfId="38896"/>
    <cellStyle name="SAPBEXresItemX 2 11 3 8" xfId="38897"/>
    <cellStyle name="SAPBEXresItemX 2 11 4" xfId="38898"/>
    <cellStyle name="SAPBEXresItemX 2 11 4 2" xfId="38899"/>
    <cellStyle name="SAPBEXresItemX 2 11 4 2 2" xfId="38900"/>
    <cellStyle name="SAPBEXresItemX 2 11 4 3" xfId="38901"/>
    <cellStyle name="SAPBEXresItemX 2 11 4 4" xfId="38902"/>
    <cellStyle name="SAPBEXresItemX 2 11 4 5" xfId="38903"/>
    <cellStyle name="SAPBEXresItemX 2 11 5" xfId="38904"/>
    <cellStyle name="SAPBEXresItemX 2 11 5 2" xfId="38905"/>
    <cellStyle name="SAPBEXresItemX 2 11 5 2 2" xfId="38906"/>
    <cellStyle name="SAPBEXresItemX 2 11 5 3" xfId="38907"/>
    <cellStyle name="SAPBEXresItemX 2 11 5 4" xfId="38908"/>
    <cellStyle name="SAPBEXresItemX 2 11 5 5" xfId="38909"/>
    <cellStyle name="SAPBEXresItemX 2 11 6" xfId="38910"/>
    <cellStyle name="SAPBEXresItemX 2 11 6 2" xfId="38911"/>
    <cellStyle name="SAPBEXresItemX 2 11 6 2 2" xfId="38912"/>
    <cellStyle name="SAPBEXresItemX 2 11 6 3" xfId="38913"/>
    <cellStyle name="SAPBEXresItemX 2 11 6 4" xfId="38914"/>
    <cellStyle name="SAPBEXresItemX 2 11 6 5" xfId="38915"/>
    <cellStyle name="SAPBEXresItemX 2 11 7" xfId="38916"/>
    <cellStyle name="SAPBEXresItemX 2 11 7 2" xfId="38917"/>
    <cellStyle name="SAPBEXresItemX 2 11 7 3" xfId="38918"/>
    <cellStyle name="SAPBEXresItemX 2 11 7 4" xfId="38919"/>
    <cellStyle name="SAPBEXresItemX 2 11 8" xfId="38920"/>
    <cellStyle name="SAPBEXresItemX 2 11 8 2" xfId="38921"/>
    <cellStyle name="SAPBEXresItemX 2 11 8 3" xfId="38922"/>
    <cellStyle name="SAPBEXresItemX 2 11 8 4" xfId="38923"/>
    <cellStyle name="SAPBEXresItemX 2 11 9" xfId="38924"/>
    <cellStyle name="SAPBEXresItemX 2 11 9 2" xfId="38925"/>
    <cellStyle name="SAPBEXresItemX 2 12" xfId="38926"/>
    <cellStyle name="SAPBEXresItemX 2 12 10" xfId="38927"/>
    <cellStyle name="SAPBEXresItemX 2 12 11" xfId="38928"/>
    <cellStyle name="SAPBEXresItemX 2 12 12" xfId="38929"/>
    <cellStyle name="SAPBEXresItemX 2 12 13" xfId="38930"/>
    <cellStyle name="SAPBEXresItemX 2 12 2" xfId="38931"/>
    <cellStyle name="SAPBEXresItemX 2 12 2 2" xfId="38932"/>
    <cellStyle name="SAPBEXresItemX 2 12 2 2 2" xfId="38933"/>
    <cellStyle name="SAPBEXresItemX 2 12 2 2 2 2" xfId="38934"/>
    <cellStyle name="SAPBEXresItemX 2 12 2 2 3" xfId="38935"/>
    <cellStyle name="SAPBEXresItemX 2 12 2 3" xfId="38936"/>
    <cellStyle name="SAPBEXresItemX 2 12 2 3 2" xfId="38937"/>
    <cellStyle name="SAPBEXresItemX 2 12 2 4" xfId="38938"/>
    <cellStyle name="SAPBEXresItemX 2 12 2 4 2" xfId="38939"/>
    <cellStyle name="SAPBEXresItemX 2 12 2 5" xfId="38940"/>
    <cellStyle name="SAPBEXresItemX 2 12 2 5 2" xfId="38941"/>
    <cellStyle name="SAPBEXresItemX 2 12 2 6" xfId="38942"/>
    <cellStyle name="SAPBEXresItemX 2 12 2 7" xfId="38943"/>
    <cellStyle name="SAPBEXresItemX 2 12 2 8" xfId="38944"/>
    <cellStyle name="SAPBEXresItemX 2 12 3" xfId="38945"/>
    <cellStyle name="SAPBEXresItemX 2 12 3 2" xfId="38946"/>
    <cellStyle name="SAPBEXresItemX 2 12 3 2 2" xfId="38947"/>
    <cellStyle name="SAPBEXresItemX 2 12 3 2 2 2" xfId="38948"/>
    <cellStyle name="SAPBEXresItemX 2 12 3 2 3" xfId="38949"/>
    <cellStyle name="SAPBEXresItemX 2 12 3 3" xfId="38950"/>
    <cellStyle name="SAPBEXresItemX 2 12 3 3 2" xfId="38951"/>
    <cellStyle name="SAPBEXresItemX 2 12 3 4" xfId="38952"/>
    <cellStyle name="SAPBEXresItemX 2 12 3 4 2" xfId="38953"/>
    <cellStyle name="SAPBEXresItemX 2 12 3 5" xfId="38954"/>
    <cellStyle name="SAPBEXresItemX 2 12 3 5 2" xfId="38955"/>
    <cellStyle name="SAPBEXresItemX 2 12 3 6" xfId="38956"/>
    <cellStyle name="SAPBEXresItemX 2 12 3 7" xfId="38957"/>
    <cellStyle name="SAPBEXresItemX 2 12 3 8" xfId="38958"/>
    <cellStyle name="SAPBEXresItemX 2 12 4" xfId="38959"/>
    <cellStyle name="SAPBEXresItemX 2 12 4 2" xfId="38960"/>
    <cellStyle name="SAPBEXresItemX 2 12 4 2 2" xfId="38961"/>
    <cellStyle name="SAPBEXresItemX 2 12 4 3" xfId="38962"/>
    <cellStyle name="SAPBEXresItemX 2 12 4 4" xfId="38963"/>
    <cellStyle name="SAPBEXresItemX 2 12 4 5" xfId="38964"/>
    <cellStyle name="SAPBEXresItemX 2 12 5" xfId="38965"/>
    <cellStyle name="SAPBEXresItemX 2 12 5 2" xfId="38966"/>
    <cellStyle name="SAPBEXresItemX 2 12 5 2 2" xfId="38967"/>
    <cellStyle name="SAPBEXresItemX 2 12 5 3" xfId="38968"/>
    <cellStyle name="SAPBEXresItemX 2 12 5 4" xfId="38969"/>
    <cellStyle name="SAPBEXresItemX 2 12 5 5" xfId="38970"/>
    <cellStyle name="SAPBEXresItemX 2 12 6" xfId="38971"/>
    <cellStyle name="SAPBEXresItemX 2 12 6 2" xfId="38972"/>
    <cellStyle name="SAPBEXresItemX 2 12 6 2 2" xfId="38973"/>
    <cellStyle name="SAPBEXresItemX 2 12 6 3" xfId="38974"/>
    <cellStyle name="SAPBEXresItemX 2 12 6 4" xfId="38975"/>
    <cellStyle name="SAPBEXresItemX 2 12 6 5" xfId="38976"/>
    <cellStyle name="SAPBEXresItemX 2 12 7" xfId="38977"/>
    <cellStyle name="SAPBEXresItemX 2 12 7 2" xfId="38978"/>
    <cellStyle name="SAPBEXresItemX 2 12 7 3" xfId="38979"/>
    <cellStyle name="SAPBEXresItemX 2 12 7 4" xfId="38980"/>
    <cellStyle name="SAPBEXresItemX 2 12 8" xfId="38981"/>
    <cellStyle name="SAPBEXresItemX 2 12 8 2" xfId="38982"/>
    <cellStyle name="SAPBEXresItemX 2 12 8 3" xfId="38983"/>
    <cellStyle name="SAPBEXresItemX 2 12 8 4" xfId="38984"/>
    <cellStyle name="SAPBEXresItemX 2 12 9" xfId="38985"/>
    <cellStyle name="SAPBEXresItemX 2 12 9 2" xfId="38986"/>
    <cellStyle name="SAPBEXresItemX 2 13" xfId="38987"/>
    <cellStyle name="SAPBEXresItemX 2 13 10" xfId="38988"/>
    <cellStyle name="SAPBEXresItemX 2 13 11" xfId="38989"/>
    <cellStyle name="SAPBEXresItemX 2 13 12" xfId="38990"/>
    <cellStyle name="SAPBEXresItemX 2 13 13" xfId="38991"/>
    <cellStyle name="SAPBEXresItemX 2 13 2" xfId="38992"/>
    <cellStyle name="SAPBEXresItemX 2 13 2 2" xfId="38993"/>
    <cellStyle name="SAPBEXresItemX 2 13 2 2 2" xfId="38994"/>
    <cellStyle name="SAPBEXresItemX 2 13 2 2 2 2" xfId="38995"/>
    <cellStyle name="SAPBEXresItemX 2 13 2 2 3" xfId="38996"/>
    <cellStyle name="SAPBEXresItemX 2 13 2 3" xfId="38997"/>
    <cellStyle name="SAPBEXresItemX 2 13 2 3 2" xfId="38998"/>
    <cellStyle name="SAPBEXresItemX 2 13 2 4" xfId="38999"/>
    <cellStyle name="SAPBEXresItemX 2 13 2 4 2" xfId="39000"/>
    <cellStyle name="SAPBEXresItemX 2 13 2 5" xfId="39001"/>
    <cellStyle name="SAPBEXresItemX 2 13 2 5 2" xfId="39002"/>
    <cellStyle name="SAPBEXresItemX 2 13 2 6" xfId="39003"/>
    <cellStyle name="SAPBEXresItemX 2 13 2 7" xfId="39004"/>
    <cellStyle name="SAPBEXresItemX 2 13 2 8" xfId="39005"/>
    <cellStyle name="SAPBEXresItemX 2 13 3" xfId="39006"/>
    <cellStyle name="SAPBEXresItemX 2 13 3 2" xfId="39007"/>
    <cellStyle name="SAPBEXresItemX 2 13 3 2 2" xfId="39008"/>
    <cellStyle name="SAPBEXresItemX 2 13 3 2 2 2" xfId="39009"/>
    <cellStyle name="SAPBEXresItemX 2 13 3 2 3" xfId="39010"/>
    <cellStyle name="SAPBEXresItemX 2 13 3 3" xfId="39011"/>
    <cellStyle name="SAPBEXresItemX 2 13 3 3 2" xfId="39012"/>
    <cellStyle name="SAPBEXresItemX 2 13 3 4" xfId="39013"/>
    <cellStyle name="SAPBEXresItemX 2 13 3 4 2" xfId="39014"/>
    <cellStyle name="SAPBEXresItemX 2 13 3 5" xfId="39015"/>
    <cellStyle name="SAPBEXresItemX 2 13 3 5 2" xfId="39016"/>
    <cellStyle name="SAPBEXresItemX 2 13 3 6" xfId="39017"/>
    <cellStyle name="SAPBEXresItemX 2 13 3 7" xfId="39018"/>
    <cellStyle name="SAPBEXresItemX 2 13 3 8" xfId="39019"/>
    <cellStyle name="SAPBEXresItemX 2 13 4" xfId="39020"/>
    <cellStyle name="SAPBEXresItemX 2 13 4 2" xfId="39021"/>
    <cellStyle name="SAPBEXresItemX 2 13 4 2 2" xfId="39022"/>
    <cellStyle name="SAPBEXresItemX 2 13 4 3" xfId="39023"/>
    <cellStyle name="SAPBEXresItemX 2 13 4 4" xfId="39024"/>
    <cellStyle name="SAPBEXresItemX 2 13 4 5" xfId="39025"/>
    <cellStyle name="SAPBEXresItemX 2 13 5" xfId="39026"/>
    <cellStyle name="SAPBEXresItemX 2 13 5 2" xfId="39027"/>
    <cellStyle name="SAPBEXresItemX 2 13 5 2 2" xfId="39028"/>
    <cellStyle name="SAPBEXresItemX 2 13 5 3" xfId="39029"/>
    <cellStyle name="SAPBEXresItemX 2 13 5 4" xfId="39030"/>
    <cellStyle name="SAPBEXresItemX 2 13 5 5" xfId="39031"/>
    <cellStyle name="SAPBEXresItemX 2 13 6" xfId="39032"/>
    <cellStyle name="SAPBEXresItemX 2 13 6 2" xfId="39033"/>
    <cellStyle name="SAPBEXresItemX 2 13 6 2 2" xfId="39034"/>
    <cellStyle name="SAPBEXresItemX 2 13 6 3" xfId="39035"/>
    <cellStyle name="SAPBEXresItemX 2 13 6 4" xfId="39036"/>
    <cellStyle name="SAPBEXresItemX 2 13 6 5" xfId="39037"/>
    <cellStyle name="SAPBEXresItemX 2 13 7" xfId="39038"/>
    <cellStyle name="SAPBEXresItemX 2 13 7 2" xfId="39039"/>
    <cellStyle name="SAPBEXresItemX 2 13 7 3" xfId="39040"/>
    <cellStyle name="SAPBEXresItemX 2 13 7 4" xfId="39041"/>
    <cellStyle name="SAPBEXresItemX 2 13 8" xfId="39042"/>
    <cellStyle name="SAPBEXresItemX 2 13 8 2" xfId="39043"/>
    <cellStyle name="SAPBEXresItemX 2 13 8 3" xfId="39044"/>
    <cellStyle name="SAPBEXresItemX 2 13 8 4" xfId="39045"/>
    <cellStyle name="SAPBEXresItemX 2 13 9" xfId="39046"/>
    <cellStyle name="SAPBEXresItemX 2 13 9 2" xfId="39047"/>
    <cellStyle name="SAPBEXresItemX 2 14" xfId="39048"/>
    <cellStyle name="SAPBEXresItemX 2 14 10" xfId="39049"/>
    <cellStyle name="SAPBEXresItemX 2 14 11" xfId="39050"/>
    <cellStyle name="SAPBEXresItemX 2 14 12" xfId="39051"/>
    <cellStyle name="SAPBEXresItemX 2 14 13" xfId="39052"/>
    <cellStyle name="SAPBEXresItemX 2 14 2" xfId="39053"/>
    <cellStyle name="SAPBEXresItemX 2 14 2 2" xfId="39054"/>
    <cellStyle name="SAPBEXresItemX 2 14 2 2 2" xfId="39055"/>
    <cellStyle name="SAPBEXresItemX 2 14 2 2 2 2" xfId="39056"/>
    <cellStyle name="SAPBEXresItemX 2 14 2 2 3" xfId="39057"/>
    <cellStyle name="SAPBEXresItemX 2 14 2 3" xfId="39058"/>
    <cellStyle name="SAPBEXresItemX 2 14 2 3 2" xfId="39059"/>
    <cellStyle name="SAPBEXresItemX 2 14 2 4" xfId="39060"/>
    <cellStyle name="SAPBEXresItemX 2 14 2 4 2" xfId="39061"/>
    <cellStyle name="SAPBEXresItemX 2 14 2 5" xfId="39062"/>
    <cellStyle name="SAPBEXresItemX 2 14 2 5 2" xfId="39063"/>
    <cellStyle name="SAPBEXresItemX 2 14 2 6" xfId="39064"/>
    <cellStyle name="SAPBEXresItemX 2 14 2 7" xfId="39065"/>
    <cellStyle name="SAPBEXresItemX 2 14 2 8" xfId="39066"/>
    <cellStyle name="SAPBEXresItemX 2 14 3" xfId="39067"/>
    <cellStyle name="SAPBEXresItemX 2 14 3 2" xfId="39068"/>
    <cellStyle name="SAPBEXresItemX 2 14 3 2 2" xfId="39069"/>
    <cellStyle name="SAPBEXresItemX 2 14 3 2 2 2" xfId="39070"/>
    <cellStyle name="SAPBEXresItemX 2 14 3 2 3" xfId="39071"/>
    <cellStyle name="SAPBEXresItemX 2 14 3 3" xfId="39072"/>
    <cellStyle name="SAPBEXresItemX 2 14 3 3 2" xfId="39073"/>
    <cellStyle name="SAPBEXresItemX 2 14 3 4" xfId="39074"/>
    <cellStyle name="SAPBEXresItemX 2 14 3 4 2" xfId="39075"/>
    <cellStyle name="SAPBEXresItemX 2 14 3 5" xfId="39076"/>
    <cellStyle name="SAPBEXresItemX 2 14 3 5 2" xfId="39077"/>
    <cellStyle name="SAPBEXresItemX 2 14 3 6" xfId="39078"/>
    <cellStyle name="SAPBEXresItemX 2 14 3 7" xfId="39079"/>
    <cellStyle name="SAPBEXresItemX 2 14 3 8" xfId="39080"/>
    <cellStyle name="SAPBEXresItemX 2 14 4" xfId="39081"/>
    <cellStyle name="SAPBEXresItemX 2 14 4 2" xfId="39082"/>
    <cellStyle name="SAPBEXresItemX 2 14 4 2 2" xfId="39083"/>
    <cellStyle name="SAPBEXresItemX 2 14 4 3" xfId="39084"/>
    <cellStyle name="SAPBEXresItemX 2 14 4 4" xfId="39085"/>
    <cellStyle name="SAPBEXresItemX 2 14 4 5" xfId="39086"/>
    <cellStyle name="SAPBEXresItemX 2 14 5" xfId="39087"/>
    <cellStyle name="SAPBEXresItemX 2 14 5 2" xfId="39088"/>
    <cellStyle name="SAPBEXresItemX 2 14 5 2 2" xfId="39089"/>
    <cellStyle name="SAPBEXresItemX 2 14 5 3" xfId="39090"/>
    <cellStyle name="SAPBEXresItemX 2 14 5 4" xfId="39091"/>
    <cellStyle name="SAPBEXresItemX 2 14 5 5" xfId="39092"/>
    <cellStyle name="SAPBEXresItemX 2 14 6" xfId="39093"/>
    <cellStyle name="SAPBEXresItemX 2 14 6 2" xfId="39094"/>
    <cellStyle name="SAPBEXresItemX 2 14 6 2 2" xfId="39095"/>
    <cellStyle name="SAPBEXresItemX 2 14 6 3" xfId="39096"/>
    <cellStyle name="SAPBEXresItemX 2 14 6 4" xfId="39097"/>
    <cellStyle name="SAPBEXresItemX 2 14 6 5" xfId="39098"/>
    <cellStyle name="SAPBEXresItemX 2 14 7" xfId="39099"/>
    <cellStyle name="SAPBEXresItemX 2 14 7 2" xfId="39100"/>
    <cellStyle name="SAPBEXresItemX 2 14 7 3" xfId="39101"/>
    <cellStyle name="SAPBEXresItemX 2 14 7 4" xfId="39102"/>
    <cellStyle name="SAPBEXresItemX 2 14 8" xfId="39103"/>
    <cellStyle name="SAPBEXresItemX 2 14 8 2" xfId="39104"/>
    <cellStyle name="SAPBEXresItemX 2 14 8 3" xfId="39105"/>
    <cellStyle name="SAPBEXresItemX 2 14 8 4" xfId="39106"/>
    <cellStyle name="SAPBEXresItemX 2 14 9" xfId="39107"/>
    <cellStyle name="SAPBEXresItemX 2 14 9 2" xfId="39108"/>
    <cellStyle name="SAPBEXresItemX 2 15" xfId="39109"/>
    <cellStyle name="SAPBEXresItemX 2 15 10" xfId="39110"/>
    <cellStyle name="SAPBEXresItemX 2 15 11" xfId="39111"/>
    <cellStyle name="SAPBEXresItemX 2 15 12" xfId="39112"/>
    <cellStyle name="SAPBEXresItemX 2 15 13" xfId="39113"/>
    <cellStyle name="SAPBEXresItemX 2 15 2" xfId="39114"/>
    <cellStyle name="SAPBEXresItemX 2 15 2 2" xfId="39115"/>
    <cellStyle name="SAPBEXresItemX 2 15 2 2 2" xfId="39116"/>
    <cellStyle name="SAPBEXresItemX 2 15 2 2 2 2" xfId="39117"/>
    <cellStyle name="SAPBEXresItemX 2 15 2 2 3" xfId="39118"/>
    <cellStyle name="SAPBEXresItemX 2 15 2 3" xfId="39119"/>
    <cellStyle name="SAPBEXresItemX 2 15 2 3 2" xfId="39120"/>
    <cellStyle name="SAPBEXresItemX 2 15 2 4" xfId="39121"/>
    <cellStyle name="SAPBEXresItemX 2 15 2 4 2" xfId="39122"/>
    <cellStyle name="SAPBEXresItemX 2 15 2 5" xfId="39123"/>
    <cellStyle name="SAPBEXresItemX 2 15 2 5 2" xfId="39124"/>
    <cellStyle name="SAPBEXresItemX 2 15 2 6" xfId="39125"/>
    <cellStyle name="SAPBEXresItemX 2 15 2 7" xfId="39126"/>
    <cellStyle name="SAPBEXresItemX 2 15 2 8" xfId="39127"/>
    <cellStyle name="SAPBEXresItemX 2 15 3" xfId="39128"/>
    <cellStyle name="SAPBEXresItemX 2 15 3 2" xfId="39129"/>
    <cellStyle name="SAPBEXresItemX 2 15 3 2 2" xfId="39130"/>
    <cellStyle name="SAPBEXresItemX 2 15 3 2 2 2" xfId="39131"/>
    <cellStyle name="SAPBEXresItemX 2 15 3 2 3" xfId="39132"/>
    <cellStyle name="SAPBEXresItemX 2 15 3 3" xfId="39133"/>
    <cellStyle name="SAPBEXresItemX 2 15 3 3 2" xfId="39134"/>
    <cellStyle name="SAPBEXresItemX 2 15 3 4" xfId="39135"/>
    <cellStyle name="SAPBEXresItemX 2 15 3 4 2" xfId="39136"/>
    <cellStyle name="SAPBEXresItemX 2 15 3 5" xfId="39137"/>
    <cellStyle name="SAPBEXresItemX 2 15 3 5 2" xfId="39138"/>
    <cellStyle name="SAPBEXresItemX 2 15 3 6" xfId="39139"/>
    <cellStyle name="SAPBEXresItemX 2 15 3 7" xfId="39140"/>
    <cellStyle name="SAPBEXresItemX 2 15 3 8" xfId="39141"/>
    <cellStyle name="SAPBEXresItemX 2 15 4" xfId="39142"/>
    <cellStyle name="SAPBEXresItemX 2 15 4 2" xfId="39143"/>
    <cellStyle name="SAPBEXresItemX 2 15 4 2 2" xfId="39144"/>
    <cellStyle name="SAPBEXresItemX 2 15 4 3" xfId="39145"/>
    <cellStyle name="SAPBEXresItemX 2 15 4 4" xfId="39146"/>
    <cellStyle name="SAPBEXresItemX 2 15 4 5" xfId="39147"/>
    <cellStyle name="SAPBEXresItemX 2 15 5" xfId="39148"/>
    <cellStyle name="SAPBEXresItemX 2 15 5 2" xfId="39149"/>
    <cellStyle name="SAPBEXresItemX 2 15 5 2 2" xfId="39150"/>
    <cellStyle name="SAPBEXresItemX 2 15 5 3" xfId="39151"/>
    <cellStyle name="SAPBEXresItemX 2 15 5 4" xfId="39152"/>
    <cellStyle name="SAPBEXresItemX 2 15 5 5" xfId="39153"/>
    <cellStyle name="SAPBEXresItemX 2 15 6" xfId="39154"/>
    <cellStyle name="SAPBEXresItemX 2 15 6 2" xfId="39155"/>
    <cellStyle name="SAPBEXresItemX 2 15 6 2 2" xfId="39156"/>
    <cellStyle name="SAPBEXresItemX 2 15 6 3" xfId="39157"/>
    <cellStyle name="SAPBEXresItemX 2 15 6 4" xfId="39158"/>
    <cellStyle name="SAPBEXresItemX 2 15 6 5" xfId="39159"/>
    <cellStyle name="SAPBEXresItemX 2 15 7" xfId="39160"/>
    <cellStyle name="SAPBEXresItemX 2 15 7 2" xfId="39161"/>
    <cellStyle name="SAPBEXresItemX 2 15 7 3" xfId="39162"/>
    <cellStyle name="SAPBEXresItemX 2 15 7 4" xfId="39163"/>
    <cellStyle name="SAPBEXresItemX 2 15 8" xfId="39164"/>
    <cellStyle name="SAPBEXresItemX 2 15 8 2" xfId="39165"/>
    <cellStyle name="SAPBEXresItemX 2 15 8 3" xfId="39166"/>
    <cellStyle name="SAPBEXresItemX 2 15 8 4" xfId="39167"/>
    <cellStyle name="SAPBEXresItemX 2 15 9" xfId="39168"/>
    <cellStyle name="SAPBEXresItemX 2 15 9 2" xfId="39169"/>
    <cellStyle name="SAPBEXresItemX 2 16" xfId="39170"/>
    <cellStyle name="SAPBEXresItemX 2 16 10" xfId="39171"/>
    <cellStyle name="SAPBEXresItemX 2 16 11" xfId="39172"/>
    <cellStyle name="SAPBEXresItemX 2 16 12" xfId="39173"/>
    <cellStyle name="SAPBEXresItemX 2 16 13" xfId="39174"/>
    <cellStyle name="SAPBEXresItemX 2 16 2" xfId="39175"/>
    <cellStyle name="SAPBEXresItemX 2 16 2 2" xfId="39176"/>
    <cellStyle name="SAPBEXresItemX 2 16 2 2 2" xfId="39177"/>
    <cellStyle name="SAPBEXresItemX 2 16 2 2 2 2" xfId="39178"/>
    <cellStyle name="SAPBEXresItemX 2 16 2 2 3" xfId="39179"/>
    <cellStyle name="SAPBEXresItemX 2 16 2 3" xfId="39180"/>
    <cellStyle name="SAPBEXresItemX 2 16 2 3 2" xfId="39181"/>
    <cellStyle name="SAPBEXresItemX 2 16 2 4" xfId="39182"/>
    <cellStyle name="SAPBEXresItemX 2 16 2 4 2" xfId="39183"/>
    <cellStyle name="SAPBEXresItemX 2 16 2 5" xfId="39184"/>
    <cellStyle name="SAPBEXresItemX 2 16 2 5 2" xfId="39185"/>
    <cellStyle name="SAPBEXresItemX 2 16 2 6" xfId="39186"/>
    <cellStyle name="SAPBEXresItemX 2 16 2 7" xfId="39187"/>
    <cellStyle name="SAPBEXresItemX 2 16 2 8" xfId="39188"/>
    <cellStyle name="SAPBEXresItemX 2 16 3" xfId="39189"/>
    <cellStyle name="SAPBEXresItemX 2 16 3 2" xfId="39190"/>
    <cellStyle name="SAPBEXresItemX 2 16 3 2 2" xfId="39191"/>
    <cellStyle name="SAPBEXresItemX 2 16 3 2 2 2" xfId="39192"/>
    <cellStyle name="SAPBEXresItemX 2 16 3 2 3" xfId="39193"/>
    <cellStyle name="SAPBEXresItemX 2 16 3 3" xfId="39194"/>
    <cellStyle name="SAPBEXresItemX 2 16 3 3 2" xfId="39195"/>
    <cellStyle name="SAPBEXresItemX 2 16 3 4" xfId="39196"/>
    <cellStyle name="SAPBEXresItemX 2 16 3 4 2" xfId="39197"/>
    <cellStyle name="SAPBEXresItemX 2 16 3 5" xfId="39198"/>
    <cellStyle name="SAPBEXresItemX 2 16 3 5 2" xfId="39199"/>
    <cellStyle name="SAPBEXresItemX 2 16 3 6" xfId="39200"/>
    <cellStyle name="SAPBEXresItemX 2 16 3 7" xfId="39201"/>
    <cellStyle name="SAPBEXresItemX 2 16 3 8" xfId="39202"/>
    <cellStyle name="SAPBEXresItemX 2 16 4" xfId="39203"/>
    <cellStyle name="SAPBEXresItemX 2 16 4 2" xfId="39204"/>
    <cellStyle name="SAPBEXresItemX 2 16 4 2 2" xfId="39205"/>
    <cellStyle name="SAPBEXresItemX 2 16 4 3" xfId="39206"/>
    <cellStyle name="SAPBEXresItemX 2 16 4 4" xfId="39207"/>
    <cellStyle name="SAPBEXresItemX 2 16 4 5" xfId="39208"/>
    <cellStyle name="SAPBEXresItemX 2 16 5" xfId="39209"/>
    <cellStyle name="SAPBEXresItemX 2 16 5 2" xfId="39210"/>
    <cellStyle name="SAPBEXresItemX 2 16 5 2 2" xfId="39211"/>
    <cellStyle name="SAPBEXresItemX 2 16 5 3" xfId="39212"/>
    <cellStyle name="SAPBEXresItemX 2 16 5 4" xfId="39213"/>
    <cellStyle name="SAPBEXresItemX 2 16 5 5" xfId="39214"/>
    <cellStyle name="SAPBEXresItemX 2 16 6" xfId="39215"/>
    <cellStyle name="SAPBEXresItemX 2 16 6 2" xfId="39216"/>
    <cellStyle name="SAPBEXresItemX 2 16 6 2 2" xfId="39217"/>
    <cellStyle name="SAPBEXresItemX 2 16 6 3" xfId="39218"/>
    <cellStyle name="SAPBEXresItemX 2 16 6 4" xfId="39219"/>
    <cellStyle name="SAPBEXresItemX 2 16 6 5" xfId="39220"/>
    <cellStyle name="SAPBEXresItemX 2 16 7" xfId="39221"/>
    <cellStyle name="SAPBEXresItemX 2 16 7 2" xfId="39222"/>
    <cellStyle name="SAPBEXresItemX 2 16 7 3" xfId="39223"/>
    <cellStyle name="SAPBEXresItemX 2 16 7 4" xfId="39224"/>
    <cellStyle name="SAPBEXresItemX 2 16 8" xfId="39225"/>
    <cellStyle name="SAPBEXresItemX 2 16 8 2" xfId="39226"/>
    <cellStyle name="SAPBEXresItemX 2 16 8 3" xfId="39227"/>
    <cellStyle name="SAPBEXresItemX 2 16 8 4" xfId="39228"/>
    <cellStyle name="SAPBEXresItemX 2 16 9" xfId="39229"/>
    <cellStyle name="SAPBEXresItemX 2 16 9 2" xfId="39230"/>
    <cellStyle name="SAPBEXresItemX 2 17" xfId="39231"/>
    <cellStyle name="SAPBEXresItemX 2 17 10" xfId="39232"/>
    <cellStyle name="SAPBEXresItemX 2 17 11" xfId="39233"/>
    <cellStyle name="SAPBEXresItemX 2 17 12" xfId="39234"/>
    <cellStyle name="SAPBEXresItemX 2 17 13" xfId="39235"/>
    <cellStyle name="SAPBEXresItemX 2 17 2" xfId="39236"/>
    <cellStyle name="SAPBEXresItemX 2 17 2 2" xfId="39237"/>
    <cellStyle name="SAPBEXresItemX 2 17 2 2 2" xfId="39238"/>
    <cellStyle name="SAPBEXresItemX 2 17 2 2 2 2" xfId="39239"/>
    <cellStyle name="SAPBEXresItemX 2 17 2 2 3" xfId="39240"/>
    <cellStyle name="SAPBEXresItemX 2 17 2 3" xfId="39241"/>
    <cellStyle name="SAPBEXresItemX 2 17 2 3 2" xfId="39242"/>
    <cellStyle name="SAPBEXresItemX 2 17 2 4" xfId="39243"/>
    <cellStyle name="SAPBEXresItemX 2 17 2 4 2" xfId="39244"/>
    <cellStyle name="SAPBEXresItemX 2 17 2 5" xfId="39245"/>
    <cellStyle name="SAPBEXresItemX 2 17 2 5 2" xfId="39246"/>
    <cellStyle name="SAPBEXresItemX 2 17 2 6" xfId="39247"/>
    <cellStyle name="SAPBEXresItemX 2 17 2 7" xfId="39248"/>
    <cellStyle name="SAPBEXresItemX 2 17 2 8" xfId="39249"/>
    <cellStyle name="SAPBEXresItemX 2 17 3" xfId="39250"/>
    <cellStyle name="SAPBEXresItemX 2 17 3 2" xfId="39251"/>
    <cellStyle name="SAPBEXresItemX 2 17 3 2 2" xfId="39252"/>
    <cellStyle name="SAPBEXresItemX 2 17 3 2 2 2" xfId="39253"/>
    <cellStyle name="SAPBEXresItemX 2 17 3 2 3" xfId="39254"/>
    <cellStyle name="SAPBEXresItemX 2 17 3 3" xfId="39255"/>
    <cellStyle name="SAPBEXresItemX 2 17 3 3 2" xfId="39256"/>
    <cellStyle name="SAPBEXresItemX 2 17 3 4" xfId="39257"/>
    <cellStyle name="SAPBEXresItemX 2 17 3 4 2" xfId="39258"/>
    <cellStyle name="SAPBEXresItemX 2 17 3 5" xfId="39259"/>
    <cellStyle name="SAPBEXresItemX 2 17 3 5 2" xfId="39260"/>
    <cellStyle name="SAPBEXresItemX 2 17 3 6" xfId="39261"/>
    <cellStyle name="SAPBEXresItemX 2 17 3 7" xfId="39262"/>
    <cellStyle name="SAPBEXresItemX 2 17 3 8" xfId="39263"/>
    <cellStyle name="SAPBEXresItemX 2 17 4" xfId="39264"/>
    <cellStyle name="SAPBEXresItemX 2 17 4 2" xfId="39265"/>
    <cellStyle name="SAPBEXresItemX 2 17 4 2 2" xfId="39266"/>
    <cellStyle name="SAPBEXresItemX 2 17 4 3" xfId="39267"/>
    <cellStyle name="SAPBEXresItemX 2 17 4 4" xfId="39268"/>
    <cellStyle name="SAPBEXresItemX 2 17 4 5" xfId="39269"/>
    <cellStyle name="SAPBEXresItemX 2 17 5" xfId="39270"/>
    <cellStyle name="SAPBEXresItemX 2 17 5 2" xfId="39271"/>
    <cellStyle name="SAPBEXresItemX 2 17 5 2 2" xfId="39272"/>
    <cellStyle name="SAPBEXresItemX 2 17 5 3" xfId="39273"/>
    <cellStyle name="SAPBEXresItemX 2 17 5 4" xfId="39274"/>
    <cellStyle name="SAPBEXresItemX 2 17 5 5" xfId="39275"/>
    <cellStyle name="SAPBEXresItemX 2 17 6" xfId="39276"/>
    <cellStyle name="SAPBEXresItemX 2 17 6 2" xfId="39277"/>
    <cellStyle name="SAPBEXresItemX 2 17 6 2 2" xfId="39278"/>
    <cellStyle name="SAPBEXresItemX 2 17 6 3" xfId="39279"/>
    <cellStyle name="SAPBEXresItemX 2 17 6 4" xfId="39280"/>
    <cellStyle name="SAPBEXresItemX 2 17 6 5" xfId="39281"/>
    <cellStyle name="SAPBEXresItemX 2 17 7" xfId="39282"/>
    <cellStyle name="SAPBEXresItemX 2 17 7 2" xfId="39283"/>
    <cellStyle name="SAPBEXresItemX 2 17 7 3" xfId="39284"/>
    <cellStyle name="SAPBEXresItemX 2 17 7 4" xfId="39285"/>
    <cellStyle name="SAPBEXresItemX 2 17 8" xfId="39286"/>
    <cellStyle name="SAPBEXresItemX 2 17 8 2" xfId="39287"/>
    <cellStyle name="SAPBEXresItemX 2 17 8 3" xfId="39288"/>
    <cellStyle name="SAPBEXresItemX 2 17 8 4" xfId="39289"/>
    <cellStyle name="SAPBEXresItemX 2 17 9" xfId="39290"/>
    <cellStyle name="SAPBEXresItemX 2 17 9 2" xfId="39291"/>
    <cellStyle name="SAPBEXresItemX 2 18" xfId="39292"/>
    <cellStyle name="SAPBEXresItemX 2 18 2" xfId="39293"/>
    <cellStyle name="SAPBEXresItemX 2 18 2 2" xfId="39294"/>
    <cellStyle name="SAPBEXresItemX 2 18 2 2 2" xfId="39295"/>
    <cellStyle name="SAPBEXresItemX 2 18 2 3" xfId="39296"/>
    <cellStyle name="SAPBEXresItemX 2 18 3" xfId="39297"/>
    <cellStyle name="SAPBEXresItemX 2 18 3 2" xfId="39298"/>
    <cellStyle name="SAPBEXresItemX 2 18 4" xfId="39299"/>
    <cellStyle name="SAPBEXresItemX 2 18 4 2" xfId="39300"/>
    <cellStyle name="SAPBEXresItemX 2 18 5" xfId="39301"/>
    <cellStyle name="SAPBEXresItemX 2 18 5 2" xfId="39302"/>
    <cellStyle name="SAPBEXresItemX 2 18 6" xfId="39303"/>
    <cellStyle name="SAPBEXresItemX 2 18 7" xfId="39304"/>
    <cellStyle name="SAPBEXresItemX 2 18 8" xfId="39305"/>
    <cellStyle name="SAPBEXresItemX 2 19" xfId="39306"/>
    <cellStyle name="SAPBEXresItemX 2 19 2" xfId="39307"/>
    <cellStyle name="SAPBEXresItemX 2 19 2 2" xfId="39308"/>
    <cellStyle name="SAPBEXresItemX 2 19 2 2 2" xfId="39309"/>
    <cellStyle name="SAPBEXresItemX 2 19 2 3" xfId="39310"/>
    <cellStyle name="SAPBEXresItemX 2 19 3" xfId="39311"/>
    <cellStyle name="SAPBEXresItemX 2 19 3 2" xfId="39312"/>
    <cellStyle name="SAPBEXresItemX 2 19 4" xfId="39313"/>
    <cellStyle name="SAPBEXresItemX 2 19 4 2" xfId="39314"/>
    <cellStyle name="SAPBEXresItemX 2 19 5" xfId="39315"/>
    <cellStyle name="SAPBEXresItemX 2 19 5 2" xfId="39316"/>
    <cellStyle name="SAPBEXresItemX 2 19 6" xfId="39317"/>
    <cellStyle name="SAPBEXresItemX 2 19 7" xfId="39318"/>
    <cellStyle name="SAPBEXresItemX 2 19 8" xfId="39319"/>
    <cellStyle name="SAPBEXresItemX 2 2" xfId="39320"/>
    <cellStyle name="SAPBEXresItemX 2 2 10" xfId="39321"/>
    <cellStyle name="SAPBEXresItemX 2 2 10 2" xfId="39322"/>
    <cellStyle name="SAPBEXresItemX 2 2 11" xfId="39323"/>
    <cellStyle name="SAPBEXresItemX 2 2 12" xfId="39324"/>
    <cellStyle name="SAPBEXresItemX 2 2 13" xfId="39325"/>
    <cellStyle name="SAPBEXresItemX 2 2 14" xfId="39326"/>
    <cellStyle name="SAPBEXresItemX 2 2 2" xfId="39327"/>
    <cellStyle name="SAPBEXresItemX 2 2 2 2" xfId="39328"/>
    <cellStyle name="SAPBEXresItemX 2 2 2 2 2" xfId="39329"/>
    <cellStyle name="SAPBEXresItemX 2 2 2 2 2 2" xfId="39330"/>
    <cellStyle name="SAPBEXresItemX 2 2 2 2 3" xfId="39331"/>
    <cellStyle name="SAPBEXresItemX 2 2 2 3" xfId="39332"/>
    <cellStyle name="SAPBEXresItemX 2 2 2 3 2" xfId="39333"/>
    <cellStyle name="SAPBEXresItemX 2 2 2 4" xfId="39334"/>
    <cellStyle name="SAPBEXresItemX 2 2 2 4 2" xfId="39335"/>
    <cellStyle name="SAPBEXresItemX 2 2 2 5" xfId="39336"/>
    <cellStyle name="SAPBEXresItemX 2 2 2 5 2" xfId="39337"/>
    <cellStyle name="SAPBEXresItemX 2 2 2 6" xfId="39338"/>
    <cellStyle name="SAPBEXresItemX 2 2 2 7" xfId="39339"/>
    <cellStyle name="SAPBEXresItemX 2 2 2 8" xfId="39340"/>
    <cellStyle name="SAPBEXresItemX 2 2 3" xfId="39341"/>
    <cellStyle name="SAPBEXresItemX 2 2 3 2" xfId="39342"/>
    <cellStyle name="SAPBEXresItemX 2 2 3 2 2" xfId="39343"/>
    <cellStyle name="SAPBEXresItemX 2 2 3 2 2 2" xfId="39344"/>
    <cellStyle name="SAPBEXresItemX 2 2 3 2 3" xfId="39345"/>
    <cellStyle name="SAPBEXresItemX 2 2 3 3" xfId="39346"/>
    <cellStyle name="SAPBEXresItemX 2 2 3 3 2" xfId="39347"/>
    <cellStyle name="SAPBEXresItemX 2 2 3 4" xfId="39348"/>
    <cellStyle name="SAPBEXresItemX 2 2 3 4 2" xfId="39349"/>
    <cellStyle name="SAPBEXresItemX 2 2 3 5" xfId="39350"/>
    <cellStyle name="SAPBEXresItemX 2 2 3 5 2" xfId="39351"/>
    <cellStyle name="SAPBEXresItemX 2 2 3 6" xfId="39352"/>
    <cellStyle name="SAPBEXresItemX 2 2 3 7" xfId="39353"/>
    <cellStyle name="SAPBEXresItemX 2 2 3 8" xfId="39354"/>
    <cellStyle name="SAPBEXresItemX 2 2 4" xfId="39355"/>
    <cellStyle name="SAPBEXresItemX 2 2 4 2" xfId="39356"/>
    <cellStyle name="SAPBEXresItemX 2 2 4 2 2" xfId="39357"/>
    <cellStyle name="SAPBEXresItemX 2 2 4 2 2 2" xfId="39358"/>
    <cellStyle name="SAPBEXresItemX 2 2 4 2 3" xfId="39359"/>
    <cellStyle name="SAPBEXresItemX 2 2 4 3" xfId="39360"/>
    <cellStyle name="SAPBEXresItemX 2 2 4 3 2" xfId="39361"/>
    <cellStyle name="SAPBEXresItemX 2 2 4 4" xfId="39362"/>
    <cellStyle name="SAPBEXresItemX 2 2 4 4 2" xfId="39363"/>
    <cellStyle name="SAPBEXresItemX 2 2 4 5" xfId="39364"/>
    <cellStyle name="SAPBEXresItemX 2 2 4 5 2" xfId="39365"/>
    <cellStyle name="SAPBEXresItemX 2 2 4 6" xfId="39366"/>
    <cellStyle name="SAPBEXresItemX 2 2 4 7" xfId="39367"/>
    <cellStyle name="SAPBEXresItemX 2 2 4 8" xfId="39368"/>
    <cellStyle name="SAPBEXresItemX 2 2 5" xfId="39369"/>
    <cellStyle name="SAPBEXresItemX 2 2 5 2" xfId="39370"/>
    <cellStyle name="SAPBEXresItemX 2 2 5 2 2" xfId="39371"/>
    <cellStyle name="SAPBEXresItemX 2 2 5 3" xfId="39372"/>
    <cellStyle name="SAPBEXresItemX 2 2 5 4" xfId="39373"/>
    <cellStyle name="SAPBEXresItemX 2 2 5 5" xfId="39374"/>
    <cellStyle name="SAPBEXresItemX 2 2 6" xfId="39375"/>
    <cellStyle name="SAPBEXresItemX 2 2 6 2" xfId="39376"/>
    <cellStyle name="SAPBEXresItemX 2 2 6 2 2" xfId="39377"/>
    <cellStyle name="SAPBEXresItemX 2 2 6 3" xfId="39378"/>
    <cellStyle name="SAPBEXresItemX 2 2 6 4" xfId="39379"/>
    <cellStyle name="SAPBEXresItemX 2 2 6 5" xfId="39380"/>
    <cellStyle name="SAPBEXresItemX 2 2 7" xfId="39381"/>
    <cellStyle name="SAPBEXresItemX 2 2 7 2" xfId="39382"/>
    <cellStyle name="SAPBEXresItemX 2 2 7 2 2" xfId="39383"/>
    <cellStyle name="SAPBEXresItemX 2 2 7 3" xfId="39384"/>
    <cellStyle name="SAPBEXresItemX 2 2 7 4" xfId="39385"/>
    <cellStyle name="SAPBEXresItemX 2 2 7 5" xfId="39386"/>
    <cellStyle name="SAPBEXresItemX 2 2 8" xfId="39387"/>
    <cellStyle name="SAPBEXresItemX 2 2 8 2" xfId="39388"/>
    <cellStyle name="SAPBEXresItemX 2 2 8 3" xfId="39389"/>
    <cellStyle name="SAPBEXresItemX 2 2 8 4" xfId="39390"/>
    <cellStyle name="SAPBEXresItemX 2 2 9" xfId="39391"/>
    <cellStyle name="SAPBEXresItemX 2 2 9 2" xfId="39392"/>
    <cellStyle name="SAPBEXresItemX 2 20" xfId="39393"/>
    <cellStyle name="SAPBEXresItemX 2 20 2" xfId="39394"/>
    <cellStyle name="SAPBEXresItemX 2 20 2 2" xfId="39395"/>
    <cellStyle name="SAPBEXresItemX 2 20 2 2 2" xfId="39396"/>
    <cellStyle name="SAPBEXresItemX 2 20 2 3" xfId="39397"/>
    <cellStyle name="SAPBEXresItemX 2 20 3" xfId="39398"/>
    <cellStyle name="SAPBEXresItemX 2 20 3 2" xfId="39399"/>
    <cellStyle name="SAPBEXresItemX 2 20 4" xfId="39400"/>
    <cellStyle name="SAPBEXresItemX 2 20 4 2" xfId="39401"/>
    <cellStyle name="SAPBEXresItemX 2 20 5" xfId="39402"/>
    <cellStyle name="SAPBEXresItemX 2 20 5 2" xfId="39403"/>
    <cellStyle name="SAPBEXresItemX 2 20 6" xfId="39404"/>
    <cellStyle name="SAPBEXresItemX 2 20 7" xfId="39405"/>
    <cellStyle name="SAPBEXresItemX 2 21" xfId="39406"/>
    <cellStyle name="SAPBEXresItemX 2 21 2" xfId="39407"/>
    <cellStyle name="SAPBEXresItemX 2 21 2 2" xfId="39408"/>
    <cellStyle name="SAPBEXresItemX 2 21 3" xfId="39409"/>
    <cellStyle name="SAPBEXresItemX 2 21 4" xfId="39410"/>
    <cellStyle name="SAPBEXresItemX 2 22" xfId="39411"/>
    <cellStyle name="SAPBEXresItemX 2 22 2" xfId="39412"/>
    <cellStyle name="SAPBEXresItemX 2 22 2 2" xfId="39413"/>
    <cellStyle name="SAPBEXresItemX 2 22 3" xfId="39414"/>
    <cellStyle name="SAPBEXresItemX 2 22 4" xfId="39415"/>
    <cellStyle name="SAPBEXresItemX 2 22 5" xfId="39416"/>
    <cellStyle name="SAPBEXresItemX 2 23" xfId="39417"/>
    <cellStyle name="SAPBEXresItemX 2 23 2" xfId="39418"/>
    <cellStyle name="SAPBEXresItemX 2 23 2 2" xfId="39419"/>
    <cellStyle name="SAPBEXresItemX 2 23 3" xfId="39420"/>
    <cellStyle name="SAPBEXresItemX 2 23 4" xfId="39421"/>
    <cellStyle name="SAPBEXresItemX 2 23 5" xfId="39422"/>
    <cellStyle name="SAPBEXresItemX 2 24" xfId="39423"/>
    <cellStyle name="SAPBEXresItemX 2 24 2" xfId="39424"/>
    <cellStyle name="SAPBEXresItemX 2 24 3" xfId="39425"/>
    <cellStyle name="SAPBEXresItemX 2 24 4" xfId="39426"/>
    <cellStyle name="SAPBEXresItemX 2 25" xfId="39427"/>
    <cellStyle name="SAPBEXresItemX 2 25 2" xfId="39428"/>
    <cellStyle name="SAPBEXresItemX 2 26" xfId="39429"/>
    <cellStyle name="SAPBEXresItemX 2 26 2" xfId="39430"/>
    <cellStyle name="SAPBEXresItemX 2 27" xfId="39431"/>
    <cellStyle name="SAPBEXresItemX 2 28" xfId="39432"/>
    <cellStyle name="SAPBEXresItemX 2 29" xfId="39433"/>
    <cellStyle name="SAPBEXresItemX 2 3" xfId="39434"/>
    <cellStyle name="SAPBEXresItemX 2 3 10" xfId="39435"/>
    <cellStyle name="SAPBEXresItemX 2 3 11" xfId="39436"/>
    <cellStyle name="SAPBEXresItemX 2 3 12" xfId="39437"/>
    <cellStyle name="SAPBEXresItemX 2 3 13" xfId="39438"/>
    <cellStyle name="SAPBEXresItemX 2 3 2" xfId="39439"/>
    <cellStyle name="SAPBEXresItemX 2 3 2 2" xfId="39440"/>
    <cellStyle name="SAPBEXresItemX 2 3 2 2 2" xfId="39441"/>
    <cellStyle name="SAPBEXresItemX 2 3 2 2 2 2" xfId="39442"/>
    <cellStyle name="SAPBEXresItemX 2 3 2 2 3" xfId="39443"/>
    <cellStyle name="SAPBEXresItemX 2 3 2 3" xfId="39444"/>
    <cellStyle name="SAPBEXresItemX 2 3 2 3 2" xfId="39445"/>
    <cellStyle name="SAPBEXresItemX 2 3 2 4" xfId="39446"/>
    <cellStyle name="SAPBEXresItemX 2 3 2 4 2" xfId="39447"/>
    <cellStyle name="SAPBEXresItemX 2 3 2 5" xfId="39448"/>
    <cellStyle name="SAPBEXresItemX 2 3 2 5 2" xfId="39449"/>
    <cellStyle name="SAPBEXresItemX 2 3 2 6" xfId="39450"/>
    <cellStyle name="SAPBEXresItemX 2 3 2 7" xfId="39451"/>
    <cellStyle name="SAPBEXresItemX 2 3 2 8" xfId="39452"/>
    <cellStyle name="SAPBEXresItemX 2 3 3" xfId="39453"/>
    <cellStyle name="SAPBEXresItemX 2 3 3 2" xfId="39454"/>
    <cellStyle name="SAPBEXresItemX 2 3 3 2 2" xfId="39455"/>
    <cellStyle name="SAPBEXresItemX 2 3 3 2 2 2" xfId="39456"/>
    <cellStyle name="SAPBEXresItemX 2 3 3 2 3" xfId="39457"/>
    <cellStyle name="SAPBEXresItemX 2 3 3 3" xfId="39458"/>
    <cellStyle name="SAPBEXresItemX 2 3 3 3 2" xfId="39459"/>
    <cellStyle name="SAPBEXresItemX 2 3 3 4" xfId="39460"/>
    <cellStyle name="SAPBEXresItemX 2 3 3 4 2" xfId="39461"/>
    <cellStyle name="SAPBEXresItemX 2 3 3 5" xfId="39462"/>
    <cellStyle name="SAPBEXresItemX 2 3 3 5 2" xfId="39463"/>
    <cellStyle name="SAPBEXresItemX 2 3 3 6" xfId="39464"/>
    <cellStyle name="SAPBEXresItemX 2 3 3 7" xfId="39465"/>
    <cellStyle name="SAPBEXresItemX 2 3 3 8" xfId="39466"/>
    <cellStyle name="SAPBEXresItemX 2 3 4" xfId="39467"/>
    <cellStyle name="SAPBEXresItemX 2 3 4 2" xfId="39468"/>
    <cellStyle name="SAPBEXresItemX 2 3 4 2 2" xfId="39469"/>
    <cellStyle name="SAPBEXresItemX 2 3 4 3" xfId="39470"/>
    <cellStyle name="SAPBEXresItemX 2 3 4 4" xfId="39471"/>
    <cellStyle name="SAPBEXresItemX 2 3 4 5" xfId="39472"/>
    <cellStyle name="SAPBEXresItemX 2 3 5" xfId="39473"/>
    <cellStyle name="SAPBEXresItemX 2 3 5 2" xfId="39474"/>
    <cellStyle name="SAPBEXresItemX 2 3 5 2 2" xfId="39475"/>
    <cellStyle name="SAPBEXresItemX 2 3 5 3" xfId="39476"/>
    <cellStyle name="SAPBEXresItemX 2 3 5 4" xfId="39477"/>
    <cellStyle name="SAPBEXresItemX 2 3 5 5" xfId="39478"/>
    <cellStyle name="SAPBEXresItemX 2 3 6" xfId="39479"/>
    <cellStyle name="SAPBEXresItemX 2 3 6 2" xfId="39480"/>
    <cellStyle name="SAPBEXresItemX 2 3 6 2 2" xfId="39481"/>
    <cellStyle name="SAPBEXresItemX 2 3 6 3" xfId="39482"/>
    <cellStyle name="SAPBEXresItemX 2 3 6 4" xfId="39483"/>
    <cellStyle name="SAPBEXresItemX 2 3 6 5" xfId="39484"/>
    <cellStyle name="SAPBEXresItemX 2 3 7" xfId="39485"/>
    <cellStyle name="SAPBEXresItemX 2 3 7 2" xfId="39486"/>
    <cellStyle name="SAPBEXresItemX 2 3 7 3" xfId="39487"/>
    <cellStyle name="SAPBEXresItemX 2 3 7 4" xfId="39488"/>
    <cellStyle name="SAPBEXresItemX 2 3 8" xfId="39489"/>
    <cellStyle name="SAPBEXresItemX 2 3 8 2" xfId="39490"/>
    <cellStyle name="SAPBEXresItemX 2 3 8 3" xfId="39491"/>
    <cellStyle name="SAPBEXresItemX 2 3 8 4" xfId="39492"/>
    <cellStyle name="SAPBEXresItemX 2 3 9" xfId="39493"/>
    <cellStyle name="SAPBEXresItemX 2 3 9 2" xfId="39494"/>
    <cellStyle name="SAPBEXresItemX 2 4" xfId="39495"/>
    <cellStyle name="SAPBEXresItemX 2 4 10" xfId="39496"/>
    <cellStyle name="SAPBEXresItemX 2 4 11" xfId="39497"/>
    <cellStyle name="SAPBEXresItemX 2 4 12" xfId="39498"/>
    <cellStyle name="SAPBEXresItemX 2 4 13" xfId="39499"/>
    <cellStyle name="SAPBEXresItemX 2 4 2" xfId="39500"/>
    <cellStyle name="SAPBEXresItemX 2 4 2 2" xfId="39501"/>
    <cellStyle name="SAPBEXresItemX 2 4 2 2 2" xfId="39502"/>
    <cellStyle name="SAPBEXresItemX 2 4 2 2 2 2" xfId="39503"/>
    <cellStyle name="SAPBEXresItemX 2 4 2 2 3" xfId="39504"/>
    <cellStyle name="SAPBEXresItemX 2 4 2 3" xfId="39505"/>
    <cellStyle name="SAPBEXresItemX 2 4 2 3 2" xfId="39506"/>
    <cellStyle name="SAPBEXresItemX 2 4 2 4" xfId="39507"/>
    <cellStyle name="SAPBEXresItemX 2 4 2 4 2" xfId="39508"/>
    <cellStyle name="SAPBEXresItemX 2 4 2 5" xfId="39509"/>
    <cellStyle name="SAPBEXresItemX 2 4 2 5 2" xfId="39510"/>
    <cellStyle name="SAPBEXresItemX 2 4 2 6" xfId="39511"/>
    <cellStyle name="SAPBEXresItemX 2 4 2 7" xfId="39512"/>
    <cellStyle name="SAPBEXresItemX 2 4 2 8" xfId="39513"/>
    <cellStyle name="SAPBEXresItemX 2 4 3" xfId="39514"/>
    <cellStyle name="SAPBEXresItemX 2 4 3 2" xfId="39515"/>
    <cellStyle name="SAPBEXresItemX 2 4 3 2 2" xfId="39516"/>
    <cellStyle name="SAPBEXresItemX 2 4 3 2 2 2" xfId="39517"/>
    <cellStyle name="SAPBEXresItemX 2 4 3 2 3" xfId="39518"/>
    <cellStyle name="SAPBEXresItemX 2 4 3 3" xfId="39519"/>
    <cellStyle name="SAPBEXresItemX 2 4 3 3 2" xfId="39520"/>
    <cellStyle name="SAPBEXresItemX 2 4 3 4" xfId="39521"/>
    <cellStyle name="SAPBEXresItemX 2 4 3 4 2" xfId="39522"/>
    <cellStyle name="SAPBEXresItemX 2 4 3 5" xfId="39523"/>
    <cellStyle name="SAPBEXresItemX 2 4 3 5 2" xfId="39524"/>
    <cellStyle name="SAPBEXresItemX 2 4 3 6" xfId="39525"/>
    <cellStyle name="SAPBEXresItemX 2 4 3 7" xfId="39526"/>
    <cellStyle name="SAPBEXresItemX 2 4 3 8" xfId="39527"/>
    <cellStyle name="SAPBEXresItemX 2 4 4" xfId="39528"/>
    <cellStyle name="SAPBEXresItemX 2 4 4 2" xfId="39529"/>
    <cellStyle name="SAPBEXresItemX 2 4 4 2 2" xfId="39530"/>
    <cellStyle name="SAPBEXresItemX 2 4 4 3" xfId="39531"/>
    <cellStyle name="SAPBEXresItemX 2 4 4 4" xfId="39532"/>
    <cellStyle name="SAPBEXresItemX 2 4 4 5" xfId="39533"/>
    <cellStyle name="SAPBEXresItemX 2 4 5" xfId="39534"/>
    <cellStyle name="SAPBEXresItemX 2 4 5 2" xfId="39535"/>
    <cellStyle name="SAPBEXresItemX 2 4 5 2 2" xfId="39536"/>
    <cellStyle name="SAPBEXresItemX 2 4 5 3" xfId="39537"/>
    <cellStyle name="SAPBEXresItemX 2 4 5 4" xfId="39538"/>
    <cellStyle name="SAPBEXresItemX 2 4 5 5" xfId="39539"/>
    <cellStyle name="SAPBEXresItemX 2 4 6" xfId="39540"/>
    <cellStyle name="SAPBEXresItemX 2 4 6 2" xfId="39541"/>
    <cellStyle name="SAPBEXresItemX 2 4 6 2 2" xfId="39542"/>
    <cellStyle name="SAPBEXresItemX 2 4 6 3" xfId="39543"/>
    <cellStyle name="SAPBEXresItemX 2 4 6 4" xfId="39544"/>
    <cellStyle name="SAPBEXresItemX 2 4 6 5" xfId="39545"/>
    <cellStyle name="SAPBEXresItemX 2 4 7" xfId="39546"/>
    <cellStyle name="SAPBEXresItemX 2 4 7 2" xfId="39547"/>
    <cellStyle name="SAPBEXresItemX 2 4 7 3" xfId="39548"/>
    <cellStyle name="SAPBEXresItemX 2 4 7 4" xfId="39549"/>
    <cellStyle name="SAPBEXresItemX 2 4 8" xfId="39550"/>
    <cellStyle name="SAPBEXresItemX 2 4 8 2" xfId="39551"/>
    <cellStyle name="SAPBEXresItemX 2 4 8 3" xfId="39552"/>
    <cellStyle name="SAPBEXresItemX 2 4 8 4" xfId="39553"/>
    <cellStyle name="SAPBEXresItemX 2 4 9" xfId="39554"/>
    <cellStyle name="SAPBEXresItemX 2 4 9 2" xfId="39555"/>
    <cellStyle name="SAPBEXresItemX 2 5" xfId="39556"/>
    <cellStyle name="SAPBEXresItemX 2 5 10" xfId="39557"/>
    <cellStyle name="SAPBEXresItemX 2 5 11" xfId="39558"/>
    <cellStyle name="SAPBEXresItemX 2 5 12" xfId="39559"/>
    <cellStyle name="SAPBEXresItemX 2 5 13" xfId="39560"/>
    <cellStyle name="SAPBEXresItemX 2 5 2" xfId="39561"/>
    <cellStyle name="SAPBEXresItemX 2 5 2 2" xfId="39562"/>
    <cellStyle name="SAPBEXresItemX 2 5 2 2 2" xfId="39563"/>
    <cellStyle name="SAPBEXresItemX 2 5 2 2 2 2" xfId="39564"/>
    <cellStyle name="SAPBEXresItemX 2 5 2 2 3" xfId="39565"/>
    <cellStyle name="SAPBEXresItemX 2 5 2 3" xfId="39566"/>
    <cellStyle name="SAPBEXresItemX 2 5 2 3 2" xfId="39567"/>
    <cellStyle name="SAPBEXresItemX 2 5 2 4" xfId="39568"/>
    <cellStyle name="SAPBEXresItemX 2 5 2 4 2" xfId="39569"/>
    <cellStyle name="SAPBEXresItemX 2 5 2 5" xfId="39570"/>
    <cellStyle name="SAPBEXresItemX 2 5 2 5 2" xfId="39571"/>
    <cellStyle name="SAPBEXresItemX 2 5 2 6" xfId="39572"/>
    <cellStyle name="SAPBEXresItemX 2 5 2 7" xfId="39573"/>
    <cellStyle name="SAPBEXresItemX 2 5 2 8" xfId="39574"/>
    <cellStyle name="SAPBEXresItemX 2 5 3" xfId="39575"/>
    <cellStyle name="SAPBEXresItemX 2 5 3 2" xfId="39576"/>
    <cellStyle name="SAPBEXresItemX 2 5 3 2 2" xfId="39577"/>
    <cellStyle name="SAPBEXresItemX 2 5 3 2 2 2" xfId="39578"/>
    <cellStyle name="SAPBEXresItemX 2 5 3 2 3" xfId="39579"/>
    <cellStyle name="SAPBEXresItemX 2 5 3 3" xfId="39580"/>
    <cellStyle name="SAPBEXresItemX 2 5 3 3 2" xfId="39581"/>
    <cellStyle name="SAPBEXresItemX 2 5 3 4" xfId="39582"/>
    <cellStyle name="SAPBEXresItemX 2 5 3 4 2" xfId="39583"/>
    <cellStyle name="SAPBEXresItemX 2 5 3 5" xfId="39584"/>
    <cellStyle name="SAPBEXresItemX 2 5 3 5 2" xfId="39585"/>
    <cellStyle name="SAPBEXresItemX 2 5 3 6" xfId="39586"/>
    <cellStyle name="SAPBEXresItemX 2 5 3 7" xfId="39587"/>
    <cellStyle name="SAPBEXresItemX 2 5 3 8" xfId="39588"/>
    <cellStyle name="SAPBEXresItemX 2 5 4" xfId="39589"/>
    <cellStyle name="SAPBEXresItemX 2 5 4 2" xfId="39590"/>
    <cellStyle name="SAPBEXresItemX 2 5 4 2 2" xfId="39591"/>
    <cellStyle name="SAPBEXresItemX 2 5 4 3" xfId="39592"/>
    <cellStyle name="SAPBEXresItemX 2 5 4 4" xfId="39593"/>
    <cellStyle name="SAPBEXresItemX 2 5 4 5" xfId="39594"/>
    <cellStyle name="SAPBEXresItemX 2 5 5" xfId="39595"/>
    <cellStyle name="SAPBEXresItemX 2 5 5 2" xfId="39596"/>
    <cellStyle name="SAPBEXresItemX 2 5 5 2 2" xfId="39597"/>
    <cellStyle name="SAPBEXresItemX 2 5 5 3" xfId="39598"/>
    <cellStyle name="SAPBEXresItemX 2 5 5 4" xfId="39599"/>
    <cellStyle name="SAPBEXresItemX 2 5 5 5" xfId="39600"/>
    <cellStyle name="SAPBEXresItemX 2 5 6" xfId="39601"/>
    <cellStyle name="SAPBEXresItemX 2 5 6 2" xfId="39602"/>
    <cellStyle name="SAPBEXresItemX 2 5 6 2 2" xfId="39603"/>
    <cellStyle name="SAPBEXresItemX 2 5 6 3" xfId="39604"/>
    <cellStyle name="SAPBEXresItemX 2 5 6 4" xfId="39605"/>
    <cellStyle name="SAPBEXresItemX 2 5 6 5" xfId="39606"/>
    <cellStyle name="SAPBEXresItemX 2 5 7" xfId="39607"/>
    <cellStyle name="SAPBEXresItemX 2 5 7 2" xfId="39608"/>
    <cellStyle name="SAPBEXresItemX 2 5 7 3" xfId="39609"/>
    <cellStyle name="SAPBEXresItemX 2 5 7 4" xfId="39610"/>
    <cellStyle name="SAPBEXresItemX 2 5 8" xfId="39611"/>
    <cellStyle name="SAPBEXresItemX 2 5 8 2" xfId="39612"/>
    <cellStyle name="SAPBEXresItemX 2 5 8 3" xfId="39613"/>
    <cellStyle name="SAPBEXresItemX 2 5 8 4" xfId="39614"/>
    <cellStyle name="SAPBEXresItemX 2 5 9" xfId="39615"/>
    <cellStyle name="SAPBEXresItemX 2 5 9 2" xfId="39616"/>
    <cellStyle name="SAPBEXresItemX 2 6" xfId="39617"/>
    <cellStyle name="SAPBEXresItemX 2 6 10" xfId="39618"/>
    <cellStyle name="SAPBEXresItemX 2 6 11" xfId="39619"/>
    <cellStyle name="SAPBEXresItemX 2 6 12" xfId="39620"/>
    <cellStyle name="SAPBEXresItemX 2 6 13" xfId="39621"/>
    <cellStyle name="SAPBEXresItemX 2 6 2" xfId="39622"/>
    <cellStyle name="SAPBEXresItemX 2 6 2 2" xfId="39623"/>
    <cellStyle name="SAPBEXresItemX 2 6 2 2 2" xfId="39624"/>
    <cellStyle name="SAPBEXresItemX 2 6 2 2 2 2" xfId="39625"/>
    <cellStyle name="SAPBEXresItemX 2 6 2 2 3" xfId="39626"/>
    <cellStyle name="SAPBEXresItemX 2 6 2 3" xfId="39627"/>
    <cellStyle name="SAPBEXresItemX 2 6 2 3 2" xfId="39628"/>
    <cellStyle name="SAPBEXresItemX 2 6 2 4" xfId="39629"/>
    <cellStyle name="SAPBEXresItemX 2 6 2 4 2" xfId="39630"/>
    <cellStyle name="SAPBEXresItemX 2 6 2 5" xfId="39631"/>
    <cellStyle name="SAPBEXresItemX 2 6 2 5 2" xfId="39632"/>
    <cellStyle name="SAPBEXresItemX 2 6 2 6" xfId="39633"/>
    <cellStyle name="SAPBEXresItemX 2 6 2 7" xfId="39634"/>
    <cellStyle name="SAPBEXresItemX 2 6 2 8" xfId="39635"/>
    <cellStyle name="SAPBEXresItemX 2 6 3" xfId="39636"/>
    <cellStyle name="SAPBEXresItemX 2 6 3 2" xfId="39637"/>
    <cellStyle name="SAPBEXresItemX 2 6 3 2 2" xfId="39638"/>
    <cellStyle name="SAPBEXresItemX 2 6 3 2 2 2" xfId="39639"/>
    <cellStyle name="SAPBEXresItemX 2 6 3 2 3" xfId="39640"/>
    <cellStyle name="SAPBEXresItemX 2 6 3 3" xfId="39641"/>
    <cellStyle name="SAPBEXresItemX 2 6 3 3 2" xfId="39642"/>
    <cellStyle name="SAPBEXresItemX 2 6 3 4" xfId="39643"/>
    <cellStyle name="SAPBEXresItemX 2 6 3 4 2" xfId="39644"/>
    <cellStyle name="SAPBEXresItemX 2 6 3 5" xfId="39645"/>
    <cellStyle name="SAPBEXresItemX 2 6 3 5 2" xfId="39646"/>
    <cellStyle name="SAPBEXresItemX 2 6 3 6" xfId="39647"/>
    <cellStyle name="SAPBEXresItemX 2 6 3 7" xfId="39648"/>
    <cellStyle name="SAPBEXresItemX 2 6 3 8" xfId="39649"/>
    <cellStyle name="SAPBEXresItemX 2 6 4" xfId="39650"/>
    <cellStyle name="SAPBEXresItemX 2 6 4 2" xfId="39651"/>
    <cellStyle name="SAPBEXresItemX 2 6 4 2 2" xfId="39652"/>
    <cellStyle name="SAPBEXresItemX 2 6 4 3" xfId="39653"/>
    <cellStyle name="SAPBEXresItemX 2 6 4 4" xfId="39654"/>
    <cellStyle name="SAPBEXresItemX 2 6 4 5" xfId="39655"/>
    <cellStyle name="SAPBEXresItemX 2 6 5" xfId="39656"/>
    <cellStyle name="SAPBEXresItemX 2 6 5 2" xfId="39657"/>
    <cellStyle name="SAPBEXresItemX 2 6 5 2 2" xfId="39658"/>
    <cellStyle name="SAPBEXresItemX 2 6 5 3" xfId="39659"/>
    <cellStyle name="SAPBEXresItemX 2 6 5 4" xfId="39660"/>
    <cellStyle name="SAPBEXresItemX 2 6 5 5" xfId="39661"/>
    <cellStyle name="SAPBEXresItemX 2 6 6" xfId="39662"/>
    <cellStyle name="SAPBEXresItemX 2 6 6 2" xfId="39663"/>
    <cellStyle name="SAPBEXresItemX 2 6 6 2 2" xfId="39664"/>
    <cellStyle name="SAPBEXresItemX 2 6 6 3" xfId="39665"/>
    <cellStyle name="SAPBEXresItemX 2 6 6 4" xfId="39666"/>
    <cellStyle name="SAPBEXresItemX 2 6 6 5" xfId="39667"/>
    <cellStyle name="SAPBEXresItemX 2 6 7" xfId="39668"/>
    <cellStyle name="SAPBEXresItemX 2 6 7 2" xfId="39669"/>
    <cellStyle name="SAPBEXresItemX 2 6 7 3" xfId="39670"/>
    <cellStyle name="SAPBEXresItemX 2 6 7 4" xfId="39671"/>
    <cellStyle name="SAPBEXresItemX 2 6 8" xfId="39672"/>
    <cellStyle name="SAPBEXresItemX 2 6 8 2" xfId="39673"/>
    <cellStyle name="SAPBEXresItemX 2 6 8 3" xfId="39674"/>
    <cellStyle name="SAPBEXresItemX 2 6 8 4" xfId="39675"/>
    <cellStyle name="SAPBEXresItemX 2 6 9" xfId="39676"/>
    <cellStyle name="SAPBEXresItemX 2 6 9 2" xfId="39677"/>
    <cellStyle name="SAPBEXresItemX 2 7" xfId="39678"/>
    <cellStyle name="SAPBEXresItemX 2 7 10" xfId="39679"/>
    <cellStyle name="SAPBEXresItemX 2 7 11" xfId="39680"/>
    <cellStyle name="SAPBEXresItemX 2 7 12" xfId="39681"/>
    <cellStyle name="SAPBEXresItemX 2 7 13" xfId="39682"/>
    <cellStyle name="SAPBEXresItemX 2 7 2" xfId="39683"/>
    <cellStyle name="SAPBEXresItemX 2 7 2 2" xfId="39684"/>
    <cellStyle name="SAPBEXresItemX 2 7 2 2 2" xfId="39685"/>
    <cellStyle name="SAPBEXresItemX 2 7 2 2 2 2" xfId="39686"/>
    <cellStyle name="SAPBEXresItemX 2 7 2 2 3" xfId="39687"/>
    <cellStyle name="SAPBEXresItemX 2 7 2 3" xfId="39688"/>
    <cellStyle name="SAPBEXresItemX 2 7 2 3 2" xfId="39689"/>
    <cellStyle name="SAPBEXresItemX 2 7 2 4" xfId="39690"/>
    <cellStyle name="SAPBEXresItemX 2 7 2 4 2" xfId="39691"/>
    <cellStyle name="SAPBEXresItemX 2 7 2 5" xfId="39692"/>
    <cellStyle name="SAPBEXresItemX 2 7 2 5 2" xfId="39693"/>
    <cellStyle name="SAPBEXresItemX 2 7 2 6" xfId="39694"/>
    <cellStyle name="SAPBEXresItemX 2 7 2 7" xfId="39695"/>
    <cellStyle name="SAPBEXresItemX 2 7 2 8" xfId="39696"/>
    <cellStyle name="SAPBEXresItemX 2 7 3" xfId="39697"/>
    <cellStyle name="SAPBEXresItemX 2 7 3 2" xfId="39698"/>
    <cellStyle name="SAPBEXresItemX 2 7 3 2 2" xfId="39699"/>
    <cellStyle name="SAPBEXresItemX 2 7 3 2 2 2" xfId="39700"/>
    <cellStyle name="SAPBEXresItemX 2 7 3 2 3" xfId="39701"/>
    <cellStyle name="SAPBEXresItemX 2 7 3 3" xfId="39702"/>
    <cellStyle name="SAPBEXresItemX 2 7 3 3 2" xfId="39703"/>
    <cellStyle name="SAPBEXresItemX 2 7 3 4" xfId="39704"/>
    <cellStyle name="SAPBEXresItemX 2 7 3 4 2" xfId="39705"/>
    <cellStyle name="SAPBEXresItemX 2 7 3 5" xfId="39706"/>
    <cellStyle name="SAPBEXresItemX 2 7 3 5 2" xfId="39707"/>
    <cellStyle name="SAPBEXresItemX 2 7 3 6" xfId="39708"/>
    <cellStyle name="SAPBEXresItemX 2 7 3 7" xfId="39709"/>
    <cellStyle name="SAPBEXresItemX 2 7 3 8" xfId="39710"/>
    <cellStyle name="SAPBEXresItemX 2 7 4" xfId="39711"/>
    <cellStyle name="SAPBEXresItemX 2 7 4 2" xfId="39712"/>
    <cellStyle name="SAPBEXresItemX 2 7 4 2 2" xfId="39713"/>
    <cellStyle name="SAPBEXresItemX 2 7 4 3" xfId="39714"/>
    <cellStyle name="SAPBEXresItemX 2 7 4 4" xfId="39715"/>
    <cellStyle name="SAPBEXresItemX 2 7 4 5" xfId="39716"/>
    <cellStyle name="SAPBEXresItemX 2 7 5" xfId="39717"/>
    <cellStyle name="SAPBEXresItemX 2 7 5 2" xfId="39718"/>
    <cellStyle name="SAPBEXresItemX 2 7 5 2 2" xfId="39719"/>
    <cellStyle name="SAPBEXresItemX 2 7 5 3" xfId="39720"/>
    <cellStyle name="SAPBEXresItemX 2 7 5 4" xfId="39721"/>
    <cellStyle name="SAPBEXresItemX 2 7 5 5" xfId="39722"/>
    <cellStyle name="SAPBEXresItemX 2 7 6" xfId="39723"/>
    <cellStyle name="SAPBEXresItemX 2 7 6 2" xfId="39724"/>
    <cellStyle name="SAPBEXresItemX 2 7 6 2 2" xfId="39725"/>
    <cellStyle name="SAPBEXresItemX 2 7 6 3" xfId="39726"/>
    <cellStyle name="SAPBEXresItemX 2 7 6 4" xfId="39727"/>
    <cellStyle name="SAPBEXresItemX 2 7 6 5" xfId="39728"/>
    <cellStyle name="SAPBEXresItemX 2 7 7" xfId="39729"/>
    <cellStyle name="SAPBEXresItemX 2 7 7 2" xfId="39730"/>
    <cellStyle name="SAPBEXresItemX 2 7 7 3" xfId="39731"/>
    <cellStyle name="SAPBEXresItemX 2 7 7 4" xfId="39732"/>
    <cellStyle name="SAPBEXresItemX 2 7 8" xfId="39733"/>
    <cellStyle name="SAPBEXresItemX 2 7 8 2" xfId="39734"/>
    <cellStyle name="SAPBEXresItemX 2 7 8 3" xfId="39735"/>
    <cellStyle name="SAPBEXresItemX 2 7 8 4" xfId="39736"/>
    <cellStyle name="SAPBEXresItemX 2 7 9" xfId="39737"/>
    <cellStyle name="SAPBEXresItemX 2 7 9 2" xfId="39738"/>
    <cellStyle name="SAPBEXresItemX 2 8" xfId="39739"/>
    <cellStyle name="SAPBEXresItemX 2 8 10" xfId="39740"/>
    <cellStyle name="SAPBEXresItemX 2 8 11" xfId="39741"/>
    <cellStyle name="SAPBEXresItemX 2 8 12" xfId="39742"/>
    <cellStyle name="SAPBEXresItemX 2 8 13" xfId="39743"/>
    <cellStyle name="SAPBEXresItemX 2 8 2" xfId="39744"/>
    <cellStyle name="SAPBEXresItemX 2 8 2 2" xfId="39745"/>
    <cellStyle name="SAPBEXresItemX 2 8 2 2 2" xfId="39746"/>
    <cellStyle name="SAPBEXresItemX 2 8 2 2 2 2" xfId="39747"/>
    <cellStyle name="SAPBEXresItemX 2 8 2 2 3" xfId="39748"/>
    <cellStyle name="SAPBEXresItemX 2 8 2 3" xfId="39749"/>
    <cellStyle name="SAPBEXresItemX 2 8 2 3 2" xfId="39750"/>
    <cellStyle name="SAPBEXresItemX 2 8 2 4" xfId="39751"/>
    <cellStyle name="SAPBEXresItemX 2 8 2 4 2" xfId="39752"/>
    <cellStyle name="SAPBEXresItemX 2 8 2 5" xfId="39753"/>
    <cellStyle name="SAPBEXresItemX 2 8 2 5 2" xfId="39754"/>
    <cellStyle name="SAPBEXresItemX 2 8 2 6" xfId="39755"/>
    <cellStyle name="SAPBEXresItemX 2 8 2 7" xfId="39756"/>
    <cellStyle name="SAPBEXresItemX 2 8 2 8" xfId="39757"/>
    <cellStyle name="SAPBEXresItemX 2 8 3" xfId="39758"/>
    <cellStyle name="SAPBEXresItemX 2 8 3 2" xfId="39759"/>
    <cellStyle name="SAPBEXresItemX 2 8 3 2 2" xfId="39760"/>
    <cellStyle name="SAPBEXresItemX 2 8 3 2 2 2" xfId="39761"/>
    <cellStyle name="SAPBEXresItemX 2 8 3 2 3" xfId="39762"/>
    <cellStyle name="SAPBEXresItemX 2 8 3 3" xfId="39763"/>
    <cellStyle name="SAPBEXresItemX 2 8 3 3 2" xfId="39764"/>
    <cellStyle name="SAPBEXresItemX 2 8 3 4" xfId="39765"/>
    <cellStyle name="SAPBEXresItemX 2 8 3 4 2" xfId="39766"/>
    <cellStyle name="SAPBEXresItemX 2 8 3 5" xfId="39767"/>
    <cellStyle name="SAPBEXresItemX 2 8 3 5 2" xfId="39768"/>
    <cellStyle name="SAPBEXresItemX 2 8 3 6" xfId="39769"/>
    <cellStyle name="SAPBEXresItemX 2 8 3 7" xfId="39770"/>
    <cellStyle name="SAPBEXresItemX 2 8 3 8" xfId="39771"/>
    <cellStyle name="SAPBEXresItemX 2 8 4" xfId="39772"/>
    <cellStyle name="SAPBEXresItemX 2 8 4 2" xfId="39773"/>
    <cellStyle name="SAPBEXresItemX 2 8 4 2 2" xfId="39774"/>
    <cellStyle name="SAPBEXresItemX 2 8 4 3" xfId="39775"/>
    <cellStyle name="SAPBEXresItemX 2 8 4 4" xfId="39776"/>
    <cellStyle name="SAPBEXresItemX 2 8 4 5" xfId="39777"/>
    <cellStyle name="SAPBEXresItemX 2 8 5" xfId="39778"/>
    <cellStyle name="SAPBEXresItemX 2 8 5 2" xfId="39779"/>
    <cellStyle name="SAPBEXresItemX 2 8 5 2 2" xfId="39780"/>
    <cellStyle name="SAPBEXresItemX 2 8 5 3" xfId="39781"/>
    <cellStyle name="SAPBEXresItemX 2 8 5 4" xfId="39782"/>
    <cellStyle name="SAPBEXresItemX 2 8 5 5" xfId="39783"/>
    <cellStyle name="SAPBEXresItemX 2 8 6" xfId="39784"/>
    <cellStyle name="SAPBEXresItemX 2 8 6 2" xfId="39785"/>
    <cellStyle name="SAPBEXresItemX 2 8 6 2 2" xfId="39786"/>
    <cellStyle name="SAPBEXresItemX 2 8 6 3" xfId="39787"/>
    <cellStyle name="SAPBEXresItemX 2 8 6 4" xfId="39788"/>
    <cellStyle name="SAPBEXresItemX 2 8 6 5" xfId="39789"/>
    <cellStyle name="SAPBEXresItemX 2 8 7" xfId="39790"/>
    <cellStyle name="SAPBEXresItemX 2 8 7 2" xfId="39791"/>
    <cellStyle name="SAPBEXresItemX 2 8 7 3" xfId="39792"/>
    <cellStyle name="SAPBEXresItemX 2 8 7 4" xfId="39793"/>
    <cellStyle name="SAPBEXresItemX 2 8 8" xfId="39794"/>
    <cellStyle name="SAPBEXresItemX 2 8 8 2" xfId="39795"/>
    <cellStyle name="SAPBEXresItemX 2 8 8 3" xfId="39796"/>
    <cellStyle name="SAPBEXresItemX 2 8 8 4" xfId="39797"/>
    <cellStyle name="SAPBEXresItemX 2 8 9" xfId="39798"/>
    <cellStyle name="SAPBEXresItemX 2 8 9 2" xfId="39799"/>
    <cellStyle name="SAPBEXresItemX 2 9" xfId="39800"/>
    <cellStyle name="SAPBEXresItemX 2 9 10" xfId="39801"/>
    <cellStyle name="SAPBEXresItemX 2 9 11" xfId="39802"/>
    <cellStyle name="SAPBEXresItemX 2 9 12" xfId="39803"/>
    <cellStyle name="SAPBEXresItemX 2 9 13" xfId="39804"/>
    <cellStyle name="SAPBEXresItemX 2 9 2" xfId="39805"/>
    <cellStyle name="SAPBEXresItemX 2 9 2 2" xfId="39806"/>
    <cellStyle name="SAPBEXresItemX 2 9 2 2 2" xfId="39807"/>
    <cellStyle name="SAPBEXresItemX 2 9 2 2 2 2" xfId="39808"/>
    <cellStyle name="SAPBEXresItemX 2 9 2 2 3" xfId="39809"/>
    <cellStyle name="SAPBEXresItemX 2 9 2 3" xfId="39810"/>
    <cellStyle name="SAPBEXresItemX 2 9 2 3 2" xfId="39811"/>
    <cellStyle name="SAPBEXresItemX 2 9 2 4" xfId="39812"/>
    <cellStyle name="SAPBEXresItemX 2 9 2 4 2" xfId="39813"/>
    <cellStyle name="SAPBEXresItemX 2 9 2 5" xfId="39814"/>
    <cellStyle name="SAPBEXresItemX 2 9 2 5 2" xfId="39815"/>
    <cellStyle name="SAPBEXresItemX 2 9 2 6" xfId="39816"/>
    <cellStyle name="SAPBEXresItemX 2 9 2 7" xfId="39817"/>
    <cellStyle name="SAPBEXresItemX 2 9 2 8" xfId="39818"/>
    <cellStyle name="SAPBEXresItemX 2 9 3" xfId="39819"/>
    <cellStyle name="SAPBEXresItemX 2 9 3 2" xfId="39820"/>
    <cellStyle name="SAPBEXresItemX 2 9 3 2 2" xfId="39821"/>
    <cellStyle name="SAPBEXresItemX 2 9 3 2 2 2" xfId="39822"/>
    <cellStyle name="SAPBEXresItemX 2 9 3 2 3" xfId="39823"/>
    <cellStyle name="SAPBEXresItemX 2 9 3 3" xfId="39824"/>
    <cellStyle name="SAPBEXresItemX 2 9 3 3 2" xfId="39825"/>
    <cellStyle name="SAPBEXresItemX 2 9 3 4" xfId="39826"/>
    <cellStyle name="SAPBEXresItemX 2 9 3 4 2" xfId="39827"/>
    <cellStyle name="SAPBEXresItemX 2 9 3 5" xfId="39828"/>
    <cellStyle name="SAPBEXresItemX 2 9 3 5 2" xfId="39829"/>
    <cellStyle name="SAPBEXresItemX 2 9 3 6" xfId="39830"/>
    <cellStyle name="SAPBEXresItemX 2 9 3 7" xfId="39831"/>
    <cellStyle name="SAPBEXresItemX 2 9 3 8" xfId="39832"/>
    <cellStyle name="SAPBEXresItemX 2 9 4" xfId="39833"/>
    <cellStyle name="SAPBEXresItemX 2 9 4 2" xfId="39834"/>
    <cellStyle name="SAPBEXresItemX 2 9 4 2 2" xfId="39835"/>
    <cellStyle name="SAPBEXresItemX 2 9 4 3" xfId="39836"/>
    <cellStyle name="SAPBEXresItemX 2 9 4 4" xfId="39837"/>
    <cellStyle name="SAPBEXresItemX 2 9 4 5" xfId="39838"/>
    <cellStyle name="SAPBEXresItemX 2 9 5" xfId="39839"/>
    <cellStyle name="SAPBEXresItemX 2 9 5 2" xfId="39840"/>
    <cellStyle name="SAPBEXresItemX 2 9 5 2 2" xfId="39841"/>
    <cellStyle name="SAPBEXresItemX 2 9 5 3" xfId="39842"/>
    <cellStyle name="SAPBEXresItemX 2 9 5 4" xfId="39843"/>
    <cellStyle name="SAPBEXresItemX 2 9 5 5" xfId="39844"/>
    <cellStyle name="SAPBEXresItemX 2 9 6" xfId="39845"/>
    <cellStyle name="SAPBEXresItemX 2 9 6 2" xfId="39846"/>
    <cellStyle name="SAPBEXresItemX 2 9 6 2 2" xfId="39847"/>
    <cellStyle name="SAPBEXresItemX 2 9 6 3" xfId="39848"/>
    <cellStyle name="SAPBEXresItemX 2 9 6 4" xfId="39849"/>
    <cellStyle name="SAPBEXresItemX 2 9 6 5" xfId="39850"/>
    <cellStyle name="SAPBEXresItemX 2 9 7" xfId="39851"/>
    <cellStyle name="SAPBEXresItemX 2 9 7 2" xfId="39852"/>
    <cellStyle name="SAPBEXresItemX 2 9 7 3" xfId="39853"/>
    <cellStyle name="SAPBEXresItemX 2 9 7 4" xfId="39854"/>
    <cellStyle name="SAPBEXresItemX 2 9 8" xfId="39855"/>
    <cellStyle name="SAPBEXresItemX 2 9 8 2" xfId="39856"/>
    <cellStyle name="SAPBEXresItemX 2 9 8 3" xfId="39857"/>
    <cellStyle name="SAPBEXresItemX 2 9 8 4" xfId="39858"/>
    <cellStyle name="SAPBEXresItemX 2 9 9" xfId="39859"/>
    <cellStyle name="SAPBEXresItemX 2 9 9 2" xfId="39860"/>
    <cellStyle name="SAPBEXresItemX 20" xfId="39861"/>
    <cellStyle name="SAPBEXresItemX 3" xfId="39862"/>
    <cellStyle name="SAPBEXresItemX 3 10" xfId="39863"/>
    <cellStyle name="SAPBEXresItemX 3 10 2" xfId="39864"/>
    <cellStyle name="SAPBEXresItemX 3 11" xfId="39865"/>
    <cellStyle name="SAPBEXresItemX 3 12" xfId="39866"/>
    <cellStyle name="SAPBEXresItemX 3 13" xfId="39867"/>
    <cellStyle name="SAPBEXresItemX 3 14" xfId="39868"/>
    <cellStyle name="SAPBEXresItemX 3 2" xfId="39869"/>
    <cellStyle name="SAPBEXresItemX 3 2 2" xfId="39870"/>
    <cellStyle name="SAPBEXresItemX 3 2 2 2" xfId="39871"/>
    <cellStyle name="SAPBEXresItemX 3 2 2 2 2" xfId="39872"/>
    <cellStyle name="SAPBEXresItemX 3 2 2 3" xfId="39873"/>
    <cellStyle name="SAPBEXresItemX 3 2 3" xfId="39874"/>
    <cellStyle name="SAPBEXresItemX 3 2 3 2" xfId="39875"/>
    <cellStyle name="SAPBEXresItemX 3 2 4" xfId="39876"/>
    <cellStyle name="SAPBEXresItemX 3 2 4 2" xfId="39877"/>
    <cellStyle name="SAPBEXresItemX 3 2 5" xfId="39878"/>
    <cellStyle name="SAPBEXresItemX 3 2 5 2" xfId="39879"/>
    <cellStyle name="SAPBEXresItemX 3 2 6" xfId="39880"/>
    <cellStyle name="SAPBEXresItemX 3 2 7" xfId="39881"/>
    <cellStyle name="SAPBEXresItemX 3 2 8" xfId="39882"/>
    <cellStyle name="SAPBEXresItemX 3 3" xfId="39883"/>
    <cellStyle name="SAPBEXresItemX 3 3 2" xfId="39884"/>
    <cellStyle name="SAPBEXresItemX 3 3 2 2" xfId="39885"/>
    <cellStyle name="SAPBEXresItemX 3 3 2 2 2" xfId="39886"/>
    <cellStyle name="SAPBEXresItemX 3 3 2 3" xfId="39887"/>
    <cellStyle name="SAPBEXresItemX 3 3 3" xfId="39888"/>
    <cellStyle name="SAPBEXresItemX 3 3 3 2" xfId="39889"/>
    <cellStyle name="SAPBEXresItemX 3 3 4" xfId="39890"/>
    <cellStyle name="SAPBEXresItemX 3 3 4 2" xfId="39891"/>
    <cellStyle name="SAPBEXresItemX 3 3 5" xfId="39892"/>
    <cellStyle name="SAPBEXresItemX 3 3 5 2" xfId="39893"/>
    <cellStyle name="SAPBEXresItemX 3 3 6" xfId="39894"/>
    <cellStyle name="SAPBEXresItemX 3 3 7" xfId="39895"/>
    <cellStyle name="SAPBEXresItemX 3 3 8" xfId="39896"/>
    <cellStyle name="SAPBEXresItemX 3 4" xfId="39897"/>
    <cellStyle name="SAPBEXresItemX 3 4 2" xfId="39898"/>
    <cellStyle name="SAPBEXresItemX 3 4 2 2" xfId="39899"/>
    <cellStyle name="SAPBEXresItemX 3 4 2 2 2" xfId="39900"/>
    <cellStyle name="SAPBEXresItemX 3 4 2 3" xfId="39901"/>
    <cellStyle name="SAPBEXresItemX 3 4 3" xfId="39902"/>
    <cellStyle name="SAPBEXresItemX 3 4 3 2" xfId="39903"/>
    <cellStyle name="SAPBEXresItemX 3 4 4" xfId="39904"/>
    <cellStyle name="SAPBEXresItemX 3 4 4 2" xfId="39905"/>
    <cellStyle name="SAPBEXresItemX 3 4 5" xfId="39906"/>
    <cellStyle name="SAPBEXresItemX 3 4 5 2" xfId="39907"/>
    <cellStyle name="SAPBEXresItemX 3 4 6" xfId="39908"/>
    <cellStyle name="SAPBEXresItemX 3 4 7" xfId="39909"/>
    <cellStyle name="SAPBEXresItemX 3 4 8" xfId="39910"/>
    <cellStyle name="SAPBEXresItemX 3 5" xfId="39911"/>
    <cellStyle name="SAPBEXresItemX 3 5 2" xfId="39912"/>
    <cellStyle name="SAPBEXresItemX 3 5 2 2" xfId="39913"/>
    <cellStyle name="SAPBEXresItemX 3 5 3" xfId="39914"/>
    <cellStyle name="SAPBEXresItemX 3 5 4" xfId="39915"/>
    <cellStyle name="SAPBEXresItemX 3 5 5" xfId="39916"/>
    <cellStyle name="SAPBEXresItemX 3 6" xfId="39917"/>
    <cellStyle name="SAPBEXresItemX 3 6 2" xfId="39918"/>
    <cellStyle name="SAPBEXresItemX 3 6 2 2" xfId="39919"/>
    <cellStyle name="SAPBEXresItemX 3 6 3" xfId="39920"/>
    <cellStyle name="SAPBEXresItemX 3 6 4" xfId="39921"/>
    <cellStyle name="SAPBEXresItemX 3 6 5" xfId="39922"/>
    <cellStyle name="SAPBEXresItemX 3 7" xfId="39923"/>
    <cellStyle name="SAPBEXresItemX 3 7 2" xfId="39924"/>
    <cellStyle name="SAPBEXresItemX 3 7 2 2" xfId="39925"/>
    <cellStyle name="SAPBEXresItemX 3 7 3" xfId="39926"/>
    <cellStyle name="SAPBEXresItemX 3 7 4" xfId="39927"/>
    <cellStyle name="SAPBEXresItemX 3 7 5" xfId="39928"/>
    <cellStyle name="SAPBEXresItemX 3 8" xfId="39929"/>
    <cellStyle name="SAPBEXresItemX 3 8 2" xfId="39930"/>
    <cellStyle name="SAPBEXresItemX 3 8 3" xfId="39931"/>
    <cellStyle name="SAPBEXresItemX 3 8 4" xfId="39932"/>
    <cellStyle name="SAPBEXresItemX 3 9" xfId="39933"/>
    <cellStyle name="SAPBEXresItemX 3 9 2" xfId="39934"/>
    <cellStyle name="SAPBEXresItemX 4" xfId="39935"/>
    <cellStyle name="SAPBEXresItemX 4 10" xfId="39936"/>
    <cellStyle name="SAPBEXresItemX 4 11" xfId="39937"/>
    <cellStyle name="SAPBEXresItemX 4 12" xfId="39938"/>
    <cellStyle name="SAPBEXresItemX 4 13" xfId="39939"/>
    <cellStyle name="SAPBEXresItemX 4 2" xfId="39940"/>
    <cellStyle name="SAPBEXresItemX 4 2 2" xfId="39941"/>
    <cellStyle name="SAPBEXresItemX 4 2 2 2" xfId="39942"/>
    <cellStyle name="SAPBEXresItemX 4 2 2 2 2" xfId="39943"/>
    <cellStyle name="SAPBEXresItemX 4 2 2 3" xfId="39944"/>
    <cellStyle name="SAPBEXresItemX 4 2 3" xfId="39945"/>
    <cellStyle name="SAPBEXresItemX 4 2 3 2" xfId="39946"/>
    <cellStyle name="SAPBEXresItemX 4 2 4" xfId="39947"/>
    <cellStyle name="SAPBEXresItemX 4 2 4 2" xfId="39948"/>
    <cellStyle name="SAPBEXresItemX 4 2 5" xfId="39949"/>
    <cellStyle name="SAPBEXresItemX 4 2 5 2" xfId="39950"/>
    <cellStyle name="SAPBEXresItemX 4 2 6" xfId="39951"/>
    <cellStyle name="SAPBEXresItemX 4 2 7" xfId="39952"/>
    <cellStyle name="SAPBEXresItemX 4 2 8" xfId="39953"/>
    <cellStyle name="SAPBEXresItemX 4 3" xfId="39954"/>
    <cellStyle name="SAPBEXresItemX 4 3 2" xfId="39955"/>
    <cellStyle name="SAPBEXresItemX 4 3 2 2" xfId="39956"/>
    <cellStyle name="SAPBEXresItemX 4 3 2 2 2" xfId="39957"/>
    <cellStyle name="SAPBEXresItemX 4 3 2 3" xfId="39958"/>
    <cellStyle name="SAPBEXresItemX 4 3 3" xfId="39959"/>
    <cellStyle name="SAPBEXresItemX 4 3 3 2" xfId="39960"/>
    <cellStyle name="SAPBEXresItemX 4 3 4" xfId="39961"/>
    <cellStyle name="SAPBEXresItemX 4 3 4 2" xfId="39962"/>
    <cellStyle name="SAPBEXresItemX 4 3 5" xfId="39963"/>
    <cellStyle name="SAPBEXresItemX 4 3 5 2" xfId="39964"/>
    <cellStyle name="SAPBEXresItemX 4 3 6" xfId="39965"/>
    <cellStyle name="SAPBEXresItemX 4 3 7" xfId="39966"/>
    <cellStyle name="SAPBEXresItemX 4 3 8" xfId="39967"/>
    <cellStyle name="SAPBEXresItemX 4 4" xfId="39968"/>
    <cellStyle name="SAPBEXresItemX 4 4 2" xfId="39969"/>
    <cellStyle name="SAPBEXresItemX 4 4 2 2" xfId="39970"/>
    <cellStyle name="SAPBEXresItemX 4 4 3" xfId="39971"/>
    <cellStyle name="SAPBEXresItemX 4 4 4" xfId="39972"/>
    <cellStyle name="SAPBEXresItemX 4 4 5" xfId="39973"/>
    <cellStyle name="SAPBEXresItemX 4 5" xfId="39974"/>
    <cellStyle name="SAPBEXresItemX 4 5 2" xfId="39975"/>
    <cellStyle name="SAPBEXresItemX 4 5 2 2" xfId="39976"/>
    <cellStyle name="SAPBEXresItemX 4 5 3" xfId="39977"/>
    <cellStyle name="SAPBEXresItemX 4 5 4" xfId="39978"/>
    <cellStyle name="SAPBEXresItemX 4 5 5" xfId="39979"/>
    <cellStyle name="SAPBEXresItemX 4 6" xfId="39980"/>
    <cellStyle name="SAPBEXresItemX 4 6 2" xfId="39981"/>
    <cellStyle name="SAPBEXresItemX 4 6 2 2" xfId="39982"/>
    <cellStyle name="SAPBEXresItemX 4 6 3" xfId="39983"/>
    <cellStyle name="SAPBEXresItemX 4 6 4" xfId="39984"/>
    <cellStyle name="SAPBEXresItemX 4 6 5" xfId="39985"/>
    <cellStyle name="SAPBEXresItemX 4 7" xfId="39986"/>
    <cellStyle name="SAPBEXresItemX 4 7 2" xfId="39987"/>
    <cellStyle name="SAPBEXresItemX 4 7 3" xfId="39988"/>
    <cellStyle name="SAPBEXresItemX 4 7 4" xfId="39989"/>
    <cellStyle name="SAPBEXresItemX 4 8" xfId="39990"/>
    <cellStyle name="SAPBEXresItemX 4 8 2" xfId="39991"/>
    <cellStyle name="SAPBEXresItemX 4 8 3" xfId="39992"/>
    <cellStyle name="SAPBEXresItemX 4 8 4" xfId="39993"/>
    <cellStyle name="SAPBEXresItemX 4 9" xfId="39994"/>
    <cellStyle name="SAPBEXresItemX 4 9 2" xfId="39995"/>
    <cellStyle name="SAPBEXresItemX 5" xfId="39996"/>
    <cellStyle name="SAPBEXresItemX 5 10" xfId="39997"/>
    <cellStyle name="SAPBEXresItemX 5 11" xfId="39998"/>
    <cellStyle name="SAPBEXresItemX 5 12" xfId="39999"/>
    <cellStyle name="SAPBEXresItemX 5 13" xfId="40000"/>
    <cellStyle name="SAPBEXresItemX 5 2" xfId="40001"/>
    <cellStyle name="SAPBEXresItemX 5 2 2" xfId="40002"/>
    <cellStyle name="SAPBEXresItemX 5 2 2 2" xfId="40003"/>
    <cellStyle name="SAPBEXresItemX 5 2 2 2 2" xfId="40004"/>
    <cellStyle name="SAPBEXresItemX 5 2 2 3" xfId="40005"/>
    <cellStyle name="SAPBEXresItemX 5 2 3" xfId="40006"/>
    <cellStyle name="SAPBEXresItemX 5 2 3 2" xfId="40007"/>
    <cellStyle name="SAPBEXresItemX 5 2 4" xfId="40008"/>
    <cellStyle name="SAPBEXresItemX 5 2 4 2" xfId="40009"/>
    <cellStyle name="SAPBEXresItemX 5 2 5" xfId="40010"/>
    <cellStyle name="SAPBEXresItemX 5 2 5 2" xfId="40011"/>
    <cellStyle name="SAPBEXresItemX 5 2 6" xfId="40012"/>
    <cellStyle name="SAPBEXresItemX 5 2 7" xfId="40013"/>
    <cellStyle name="SAPBEXresItemX 5 2 8" xfId="40014"/>
    <cellStyle name="SAPBEXresItemX 5 3" xfId="40015"/>
    <cellStyle name="SAPBEXresItemX 5 3 2" xfId="40016"/>
    <cellStyle name="SAPBEXresItemX 5 3 2 2" xfId="40017"/>
    <cellStyle name="SAPBEXresItemX 5 3 2 2 2" xfId="40018"/>
    <cellStyle name="SAPBEXresItemX 5 3 2 3" xfId="40019"/>
    <cellStyle name="SAPBEXresItemX 5 3 3" xfId="40020"/>
    <cellStyle name="SAPBEXresItemX 5 3 3 2" xfId="40021"/>
    <cellStyle name="SAPBEXresItemX 5 3 4" xfId="40022"/>
    <cellStyle name="SAPBEXresItemX 5 3 4 2" xfId="40023"/>
    <cellStyle name="SAPBEXresItemX 5 3 5" xfId="40024"/>
    <cellStyle name="SAPBEXresItemX 5 3 5 2" xfId="40025"/>
    <cellStyle name="SAPBEXresItemX 5 3 6" xfId="40026"/>
    <cellStyle name="SAPBEXresItemX 5 3 7" xfId="40027"/>
    <cellStyle name="SAPBEXresItemX 5 3 8" xfId="40028"/>
    <cellStyle name="SAPBEXresItemX 5 4" xfId="40029"/>
    <cellStyle name="SAPBEXresItemX 5 4 2" xfId="40030"/>
    <cellStyle name="SAPBEXresItemX 5 4 2 2" xfId="40031"/>
    <cellStyle name="SAPBEXresItemX 5 4 3" xfId="40032"/>
    <cellStyle name="SAPBEXresItemX 5 4 4" xfId="40033"/>
    <cellStyle name="SAPBEXresItemX 5 4 5" xfId="40034"/>
    <cellStyle name="SAPBEXresItemX 5 5" xfId="40035"/>
    <cellStyle name="SAPBEXresItemX 5 5 2" xfId="40036"/>
    <cellStyle name="SAPBEXresItemX 5 5 2 2" xfId="40037"/>
    <cellStyle name="SAPBEXresItemX 5 5 3" xfId="40038"/>
    <cellStyle name="SAPBEXresItemX 5 5 4" xfId="40039"/>
    <cellStyle name="SAPBEXresItemX 5 5 5" xfId="40040"/>
    <cellStyle name="SAPBEXresItemX 5 6" xfId="40041"/>
    <cellStyle name="SAPBEXresItemX 5 6 2" xfId="40042"/>
    <cellStyle name="SAPBEXresItemX 5 6 2 2" xfId="40043"/>
    <cellStyle name="SAPBEXresItemX 5 6 3" xfId="40044"/>
    <cellStyle name="SAPBEXresItemX 5 6 4" xfId="40045"/>
    <cellStyle name="SAPBEXresItemX 5 6 5" xfId="40046"/>
    <cellStyle name="SAPBEXresItemX 5 7" xfId="40047"/>
    <cellStyle name="SAPBEXresItemX 5 7 2" xfId="40048"/>
    <cellStyle name="SAPBEXresItemX 5 7 3" xfId="40049"/>
    <cellStyle name="SAPBEXresItemX 5 7 4" xfId="40050"/>
    <cellStyle name="SAPBEXresItemX 5 8" xfId="40051"/>
    <cellStyle name="SAPBEXresItemX 5 8 2" xfId="40052"/>
    <cellStyle name="SAPBEXresItemX 5 8 3" xfId="40053"/>
    <cellStyle name="SAPBEXresItemX 5 8 4" xfId="40054"/>
    <cellStyle name="SAPBEXresItemX 5 9" xfId="40055"/>
    <cellStyle name="SAPBEXresItemX 5 9 2" xfId="40056"/>
    <cellStyle name="SAPBEXresItemX 6" xfId="40057"/>
    <cellStyle name="SAPBEXresItemX 6 10" xfId="40058"/>
    <cellStyle name="SAPBEXresItemX 6 11" xfId="40059"/>
    <cellStyle name="SAPBEXresItemX 6 12" xfId="40060"/>
    <cellStyle name="SAPBEXresItemX 6 13" xfId="40061"/>
    <cellStyle name="SAPBEXresItemX 6 2" xfId="40062"/>
    <cellStyle name="SAPBEXresItemX 6 2 2" xfId="40063"/>
    <cellStyle name="SAPBEXresItemX 6 2 2 2" xfId="40064"/>
    <cellStyle name="SAPBEXresItemX 6 2 2 2 2" xfId="40065"/>
    <cellStyle name="SAPBEXresItemX 6 2 2 3" xfId="40066"/>
    <cellStyle name="SAPBEXresItemX 6 2 3" xfId="40067"/>
    <cellStyle name="SAPBEXresItemX 6 2 3 2" xfId="40068"/>
    <cellStyle name="SAPBEXresItemX 6 2 4" xfId="40069"/>
    <cellStyle name="SAPBEXresItemX 6 2 4 2" xfId="40070"/>
    <cellStyle name="SAPBEXresItemX 6 2 5" xfId="40071"/>
    <cellStyle name="SAPBEXresItemX 6 2 5 2" xfId="40072"/>
    <cellStyle name="SAPBEXresItemX 6 2 6" xfId="40073"/>
    <cellStyle name="SAPBEXresItemX 6 2 7" xfId="40074"/>
    <cellStyle name="SAPBEXresItemX 6 2 8" xfId="40075"/>
    <cellStyle name="SAPBEXresItemX 6 3" xfId="40076"/>
    <cellStyle name="SAPBEXresItemX 6 3 2" xfId="40077"/>
    <cellStyle name="SAPBEXresItemX 6 3 2 2" xfId="40078"/>
    <cellStyle name="SAPBEXresItemX 6 3 2 2 2" xfId="40079"/>
    <cellStyle name="SAPBEXresItemX 6 3 2 3" xfId="40080"/>
    <cellStyle name="SAPBEXresItemX 6 3 3" xfId="40081"/>
    <cellStyle name="SAPBEXresItemX 6 3 3 2" xfId="40082"/>
    <cellStyle name="SAPBEXresItemX 6 3 4" xfId="40083"/>
    <cellStyle name="SAPBEXresItemX 6 3 4 2" xfId="40084"/>
    <cellStyle name="SAPBEXresItemX 6 3 5" xfId="40085"/>
    <cellStyle name="SAPBEXresItemX 6 3 5 2" xfId="40086"/>
    <cellStyle name="SAPBEXresItemX 6 3 6" xfId="40087"/>
    <cellStyle name="SAPBEXresItemX 6 3 7" xfId="40088"/>
    <cellStyle name="SAPBEXresItemX 6 3 8" xfId="40089"/>
    <cellStyle name="SAPBEXresItemX 6 4" xfId="40090"/>
    <cellStyle name="SAPBEXresItemX 6 4 2" xfId="40091"/>
    <cellStyle name="SAPBEXresItemX 6 4 2 2" xfId="40092"/>
    <cellStyle name="SAPBEXresItemX 6 4 3" xfId="40093"/>
    <cellStyle name="SAPBEXresItemX 6 4 4" xfId="40094"/>
    <cellStyle name="SAPBEXresItemX 6 4 5" xfId="40095"/>
    <cellStyle name="SAPBEXresItemX 6 5" xfId="40096"/>
    <cellStyle name="SAPBEXresItemX 6 5 2" xfId="40097"/>
    <cellStyle name="SAPBEXresItemX 6 5 2 2" xfId="40098"/>
    <cellStyle name="SAPBEXresItemX 6 5 3" xfId="40099"/>
    <cellStyle name="SAPBEXresItemX 6 5 4" xfId="40100"/>
    <cellStyle name="SAPBEXresItemX 6 5 5" xfId="40101"/>
    <cellStyle name="SAPBEXresItemX 6 6" xfId="40102"/>
    <cellStyle name="SAPBEXresItemX 6 6 2" xfId="40103"/>
    <cellStyle name="SAPBEXresItemX 6 6 2 2" xfId="40104"/>
    <cellStyle name="SAPBEXresItemX 6 6 3" xfId="40105"/>
    <cellStyle name="SAPBEXresItemX 6 6 4" xfId="40106"/>
    <cellStyle name="SAPBEXresItemX 6 6 5" xfId="40107"/>
    <cellStyle name="SAPBEXresItemX 6 7" xfId="40108"/>
    <cellStyle name="SAPBEXresItemX 6 7 2" xfId="40109"/>
    <cellStyle name="SAPBEXresItemX 6 7 3" xfId="40110"/>
    <cellStyle name="SAPBEXresItemX 6 7 4" xfId="40111"/>
    <cellStyle name="SAPBEXresItemX 6 8" xfId="40112"/>
    <cellStyle name="SAPBEXresItemX 6 8 2" xfId="40113"/>
    <cellStyle name="SAPBEXresItemX 6 8 3" xfId="40114"/>
    <cellStyle name="SAPBEXresItemX 6 8 4" xfId="40115"/>
    <cellStyle name="SAPBEXresItemX 6 9" xfId="40116"/>
    <cellStyle name="SAPBEXresItemX 6 9 2" xfId="40117"/>
    <cellStyle name="SAPBEXresItemX 7" xfId="40118"/>
    <cellStyle name="SAPBEXresItemX 7 10" xfId="40119"/>
    <cellStyle name="SAPBEXresItemX 7 11" xfId="40120"/>
    <cellStyle name="SAPBEXresItemX 7 12" xfId="40121"/>
    <cellStyle name="SAPBEXresItemX 7 13" xfId="40122"/>
    <cellStyle name="SAPBEXresItemX 7 2" xfId="40123"/>
    <cellStyle name="SAPBEXresItemX 7 2 2" xfId="40124"/>
    <cellStyle name="SAPBEXresItemX 7 2 2 2" xfId="40125"/>
    <cellStyle name="SAPBEXresItemX 7 2 2 2 2" xfId="40126"/>
    <cellStyle name="SAPBEXresItemX 7 2 2 3" xfId="40127"/>
    <cellStyle name="SAPBEXresItemX 7 2 3" xfId="40128"/>
    <cellStyle name="SAPBEXresItemX 7 2 3 2" xfId="40129"/>
    <cellStyle name="SAPBEXresItemX 7 2 4" xfId="40130"/>
    <cellStyle name="SAPBEXresItemX 7 2 4 2" xfId="40131"/>
    <cellStyle name="SAPBEXresItemX 7 2 5" xfId="40132"/>
    <cellStyle name="SAPBEXresItemX 7 2 5 2" xfId="40133"/>
    <cellStyle name="SAPBEXresItemX 7 2 6" xfId="40134"/>
    <cellStyle name="SAPBEXresItemX 7 2 7" xfId="40135"/>
    <cellStyle name="SAPBEXresItemX 7 2 8" xfId="40136"/>
    <cellStyle name="SAPBEXresItemX 7 3" xfId="40137"/>
    <cellStyle name="SAPBEXresItemX 7 3 2" xfId="40138"/>
    <cellStyle name="SAPBEXresItemX 7 3 2 2" xfId="40139"/>
    <cellStyle name="SAPBEXresItemX 7 3 2 2 2" xfId="40140"/>
    <cellStyle name="SAPBEXresItemX 7 3 2 3" xfId="40141"/>
    <cellStyle name="SAPBEXresItemX 7 3 3" xfId="40142"/>
    <cellStyle name="SAPBEXresItemX 7 3 3 2" xfId="40143"/>
    <cellStyle name="SAPBEXresItemX 7 3 4" xfId="40144"/>
    <cellStyle name="SAPBEXresItemX 7 3 4 2" xfId="40145"/>
    <cellStyle name="SAPBEXresItemX 7 3 5" xfId="40146"/>
    <cellStyle name="SAPBEXresItemX 7 3 5 2" xfId="40147"/>
    <cellStyle name="SAPBEXresItemX 7 3 6" xfId="40148"/>
    <cellStyle name="SAPBEXresItemX 7 3 7" xfId="40149"/>
    <cellStyle name="SAPBEXresItemX 7 3 8" xfId="40150"/>
    <cellStyle name="SAPBEXresItemX 7 4" xfId="40151"/>
    <cellStyle name="SAPBEXresItemX 7 4 2" xfId="40152"/>
    <cellStyle name="SAPBEXresItemX 7 4 2 2" xfId="40153"/>
    <cellStyle name="SAPBEXresItemX 7 4 3" xfId="40154"/>
    <cellStyle name="SAPBEXresItemX 7 4 4" xfId="40155"/>
    <cellStyle name="SAPBEXresItemX 7 4 5" xfId="40156"/>
    <cellStyle name="SAPBEXresItemX 7 5" xfId="40157"/>
    <cellStyle name="SAPBEXresItemX 7 5 2" xfId="40158"/>
    <cellStyle name="SAPBEXresItemX 7 5 2 2" xfId="40159"/>
    <cellStyle name="SAPBEXresItemX 7 5 3" xfId="40160"/>
    <cellStyle name="SAPBEXresItemX 7 5 4" xfId="40161"/>
    <cellStyle name="SAPBEXresItemX 7 5 5" xfId="40162"/>
    <cellStyle name="SAPBEXresItemX 7 6" xfId="40163"/>
    <cellStyle name="SAPBEXresItemX 7 6 2" xfId="40164"/>
    <cellStyle name="SAPBEXresItemX 7 6 2 2" xfId="40165"/>
    <cellStyle name="SAPBEXresItemX 7 6 3" xfId="40166"/>
    <cellStyle name="SAPBEXresItemX 7 6 4" xfId="40167"/>
    <cellStyle name="SAPBEXresItemX 7 6 5" xfId="40168"/>
    <cellStyle name="SAPBEXresItemX 7 7" xfId="40169"/>
    <cellStyle name="SAPBEXresItemX 7 7 2" xfId="40170"/>
    <cellStyle name="SAPBEXresItemX 7 7 3" xfId="40171"/>
    <cellStyle name="SAPBEXresItemX 7 7 4" xfId="40172"/>
    <cellStyle name="SAPBEXresItemX 7 8" xfId="40173"/>
    <cellStyle name="SAPBEXresItemX 7 8 2" xfId="40174"/>
    <cellStyle name="SAPBEXresItemX 7 8 3" xfId="40175"/>
    <cellStyle name="SAPBEXresItemX 7 8 4" xfId="40176"/>
    <cellStyle name="SAPBEXresItemX 7 9" xfId="40177"/>
    <cellStyle name="SAPBEXresItemX 7 9 2" xfId="40178"/>
    <cellStyle name="SAPBEXresItemX 8" xfId="40179"/>
    <cellStyle name="SAPBEXresItemX 8 10" xfId="40180"/>
    <cellStyle name="SAPBEXresItemX 8 11" xfId="40181"/>
    <cellStyle name="SAPBEXresItemX 8 12" xfId="40182"/>
    <cellStyle name="SAPBEXresItemX 8 13" xfId="40183"/>
    <cellStyle name="SAPBEXresItemX 8 2" xfId="40184"/>
    <cellStyle name="SAPBEXresItemX 8 2 2" xfId="40185"/>
    <cellStyle name="SAPBEXresItemX 8 2 2 2" xfId="40186"/>
    <cellStyle name="SAPBEXresItemX 8 2 2 2 2" xfId="40187"/>
    <cellStyle name="SAPBEXresItemX 8 2 2 3" xfId="40188"/>
    <cellStyle name="SAPBEXresItemX 8 2 3" xfId="40189"/>
    <cellStyle name="SAPBEXresItemX 8 2 3 2" xfId="40190"/>
    <cellStyle name="SAPBEXresItemX 8 2 4" xfId="40191"/>
    <cellStyle name="SAPBEXresItemX 8 2 4 2" xfId="40192"/>
    <cellStyle name="SAPBEXresItemX 8 2 5" xfId="40193"/>
    <cellStyle name="SAPBEXresItemX 8 2 5 2" xfId="40194"/>
    <cellStyle name="SAPBEXresItemX 8 2 6" xfId="40195"/>
    <cellStyle name="SAPBEXresItemX 8 2 7" xfId="40196"/>
    <cellStyle name="SAPBEXresItemX 8 2 8" xfId="40197"/>
    <cellStyle name="SAPBEXresItemX 8 3" xfId="40198"/>
    <cellStyle name="SAPBEXresItemX 8 3 2" xfId="40199"/>
    <cellStyle name="SAPBEXresItemX 8 3 2 2" xfId="40200"/>
    <cellStyle name="SAPBEXresItemX 8 3 2 2 2" xfId="40201"/>
    <cellStyle name="SAPBEXresItemX 8 3 2 3" xfId="40202"/>
    <cellStyle name="SAPBEXresItemX 8 3 3" xfId="40203"/>
    <cellStyle name="SAPBEXresItemX 8 3 3 2" xfId="40204"/>
    <cellStyle name="SAPBEXresItemX 8 3 4" xfId="40205"/>
    <cellStyle name="SAPBEXresItemX 8 3 4 2" xfId="40206"/>
    <cellStyle name="SAPBEXresItemX 8 3 5" xfId="40207"/>
    <cellStyle name="SAPBEXresItemX 8 3 5 2" xfId="40208"/>
    <cellStyle name="SAPBEXresItemX 8 3 6" xfId="40209"/>
    <cellStyle name="SAPBEXresItemX 8 3 7" xfId="40210"/>
    <cellStyle name="SAPBEXresItemX 8 3 8" xfId="40211"/>
    <cellStyle name="SAPBEXresItemX 8 4" xfId="40212"/>
    <cellStyle name="SAPBEXresItemX 8 4 2" xfId="40213"/>
    <cellStyle name="SAPBEXresItemX 8 4 2 2" xfId="40214"/>
    <cellStyle name="SAPBEXresItemX 8 4 3" xfId="40215"/>
    <cellStyle name="SAPBEXresItemX 8 4 4" xfId="40216"/>
    <cellStyle name="SAPBEXresItemX 8 4 5" xfId="40217"/>
    <cellStyle name="SAPBEXresItemX 8 5" xfId="40218"/>
    <cellStyle name="SAPBEXresItemX 8 5 2" xfId="40219"/>
    <cellStyle name="SAPBEXresItemX 8 5 2 2" xfId="40220"/>
    <cellStyle name="SAPBEXresItemX 8 5 3" xfId="40221"/>
    <cellStyle name="SAPBEXresItemX 8 5 4" xfId="40222"/>
    <cellStyle name="SAPBEXresItemX 8 5 5" xfId="40223"/>
    <cellStyle name="SAPBEXresItemX 8 6" xfId="40224"/>
    <cellStyle name="SAPBEXresItemX 8 6 2" xfId="40225"/>
    <cellStyle name="SAPBEXresItemX 8 6 2 2" xfId="40226"/>
    <cellStyle name="SAPBEXresItemX 8 6 3" xfId="40227"/>
    <cellStyle name="SAPBEXresItemX 8 6 4" xfId="40228"/>
    <cellStyle name="SAPBEXresItemX 8 6 5" xfId="40229"/>
    <cellStyle name="SAPBEXresItemX 8 7" xfId="40230"/>
    <cellStyle name="SAPBEXresItemX 8 7 2" xfId="40231"/>
    <cellStyle name="SAPBEXresItemX 8 7 3" xfId="40232"/>
    <cellStyle name="SAPBEXresItemX 8 7 4" xfId="40233"/>
    <cellStyle name="SAPBEXresItemX 8 8" xfId="40234"/>
    <cellStyle name="SAPBEXresItemX 8 8 2" xfId="40235"/>
    <cellStyle name="SAPBEXresItemX 8 8 3" xfId="40236"/>
    <cellStyle name="SAPBEXresItemX 8 8 4" xfId="40237"/>
    <cellStyle name="SAPBEXresItemX 8 9" xfId="40238"/>
    <cellStyle name="SAPBEXresItemX 8 9 2" xfId="40239"/>
    <cellStyle name="SAPBEXresItemX 9" xfId="40240"/>
    <cellStyle name="SAPBEXresItemX 9 2" xfId="40241"/>
    <cellStyle name="SAPBEXresItemX 9 2 2" xfId="40242"/>
    <cellStyle name="SAPBEXresItemX 9 2 2 2" xfId="40243"/>
    <cellStyle name="SAPBEXresItemX 9 2 3" xfId="40244"/>
    <cellStyle name="SAPBEXresItemX 9 3" xfId="40245"/>
    <cellStyle name="SAPBEXresItemX 9 3 2" xfId="40246"/>
    <cellStyle name="SAPBEXresItemX 9 4" xfId="40247"/>
    <cellStyle name="SAPBEXresItemX 9 4 2" xfId="40248"/>
    <cellStyle name="SAPBEXresItemX 9 5" xfId="40249"/>
    <cellStyle name="SAPBEXresItemX 9 5 2" xfId="40250"/>
    <cellStyle name="SAPBEXresItemX 9 6" xfId="40251"/>
    <cellStyle name="SAPBEXresItemX 9 7" xfId="40252"/>
    <cellStyle name="SAPBEXresItemX 9 8" xfId="40253"/>
    <cellStyle name="SAPBEXresItemX_20110918_Additional measures_ECB" xfId="40254"/>
    <cellStyle name="SAPBEXstdData" xfId="40255"/>
    <cellStyle name="SAPBEXstdDataEmph" xfId="40256"/>
    <cellStyle name="SAPBEXstdItem" xfId="40257"/>
    <cellStyle name="SAPBEXstdItemX" xfId="40258"/>
    <cellStyle name="SAPBEXstdItemX 10" xfId="40259"/>
    <cellStyle name="SAPBEXstdItemX 10 2" xfId="40260"/>
    <cellStyle name="SAPBEXstdItemX 10 2 2" xfId="40261"/>
    <cellStyle name="SAPBEXstdItemX 10 2 2 2" xfId="40262"/>
    <cellStyle name="SAPBEXstdItemX 10 2 3" xfId="40263"/>
    <cellStyle name="SAPBEXstdItemX 10 3" xfId="40264"/>
    <cellStyle name="SAPBEXstdItemX 10 3 2" xfId="40265"/>
    <cellStyle name="SAPBEXstdItemX 10 4" xfId="40266"/>
    <cellStyle name="SAPBEXstdItemX 10 4 2" xfId="40267"/>
    <cellStyle name="SAPBEXstdItemX 10 5" xfId="40268"/>
    <cellStyle name="SAPBEXstdItemX 10 5 2" xfId="40269"/>
    <cellStyle name="SAPBEXstdItemX 10 6" xfId="40270"/>
    <cellStyle name="SAPBEXstdItemX 10 7" xfId="40271"/>
    <cellStyle name="SAPBEXstdItemX 10 8" xfId="40272"/>
    <cellStyle name="SAPBEXstdItemX 11" xfId="40273"/>
    <cellStyle name="SAPBEXstdItemX 11 2" xfId="40274"/>
    <cellStyle name="SAPBEXstdItemX 11 2 2" xfId="40275"/>
    <cellStyle name="SAPBEXstdItemX 11 2 2 2" xfId="40276"/>
    <cellStyle name="SAPBEXstdItemX 11 2 3" xfId="40277"/>
    <cellStyle name="SAPBEXstdItemX 11 3" xfId="40278"/>
    <cellStyle name="SAPBEXstdItemX 11 3 2" xfId="40279"/>
    <cellStyle name="SAPBEXstdItemX 11 4" xfId="40280"/>
    <cellStyle name="SAPBEXstdItemX 11 4 2" xfId="40281"/>
    <cellStyle name="SAPBEXstdItemX 11 5" xfId="40282"/>
    <cellStyle name="SAPBEXstdItemX 11 5 2" xfId="40283"/>
    <cellStyle name="SAPBEXstdItemX 11 6" xfId="40284"/>
    <cellStyle name="SAPBEXstdItemX 11 7" xfId="40285"/>
    <cellStyle name="SAPBEXstdItemX 12" xfId="40286"/>
    <cellStyle name="SAPBEXstdItemX 12 2" xfId="40287"/>
    <cellStyle name="SAPBEXstdItemX 12 2 2" xfId="40288"/>
    <cellStyle name="SAPBEXstdItemX 12 3" xfId="40289"/>
    <cellStyle name="SAPBEXstdItemX 12 4" xfId="40290"/>
    <cellStyle name="SAPBEXstdItemX 13" xfId="40291"/>
    <cellStyle name="SAPBEXstdItemX 13 2" xfId="40292"/>
    <cellStyle name="SAPBEXstdItemX 13 2 2" xfId="40293"/>
    <cellStyle name="SAPBEXstdItemX 13 3" xfId="40294"/>
    <cellStyle name="SAPBEXstdItemX 13 4" xfId="40295"/>
    <cellStyle name="SAPBEXstdItemX 13 5" xfId="40296"/>
    <cellStyle name="SAPBEXstdItemX 14" xfId="40297"/>
    <cellStyle name="SAPBEXstdItemX 14 2" xfId="40298"/>
    <cellStyle name="SAPBEXstdItemX 14 2 2" xfId="40299"/>
    <cellStyle name="SAPBEXstdItemX 14 3" xfId="40300"/>
    <cellStyle name="SAPBEXstdItemX 14 4" xfId="40301"/>
    <cellStyle name="SAPBEXstdItemX 14 5" xfId="40302"/>
    <cellStyle name="SAPBEXstdItemX 15" xfId="40303"/>
    <cellStyle name="SAPBEXstdItemX 15 2" xfId="40304"/>
    <cellStyle name="SAPBEXstdItemX 15 3" xfId="40305"/>
    <cellStyle name="SAPBEXstdItemX 15 4" xfId="40306"/>
    <cellStyle name="SAPBEXstdItemX 16" xfId="40307"/>
    <cellStyle name="SAPBEXstdItemX 16 2" xfId="40308"/>
    <cellStyle name="SAPBEXstdItemX 17" xfId="40309"/>
    <cellStyle name="SAPBEXstdItemX 17 2" xfId="40310"/>
    <cellStyle name="SAPBEXstdItemX 18" xfId="40311"/>
    <cellStyle name="SAPBEXstdItemX 19" xfId="40312"/>
    <cellStyle name="SAPBEXstdItemX 2" xfId="40313"/>
    <cellStyle name="SAPBEXstdItemX 2 10" xfId="40314"/>
    <cellStyle name="SAPBEXstdItemX 2 10 10" xfId="40315"/>
    <cellStyle name="SAPBEXstdItemX 2 10 11" xfId="40316"/>
    <cellStyle name="SAPBEXstdItemX 2 10 12" xfId="40317"/>
    <cellStyle name="SAPBEXstdItemX 2 10 13" xfId="40318"/>
    <cellStyle name="SAPBEXstdItemX 2 10 2" xfId="40319"/>
    <cellStyle name="SAPBEXstdItemX 2 10 2 2" xfId="40320"/>
    <cellStyle name="SAPBEXstdItemX 2 10 2 2 2" xfId="40321"/>
    <cellStyle name="SAPBEXstdItemX 2 10 2 2 2 2" xfId="40322"/>
    <cellStyle name="SAPBEXstdItemX 2 10 2 2 3" xfId="40323"/>
    <cellStyle name="SAPBEXstdItemX 2 10 2 3" xfId="40324"/>
    <cellStyle name="SAPBEXstdItemX 2 10 2 3 2" xfId="40325"/>
    <cellStyle name="SAPBEXstdItemX 2 10 2 4" xfId="40326"/>
    <cellStyle name="SAPBEXstdItemX 2 10 2 4 2" xfId="40327"/>
    <cellStyle name="SAPBEXstdItemX 2 10 2 5" xfId="40328"/>
    <cellStyle name="SAPBEXstdItemX 2 10 2 5 2" xfId="40329"/>
    <cellStyle name="SAPBEXstdItemX 2 10 2 6" xfId="40330"/>
    <cellStyle name="SAPBEXstdItemX 2 10 2 7" xfId="40331"/>
    <cellStyle name="SAPBEXstdItemX 2 10 2 8" xfId="40332"/>
    <cellStyle name="SAPBEXstdItemX 2 10 3" xfId="40333"/>
    <cellStyle name="SAPBEXstdItemX 2 10 3 2" xfId="40334"/>
    <cellStyle name="SAPBEXstdItemX 2 10 3 2 2" xfId="40335"/>
    <cellStyle name="SAPBEXstdItemX 2 10 3 2 2 2" xfId="40336"/>
    <cellStyle name="SAPBEXstdItemX 2 10 3 2 3" xfId="40337"/>
    <cellStyle name="SAPBEXstdItemX 2 10 3 3" xfId="40338"/>
    <cellStyle name="SAPBEXstdItemX 2 10 3 3 2" xfId="40339"/>
    <cellStyle name="SAPBEXstdItemX 2 10 3 4" xfId="40340"/>
    <cellStyle name="SAPBEXstdItemX 2 10 3 4 2" xfId="40341"/>
    <cellStyle name="SAPBEXstdItemX 2 10 3 5" xfId="40342"/>
    <cellStyle name="SAPBEXstdItemX 2 10 3 5 2" xfId="40343"/>
    <cellStyle name="SAPBEXstdItemX 2 10 3 6" xfId="40344"/>
    <cellStyle name="SAPBEXstdItemX 2 10 3 7" xfId="40345"/>
    <cellStyle name="SAPBEXstdItemX 2 10 3 8" xfId="40346"/>
    <cellStyle name="SAPBEXstdItemX 2 10 4" xfId="40347"/>
    <cellStyle name="SAPBEXstdItemX 2 10 4 2" xfId="40348"/>
    <cellStyle name="SAPBEXstdItemX 2 10 4 2 2" xfId="40349"/>
    <cellStyle name="SAPBEXstdItemX 2 10 4 3" xfId="40350"/>
    <cellStyle name="SAPBEXstdItemX 2 10 4 4" xfId="40351"/>
    <cellStyle name="SAPBEXstdItemX 2 10 4 5" xfId="40352"/>
    <cellStyle name="SAPBEXstdItemX 2 10 5" xfId="40353"/>
    <cellStyle name="SAPBEXstdItemX 2 10 5 2" xfId="40354"/>
    <cellStyle name="SAPBEXstdItemX 2 10 5 2 2" xfId="40355"/>
    <cellStyle name="SAPBEXstdItemX 2 10 5 3" xfId="40356"/>
    <cellStyle name="SAPBEXstdItemX 2 10 5 4" xfId="40357"/>
    <cellStyle name="SAPBEXstdItemX 2 10 5 5" xfId="40358"/>
    <cellStyle name="SAPBEXstdItemX 2 10 6" xfId="40359"/>
    <cellStyle name="SAPBEXstdItemX 2 10 6 2" xfId="40360"/>
    <cellStyle name="SAPBEXstdItemX 2 10 6 2 2" xfId="40361"/>
    <cellStyle name="SAPBEXstdItemX 2 10 6 3" xfId="40362"/>
    <cellStyle name="SAPBEXstdItemX 2 10 6 4" xfId="40363"/>
    <cellStyle name="SAPBEXstdItemX 2 10 6 5" xfId="40364"/>
    <cellStyle name="SAPBEXstdItemX 2 10 7" xfId="40365"/>
    <cellStyle name="SAPBEXstdItemX 2 10 7 2" xfId="40366"/>
    <cellStyle name="SAPBEXstdItemX 2 10 7 3" xfId="40367"/>
    <cellStyle name="SAPBEXstdItemX 2 10 7 4" xfId="40368"/>
    <cellStyle name="SAPBEXstdItemX 2 10 8" xfId="40369"/>
    <cellStyle name="SAPBEXstdItemX 2 10 8 2" xfId="40370"/>
    <cellStyle name="SAPBEXstdItemX 2 10 8 3" xfId="40371"/>
    <cellStyle name="SAPBEXstdItemX 2 10 8 4" xfId="40372"/>
    <cellStyle name="SAPBEXstdItemX 2 10 9" xfId="40373"/>
    <cellStyle name="SAPBEXstdItemX 2 10 9 2" xfId="40374"/>
    <cellStyle name="SAPBEXstdItemX 2 11" xfId="40375"/>
    <cellStyle name="SAPBEXstdItemX 2 11 10" xfId="40376"/>
    <cellStyle name="SAPBEXstdItemX 2 11 11" xfId="40377"/>
    <cellStyle name="SAPBEXstdItemX 2 11 12" xfId="40378"/>
    <cellStyle name="SAPBEXstdItemX 2 11 13" xfId="40379"/>
    <cellStyle name="SAPBEXstdItemX 2 11 2" xfId="40380"/>
    <cellStyle name="SAPBEXstdItemX 2 11 2 2" xfId="40381"/>
    <cellStyle name="SAPBEXstdItemX 2 11 2 2 2" xfId="40382"/>
    <cellStyle name="SAPBEXstdItemX 2 11 2 2 2 2" xfId="40383"/>
    <cellStyle name="SAPBEXstdItemX 2 11 2 2 3" xfId="40384"/>
    <cellStyle name="SAPBEXstdItemX 2 11 2 3" xfId="40385"/>
    <cellStyle name="SAPBEXstdItemX 2 11 2 3 2" xfId="40386"/>
    <cellStyle name="SAPBEXstdItemX 2 11 2 4" xfId="40387"/>
    <cellStyle name="SAPBEXstdItemX 2 11 2 4 2" xfId="40388"/>
    <cellStyle name="SAPBEXstdItemX 2 11 2 5" xfId="40389"/>
    <cellStyle name="SAPBEXstdItemX 2 11 2 5 2" xfId="40390"/>
    <cellStyle name="SAPBEXstdItemX 2 11 2 6" xfId="40391"/>
    <cellStyle name="SAPBEXstdItemX 2 11 2 7" xfId="40392"/>
    <cellStyle name="SAPBEXstdItemX 2 11 2 8" xfId="40393"/>
    <cellStyle name="SAPBEXstdItemX 2 11 3" xfId="40394"/>
    <cellStyle name="SAPBEXstdItemX 2 11 3 2" xfId="40395"/>
    <cellStyle name="SAPBEXstdItemX 2 11 3 2 2" xfId="40396"/>
    <cellStyle name="SAPBEXstdItemX 2 11 3 2 2 2" xfId="40397"/>
    <cellStyle name="SAPBEXstdItemX 2 11 3 2 3" xfId="40398"/>
    <cellStyle name="SAPBEXstdItemX 2 11 3 3" xfId="40399"/>
    <cellStyle name="SAPBEXstdItemX 2 11 3 3 2" xfId="40400"/>
    <cellStyle name="SAPBEXstdItemX 2 11 3 4" xfId="40401"/>
    <cellStyle name="SAPBEXstdItemX 2 11 3 4 2" xfId="40402"/>
    <cellStyle name="SAPBEXstdItemX 2 11 3 5" xfId="40403"/>
    <cellStyle name="SAPBEXstdItemX 2 11 3 5 2" xfId="40404"/>
    <cellStyle name="SAPBEXstdItemX 2 11 3 6" xfId="40405"/>
    <cellStyle name="SAPBEXstdItemX 2 11 3 7" xfId="40406"/>
    <cellStyle name="SAPBEXstdItemX 2 11 3 8" xfId="40407"/>
    <cellStyle name="SAPBEXstdItemX 2 11 4" xfId="40408"/>
    <cellStyle name="SAPBEXstdItemX 2 11 4 2" xfId="40409"/>
    <cellStyle name="SAPBEXstdItemX 2 11 4 2 2" xfId="40410"/>
    <cellStyle name="SAPBEXstdItemX 2 11 4 3" xfId="40411"/>
    <cellStyle name="SAPBEXstdItemX 2 11 4 4" xfId="40412"/>
    <cellStyle name="SAPBEXstdItemX 2 11 4 5" xfId="40413"/>
    <cellStyle name="SAPBEXstdItemX 2 11 5" xfId="40414"/>
    <cellStyle name="SAPBEXstdItemX 2 11 5 2" xfId="40415"/>
    <cellStyle name="SAPBEXstdItemX 2 11 5 2 2" xfId="40416"/>
    <cellStyle name="SAPBEXstdItemX 2 11 5 3" xfId="40417"/>
    <cellStyle name="SAPBEXstdItemX 2 11 5 4" xfId="40418"/>
    <cellStyle name="SAPBEXstdItemX 2 11 5 5" xfId="40419"/>
    <cellStyle name="SAPBEXstdItemX 2 11 6" xfId="40420"/>
    <cellStyle name="SAPBEXstdItemX 2 11 6 2" xfId="40421"/>
    <cellStyle name="SAPBEXstdItemX 2 11 6 2 2" xfId="40422"/>
    <cellStyle name="SAPBEXstdItemX 2 11 6 3" xfId="40423"/>
    <cellStyle name="SAPBEXstdItemX 2 11 6 4" xfId="40424"/>
    <cellStyle name="SAPBEXstdItemX 2 11 6 5" xfId="40425"/>
    <cellStyle name="SAPBEXstdItemX 2 11 7" xfId="40426"/>
    <cellStyle name="SAPBEXstdItemX 2 11 7 2" xfId="40427"/>
    <cellStyle name="SAPBEXstdItemX 2 11 7 3" xfId="40428"/>
    <cellStyle name="SAPBEXstdItemX 2 11 7 4" xfId="40429"/>
    <cellStyle name="SAPBEXstdItemX 2 11 8" xfId="40430"/>
    <cellStyle name="SAPBEXstdItemX 2 11 8 2" xfId="40431"/>
    <cellStyle name="SAPBEXstdItemX 2 11 8 3" xfId="40432"/>
    <cellStyle name="SAPBEXstdItemX 2 11 8 4" xfId="40433"/>
    <cellStyle name="SAPBEXstdItemX 2 11 9" xfId="40434"/>
    <cellStyle name="SAPBEXstdItemX 2 11 9 2" xfId="40435"/>
    <cellStyle name="SAPBEXstdItemX 2 12" xfId="40436"/>
    <cellStyle name="SAPBEXstdItemX 2 12 10" xfId="40437"/>
    <cellStyle name="SAPBEXstdItemX 2 12 11" xfId="40438"/>
    <cellStyle name="SAPBEXstdItemX 2 12 12" xfId="40439"/>
    <cellStyle name="SAPBEXstdItemX 2 12 13" xfId="40440"/>
    <cellStyle name="SAPBEXstdItemX 2 12 2" xfId="40441"/>
    <cellStyle name="SAPBEXstdItemX 2 12 2 2" xfId="40442"/>
    <cellStyle name="SAPBEXstdItemX 2 12 2 2 2" xfId="40443"/>
    <cellStyle name="SAPBEXstdItemX 2 12 2 2 2 2" xfId="40444"/>
    <cellStyle name="SAPBEXstdItemX 2 12 2 2 3" xfId="40445"/>
    <cellStyle name="SAPBEXstdItemX 2 12 2 3" xfId="40446"/>
    <cellStyle name="SAPBEXstdItemX 2 12 2 3 2" xfId="40447"/>
    <cellStyle name="SAPBEXstdItemX 2 12 2 4" xfId="40448"/>
    <cellStyle name="SAPBEXstdItemX 2 12 2 4 2" xfId="40449"/>
    <cellStyle name="SAPBEXstdItemX 2 12 2 5" xfId="40450"/>
    <cellStyle name="SAPBEXstdItemX 2 12 2 5 2" xfId="40451"/>
    <cellStyle name="SAPBEXstdItemX 2 12 2 6" xfId="40452"/>
    <cellStyle name="SAPBEXstdItemX 2 12 2 7" xfId="40453"/>
    <cellStyle name="SAPBEXstdItemX 2 12 2 8" xfId="40454"/>
    <cellStyle name="SAPBEXstdItemX 2 12 3" xfId="40455"/>
    <cellStyle name="SAPBEXstdItemX 2 12 3 2" xfId="40456"/>
    <cellStyle name="SAPBEXstdItemX 2 12 3 2 2" xfId="40457"/>
    <cellStyle name="SAPBEXstdItemX 2 12 3 2 2 2" xfId="40458"/>
    <cellStyle name="SAPBEXstdItemX 2 12 3 2 3" xfId="40459"/>
    <cellStyle name="SAPBEXstdItemX 2 12 3 3" xfId="40460"/>
    <cellStyle name="SAPBEXstdItemX 2 12 3 3 2" xfId="40461"/>
    <cellStyle name="SAPBEXstdItemX 2 12 3 4" xfId="40462"/>
    <cellStyle name="SAPBEXstdItemX 2 12 3 4 2" xfId="40463"/>
    <cellStyle name="SAPBEXstdItemX 2 12 3 5" xfId="40464"/>
    <cellStyle name="SAPBEXstdItemX 2 12 3 5 2" xfId="40465"/>
    <cellStyle name="SAPBEXstdItemX 2 12 3 6" xfId="40466"/>
    <cellStyle name="SAPBEXstdItemX 2 12 3 7" xfId="40467"/>
    <cellStyle name="SAPBEXstdItemX 2 12 3 8" xfId="40468"/>
    <cellStyle name="SAPBEXstdItemX 2 12 4" xfId="40469"/>
    <cellStyle name="SAPBEXstdItemX 2 12 4 2" xfId="40470"/>
    <cellStyle name="SAPBEXstdItemX 2 12 4 2 2" xfId="40471"/>
    <cellStyle name="SAPBEXstdItemX 2 12 4 3" xfId="40472"/>
    <cellStyle name="SAPBEXstdItemX 2 12 4 4" xfId="40473"/>
    <cellStyle name="SAPBEXstdItemX 2 12 4 5" xfId="40474"/>
    <cellStyle name="SAPBEXstdItemX 2 12 5" xfId="40475"/>
    <cellStyle name="SAPBEXstdItemX 2 12 5 2" xfId="40476"/>
    <cellStyle name="SAPBEXstdItemX 2 12 5 2 2" xfId="40477"/>
    <cellStyle name="SAPBEXstdItemX 2 12 5 3" xfId="40478"/>
    <cellStyle name="SAPBEXstdItemX 2 12 5 4" xfId="40479"/>
    <cellStyle name="SAPBEXstdItemX 2 12 5 5" xfId="40480"/>
    <cellStyle name="SAPBEXstdItemX 2 12 6" xfId="40481"/>
    <cellStyle name="SAPBEXstdItemX 2 12 6 2" xfId="40482"/>
    <cellStyle name="SAPBEXstdItemX 2 12 6 2 2" xfId="40483"/>
    <cellStyle name="SAPBEXstdItemX 2 12 6 3" xfId="40484"/>
    <cellStyle name="SAPBEXstdItemX 2 12 6 4" xfId="40485"/>
    <cellStyle name="SAPBEXstdItemX 2 12 6 5" xfId="40486"/>
    <cellStyle name="SAPBEXstdItemX 2 12 7" xfId="40487"/>
    <cellStyle name="SAPBEXstdItemX 2 12 7 2" xfId="40488"/>
    <cellStyle name="SAPBEXstdItemX 2 12 7 3" xfId="40489"/>
    <cellStyle name="SAPBEXstdItemX 2 12 7 4" xfId="40490"/>
    <cellStyle name="SAPBEXstdItemX 2 12 8" xfId="40491"/>
    <cellStyle name="SAPBEXstdItemX 2 12 8 2" xfId="40492"/>
    <cellStyle name="SAPBEXstdItemX 2 12 8 3" xfId="40493"/>
    <cellStyle name="SAPBEXstdItemX 2 12 8 4" xfId="40494"/>
    <cellStyle name="SAPBEXstdItemX 2 12 9" xfId="40495"/>
    <cellStyle name="SAPBEXstdItemX 2 12 9 2" xfId="40496"/>
    <cellStyle name="SAPBEXstdItemX 2 13" xfId="40497"/>
    <cellStyle name="SAPBEXstdItemX 2 13 10" xfId="40498"/>
    <cellStyle name="SAPBEXstdItemX 2 13 11" xfId="40499"/>
    <cellStyle name="SAPBEXstdItemX 2 13 12" xfId="40500"/>
    <cellStyle name="SAPBEXstdItemX 2 13 13" xfId="40501"/>
    <cellStyle name="SAPBEXstdItemX 2 13 2" xfId="40502"/>
    <cellStyle name="SAPBEXstdItemX 2 13 2 2" xfId="40503"/>
    <cellStyle name="SAPBEXstdItemX 2 13 2 2 2" xfId="40504"/>
    <cellStyle name="SAPBEXstdItemX 2 13 2 2 2 2" xfId="40505"/>
    <cellStyle name="SAPBEXstdItemX 2 13 2 2 3" xfId="40506"/>
    <cellStyle name="SAPBEXstdItemX 2 13 2 3" xfId="40507"/>
    <cellStyle name="SAPBEXstdItemX 2 13 2 3 2" xfId="40508"/>
    <cellStyle name="SAPBEXstdItemX 2 13 2 4" xfId="40509"/>
    <cellStyle name="SAPBEXstdItemX 2 13 2 4 2" xfId="40510"/>
    <cellStyle name="SAPBEXstdItemX 2 13 2 5" xfId="40511"/>
    <cellStyle name="SAPBEXstdItemX 2 13 2 5 2" xfId="40512"/>
    <cellStyle name="SAPBEXstdItemX 2 13 2 6" xfId="40513"/>
    <cellStyle name="SAPBEXstdItemX 2 13 2 7" xfId="40514"/>
    <cellStyle name="SAPBEXstdItemX 2 13 2 8" xfId="40515"/>
    <cellStyle name="SAPBEXstdItemX 2 13 3" xfId="40516"/>
    <cellStyle name="SAPBEXstdItemX 2 13 3 2" xfId="40517"/>
    <cellStyle name="SAPBEXstdItemX 2 13 3 2 2" xfId="40518"/>
    <cellStyle name="SAPBEXstdItemX 2 13 3 2 2 2" xfId="40519"/>
    <cellStyle name="SAPBEXstdItemX 2 13 3 2 3" xfId="40520"/>
    <cellStyle name="SAPBEXstdItemX 2 13 3 3" xfId="40521"/>
    <cellStyle name="SAPBEXstdItemX 2 13 3 3 2" xfId="40522"/>
    <cellStyle name="SAPBEXstdItemX 2 13 3 4" xfId="40523"/>
    <cellStyle name="SAPBEXstdItemX 2 13 3 4 2" xfId="40524"/>
    <cellStyle name="SAPBEXstdItemX 2 13 3 5" xfId="40525"/>
    <cellStyle name="SAPBEXstdItemX 2 13 3 5 2" xfId="40526"/>
    <cellStyle name="SAPBEXstdItemX 2 13 3 6" xfId="40527"/>
    <cellStyle name="SAPBEXstdItemX 2 13 3 7" xfId="40528"/>
    <cellStyle name="SAPBEXstdItemX 2 13 3 8" xfId="40529"/>
    <cellStyle name="SAPBEXstdItemX 2 13 4" xfId="40530"/>
    <cellStyle name="SAPBEXstdItemX 2 13 4 2" xfId="40531"/>
    <cellStyle name="SAPBEXstdItemX 2 13 4 2 2" xfId="40532"/>
    <cellStyle name="SAPBEXstdItemX 2 13 4 3" xfId="40533"/>
    <cellStyle name="SAPBEXstdItemX 2 13 4 4" xfId="40534"/>
    <cellStyle name="SAPBEXstdItemX 2 13 4 5" xfId="40535"/>
    <cellStyle name="SAPBEXstdItemX 2 13 5" xfId="40536"/>
    <cellStyle name="SAPBEXstdItemX 2 13 5 2" xfId="40537"/>
    <cellStyle name="SAPBEXstdItemX 2 13 5 2 2" xfId="40538"/>
    <cellStyle name="SAPBEXstdItemX 2 13 5 3" xfId="40539"/>
    <cellStyle name="SAPBEXstdItemX 2 13 5 4" xfId="40540"/>
    <cellStyle name="SAPBEXstdItemX 2 13 5 5" xfId="40541"/>
    <cellStyle name="SAPBEXstdItemX 2 13 6" xfId="40542"/>
    <cellStyle name="SAPBEXstdItemX 2 13 6 2" xfId="40543"/>
    <cellStyle name="SAPBEXstdItemX 2 13 6 2 2" xfId="40544"/>
    <cellStyle name="SAPBEXstdItemX 2 13 6 3" xfId="40545"/>
    <cellStyle name="SAPBEXstdItemX 2 13 6 4" xfId="40546"/>
    <cellStyle name="SAPBEXstdItemX 2 13 6 5" xfId="40547"/>
    <cellStyle name="SAPBEXstdItemX 2 13 7" xfId="40548"/>
    <cellStyle name="SAPBEXstdItemX 2 13 7 2" xfId="40549"/>
    <cellStyle name="SAPBEXstdItemX 2 13 7 3" xfId="40550"/>
    <cellStyle name="SAPBEXstdItemX 2 13 7 4" xfId="40551"/>
    <cellStyle name="SAPBEXstdItemX 2 13 8" xfId="40552"/>
    <cellStyle name="SAPBEXstdItemX 2 13 8 2" xfId="40553"/>
    <cellStyle name="SAPBEXstdItemX 2 13 8 3" xfId="40554"/>
    <cellStyle name="SAPBEXstdItemX 2 13 8 4" xfId="40555"/>
    <cellStyle name="SAPBEXstdItemX 2 13 9" xfId="40556"/>
    <cellStyle name="SAPBEXstdItemX 2 13 9 2" xfId="40557"/>
    <cellStyle name="SAPBEXstdItemX 2 14" xfId="40558"/>
    <cellStyle name="SAPBEXstdItemX 2 14 10" xfId="40559"/>
    <cellStyle name="SAPBEXstdItemX 2 14 11" xfId="40560"/>
    <cellStyle name="SAPBEXstdItemX 2 14 12" xfId="40561"/>
    <cellStyle name="SAPBEXstdItemX 2 14 13" xfId="40562"/>
    <cellStyle name="SAPBEXstdItemX 2 14 2" xfId="40563"/>
    <cellStyle name="SAPBEXstdItemX 2 14 2 2" xfId="40564"/>
    <cellStyle name="SAPBEXstdItemX 2 14 2 2 2" xfId="40565"/>
    <cellStyle name="SAPBEXstdItemX 2 14 2 2 2 2" xfId="40566"/>
    <cellStyle name="SAPBEXstdItemX 2 14 2 2 3" xfId="40567"/>
    <cellStyle name="SAPBEXstdItemX 2 14 2 3" xfId="40568"/>
    <cellStyle name="SAPBEXstdItemX 2 14 2 3 2" xfId="40569"/>
    <cellStyle name="SAPBEXstdItemX 2 14 2 4" xfId="40570"/>
    <cellStyle name="SAPBEXstdItemX 2 14 2 4 2" xfId="40571"/>
    <cellStyle name="SAPBEXstdItemX 2 14 2 5" xfId="40572"/>
    <cellStyle name="SAPBEXstdItemX 2 14 2 5 2" xfId="40573"/>
    <cellStyle name="SAPBEXstdItemX 2 14 2 6" xfId="40574"/>
    <cellStyle name="SAPBEXstdItemX 2 14 2 7" xfId="40575"/>
    <cellStyle name="SAPBEXstdItemX 2 14 2 8" xfId="40576"/>
    <cellStyle name="SAPBEXstdItemX 2 14 3" xfId="40577"/>
    <cellStyle name="SAPBEXstdItemX 2 14 3 2" xfId="40578"/>
    <cellStyle name="SAPBEXstdItemX 2 14 3 2 2" xfId="40579"/>
    <cellStyle name="SAPBEXstdItemX 2 14 3 2 2 2" xfId="40580"/>
    <cellStyle name="SAPBEXstdItemX 2 14 3 2 3" xfId="40581"/>
    <cellStyle name="SAPBEXstdItemX 2 14 3 3" xfId="40582"/>
    <cellStyle name="SAPBEXstdItemX 2 14 3 3 2" xfId="40583"/>
    <cellStyle name="SAPBEXstdItemX 2 14 3 4" xfId="40584"/>
    <cellStyle name="SAPBEXstdItemX 2 14 3 4 2" xfId="40585"/>
    <cellStyle name="SAPBEXstdItemX 2 14 3 5" xfId="40586"/>
    <cellStyle name="SAPBEXstdItemX 2 14 3 5 2" xfId="40587"/>
    <cellStyle name="SAPBEXstdItemX 2 14 3 6" xfId="40588"/>
    <cellStyle name="SAPBEXstdItemX 2 14 3 7" xfId="40589"/>
    <cellStyle name="SAPBEXstdItemX 2 14 3 8" xfId="40590"/>
    <cellStyle name="SAPBEXstdItemX 2 14 4" xfId="40591"/>
    <cellStyle name="SAPBEXstdItemX 2 14 4 2" xfId="40592"/>
    <cellStyle name="SAPBEXstdItemX 2 14 4 2 2" xfId="40593"/>
    <cellStyle name="SAPBEXstdItemX 2 14 4 3" xfId="40594"/>
    <cellStyle name="SAPBEXstdItemX 2 14 4 4" xfId="40595"/>
    <cellStyle name="SAPBEXstdItemX 2 14 4 5" xfId="40596"/>
    <cellStyle name="SAPBEXstdItemX 2 14 5" xfId="40597"/>
    <cellStyle name="SAPBEXstdItemX 2 14 5 2" xfId="40598"/>
    <cellStyle name="SAPBEXstdItemX 2 14 5 2 2" xfId="40599"/>
    <cellStyle name="SAPBEXstdItemX 2 14 5 3" xfId="40600"/>
    <cellStyle name="SAPBEXstdItemX 2 14 5 4" xfId="40601"/>
    <cellStyle name="SAPBEXstdItemX 2 14 5 5" xfId="40602"/>
    <cellStyle name="SAPBEXstdItemX 2 14 6" xfId="40603"/>
    <cellStyle name="SAPBEXstdItemX 2 14 6 2" xfId="40604"/>
    <cellStyle name="SAPBEXstdItemX 2 14 6 2 2" xfId="40605"/>
    <cellStyle name="SAPBEXstdItemX 2 14 6 3" xfId="40606"/>
    <cellStyle name="SAPBEXstdItemX 2 14 6 4" xfId="40607"/>
    <cellStyle name="SAPBEXstdItemX 2 14 6 5" xfId="40608"/>
    <cellStyle name="SAPBEXstdItemX 2 14 7" xfId="40609"/>
    <cellStyle name="SAPBEXstdItemX 2 14 7 2" xfId="40610"/>
    <cellStyle name="SAPBEXstdItemX 2 14 7 3" xfId="40611"/>
    <cellStyle name="SAPBEXstdItemX 2 14 7 4" xfId="40612"/>
    <cellStyle name="SAPBEXstdItemX 2 14 8" xfId="40613"/>
    <cellStyle name="SAPBEXstdItemX 2 14 8 2" xfId="40614"/>
    <cellStyle name="SAPBEXstdItemX 2 14 8 3" xfId="40615"/>
    <cellStyle name="SAPBEXstdItemX 2 14 8 4" xfId="40616"/>
    <cellStyle name="SAPBEXstdItemX 2 14 9" xfId="40617"/>
    <cellStyle name="SAPBEXstdItemX 2 14 9 2" xfId="40618"/>
    <cellStyle name="SAPBEXstdItemX 2 15" xfId="40619"/>
    <cellStyle name="SAPBEXstdItemX 2 15 10" xfId="40620"/>
    <cellStyle name="SAPBEXstdItemX 2 15 11" xfId="40621"/>
    <cellStyle name="SAPBEXstdItemX 2 15 12" xfId="40622"/>
    <cellStyle name="SAPBEXstdItemX 2 15 13" xfId="40623"/>
    <cellStyle name="SAPBEXstdItemX 2 15 2" xfId="40624"/>
    <cellStyle name="SAPBEXstdItemX 2 15 2 2" xfId="40625"/>
    <cellStyle name="SAPBEXstdItemX 2 15 2 2 2" xfId="40626"/>
    <cellStyle name="SAPBEXstdItemX 2 15 2 2 2 2" xfId="40627"/>
    <cellStyle name="SAPBEXstdItemX 2 15 2 2 3" xfId="40628"/>
    <cellStyle name="SAPBEXstdItemX 2 15 2 3" xfId="40629"/>
    <cellStyle name="SAPBEXstdItemX 2 15 2 3 2" xfId="40630"/>
    <cellStyle name="SAPBEXstdItemX 2 15 2 4" xfId="40631"/>
    <cellStyle name="SAPBEXstdItemX 2 15 2 4 2" xfId="40632"/>
    <cellStyle name="SAPBEXstdItemX 2 15 2 5" xfId="40633"/>
    <cellStyle name="SAPBEXstdItemX 2 15 2 5 2" xfId="40634"/>
    <cellStyle name="SAPBEXstdItemX 2 15 2 6" xfId="40635"/>
    <cellStyle name="SAPBEXstdItemX 2 15 2 7" xfId="40636"/>
    <cellStyle name="SAPBEXstdItemX 2 15 2 8" xfId="40637"/>
    <cellStyle name="SAPBEXstdItemX 2 15 3" xfId="40638"/>
    <cellStyle name="SAPBEXstdItemX 2 15 3 2" xfId="40639"/>
    <cellStyle name="SAPBEXstdItemX 2 15 3 2 2" xfId="40640"/>
    <cellStyle name="SAPBEXstdItemX 2 15 3 2 2 2" xfId="40641"/>
    <cellStyle name="SAPBEXstdItemX 2 15 3 2 3" xfId="40642"/>
    <cellStyle name="SAPBEXstdItemX 2 15 3 3" xfId="40643"/>
    <cellStyle name="SAPBEXstdItemX 2 15 3 3 2" xfId="40644"/>
    <cellStyle name="SAPBEXstdItemX 2 15 3 4" xfId="40645"/>
    <cellStyle name="SAPBEXstdItemX 2 15 3 4 2" xfId="40646"/>
    <cellStyle name="SAPBEXstdItemX 2 15 3 5" xfId="40647"/>
    <cellStyle name="SAPBEXstdItemX 2 15 3 5 2" xfId="40648"/>
    <cellStyle name="SAPBEXstdItemX 2 15 3 6" xfId="40649"/>
    <cellStyle name="SAPBEXstdItemX 2 15 3 7" xfId="40650"/>
    <cellStyle name="SAPBEXstdItemX 2 15 3 8" xfId="40651"/>
    <cellStyle name="SAPBEXstdItemX 2 15 4" xfId="40652"/>
    <cellStyle name="SAPBEXstdItemX 2 15 4 2" xfId="40653"/>
    <cellStyle name="SAPBEXstdItemX 2 15 4 2 2" xfId="40654"/>
    <cellStyle name="SAPBEXstdItemX 2 15 4 3" xfId="40655"/>
    <cellStyle name="SAPBEXstdItemX 2 15 4 4" xfId="40656"/>
    <cellStyle name="SAPBEXstdItemX 2 15 4 5" xfId="40657"/>
    <cellStyle name="SAPBEXstdItemX 2 15 5" xfId="40658"/>
    <cellStyle name="SAPBEXstdItemX 2 15 5 2" xfId="40659"/>
    <cellStyle name="SAPBEXstdItemX 2 15 5 2 2" xfId="40660"/>
    <cellStyle name="SAPBEXstdItemX 2 15 5 3" xfId="40661"/>
    <cellStyle name="SAPBEXstdItemX 2 15 5 4" xfId="40662"/>
    <cellStyle name="SAPBEXstdItemX 2 15 5 5" xfId="40663"/>
    <cellStyle name="SAPBEXstdItemX 2 15 6" xfId="40664"/>
    <cellStyle name="SAPBEXstdItemX 2 15 6 2" xfId="40665"/>
    <cellStyle name="SAPBEXstdItemX 2 15 6 2 2" xfId="40666"/>
    <cellStyle name="SAPBEXstdItemX 2 15 6 3" xfId="40667"/>
    <cellStyle name="SAPBEXstdItemX 2 15 6 4" xfId="40668"/>
    <cellStyle name="SAPBEXstdItemX 2 15 6 5" xfId="40669"/>
    <cellStyle name="SAPBEXstdItemX 2 15 7" xfId="40670"/>
    <cellStyle name="SAPBEXstdItemX 2 15 7 2" xfId="40671"/>
    <cellStyle name="SAPBEXstdItemX 2 15 7 3" xfId="40672"/>
    <cellStyle name="SAPBEXstdItemX 2 15 7 4" xfId="40673"/>
    <cellStyle name="SAPBEXstdItemX 2 15 8" xfId="40674"/>
    <cellStyle name="SAPBEXstdItemX 2 15 8 2" xfId="40675"/>
    <cellStyle name="SAPBEXstdItemX 2 15 8 3" xfId="40676"/>
    <cellStyle name="SAPBEXstdItemX 2 15 8 4" xfId="40677"/>
    <cellStyle name="SAPBEXstdItemX 2 15 9" xfId="40678"/>
    <cellStyle name="SAPBEXstdItemX 2 15 9 2" xfId="40679"/>
    <cellStyle name="SAPBEXstdItemX 2 16" xfId="40680"/>
    <cellStyle name="SAPBEXstdItemX 2 16 10" xfId="40681"/>
    <cellStyle name="SAPBEXstdItemX 2 16 11" xfId="40682"/>
    <cellStyle name="SAPBEXstdItemX 2 16 12" xfId="40683"/>
    <cellStyle name="SAPBEXstdItemX 2 16 13" xfId="40684"/>
    <cellStyle name="SAPBEXstdItemX 2 16 2" xfId="40685"/>
    <cellStyle name="SAPBEXstdItemX 2 16 2 2" xfId="40686"/>
    <cellStyle name="SAPBEXstdItemX 2 16 2 2 2" xfId="40687"/>
    <cellStyle name="SAPBEXstdItemX 2 16 2 2 2 2" xfId="40688"/>
    <cellStyle name="SAPBEXstdItemX 2 16 2 2 3" xfId="40689"/>
    <cellStyle name="SAPBEXstdItemX 2 16 2 3" xfId="40690"/>
    <cellStyle name="SAPBEXstdItemX 2 16 2 3 2" xfId="40691"/>
    <cellStyle name="SAPBEXstdItemX 2 16 2 4" xfId="40692"/>
    <cellStyle name="SAPBEXstdItemX 2 16 2 4 2" xfId="40693"/>
    <cellStyle name="SAPBEXstdItemX 2 16 2 5" xfId="40694"/>
    <cellStyle name="SAPBEXstdItemX 2 16 2 5 2" xfId="40695"/>
    <cellStyle name="SAPBEXstdItemX 2 16 2 6" xfId="40696"/>
    <cellStyle name="SAPBEXstdItemX 2 16 2 7" xfId="40697"/>
    <cellStyle name="SAPBEXstdItemX 2 16 2 8" xfId="40698"/>
    <cellStyle name="SAPBEXstdItemX 2 16 3" xfId="40699"/>
    <cellStyle name="SAPBEXstdItemX 2 16 3 2" xfId="40700"/>
    <cellStyle name="SAPBEXstdItemX 2 16 3 2 2" xfId="40701"/>
    <cellStyle name="SAPBEXstdItemX 2 16 3 2 2 2" xfId="40702"/>
    <cellStyle name="SAPBEXstdItemX 2 16 3 2 3" xfId="40703"/>
    <cellStyle name="SAPBEXstdItemX 2 16 3 3" xfId="40704"/>
    <cellStyle name="SAPBEXstdItemX 2 16 3 3 2" xfId="40705"/>
    <cellStyle name="SAPBEXstdItemX 2 16 3 4" xfId="40706"/>
    <cellStyle name="SAPBEXstdItemX 2 16 3 4 2" xfId="40707"/>
    <cellStyle name="SAPBEXstdItemX 2 16 3 5" xfId="40708"/>
    <cellStyle name="SAPBEXstdItemX 2 16 3 5 2" xfId="40709"/>
    <cellStyle name="SAPBEXstdItemX 2 16 3 6" xfId="40710"/>
    <cellStyle name="SAPBEXstdItemX 2 16 3 7" xfId="40711"/>
    <cellStyle name="SAPBEXstdItemX 2 16 3 8" xfId="40712"/>
    <cellStyle name="SAPBEXstdItemX 2 16 4" xfId="40713"/>
    <cellStyle name="SAPBEXstdItemX 2 16 4 2" xfId="40714"/>
    <cellStyle name="SAPBEXstdItemX 2 16 4 2 2" xfId="40715"/>
    <cellStyle name="SAPBEXstdItemX 2 16 4 3" xfId="40716"/>
    <cellStyle name="SAPBEXstdItemX 2 16 4 4" xfId="40717"/>
    <cellStyle name="SAPBEXstdItemX 2 16 4 5" xfId="40718"/>
    <cellStyle name="SAPBEXstdItemX 2 16 5" xfId="40719"/>
    <cellStyle name="SAPBEXstdItemX 2 16 5 2" xfId="40720"/>
    <cellStyle name="SAPBEXstdItemX 2 16 5 2 2" xfId="40721"/>
    <cellStyle name="SAPBEXstdItemX 2 16 5 3" xfId="40722"/>
    <cellStyle name="SAPBEXstdItemX 2 16 5 4" xfId="40723"/>
    <cellStyle name="SAPBEXstdItemX 2 16 5 5" xfId="40724"/>
    <cellStyle name="SAPBEXstdItemX 2 16 6" xfId="40725"/>
    <cellStyle name="SAPBEXstdItemX 2 16 6 2" xfId="40726"/>
    <cellStyle name="SAPBEXstdItemX 2 16 6 2 2" xfId="40727"/>
    <cellStyle name="SAPBEXstdItemX 2 16 6 3" xfId="40728"/>
    <cellStyle name="SAPBEXstdItemX 2 16 6 4" xfId="40729"/>
    <cellStyle name="SAPBEXstdItemX 2 16 6 5" xfId="40730"/>
    <cellStyle name="SAPBEXstdItemX 2 16 7" xfId="40731"/>
    <cellStyle name="SAPBEXstdItemX 2 16 7 2" xfId="40732"/>
    <cellStyle name="SAPBEXstdItemX 2 16 7 3" xfId="40733"/>
    <cellStyle name="SAPBEXstdItemX 2 16 7 4" xfId="40734"/>
    <cellStyle name="SAPBEXstdItemX 2 16 8" xfId="40735"/>
    <cellStyle name="SAPBEXstdItemX 2 16 8 2" xfId="40736"/>
    <cellStyle name="SAPBEXstdItemX 2 16 8 3" xfId="40737"/>
    <cellStyle name="SAPBEXstdItemX 2 16 8 4" xfId="40738"/>
    <cellStyle name="SAPBEXstdItemX 2 16 9" xfId="40739"/>
    <cellStyle name="SAPBEXstdItemX 2 16 9 2" xfId="40740"/>
    <cellStyle name="SAPBEXstdItemX 2 17" xfId="40741"/>
    <cellStyle name="SAPBEXstdItemX 2 17 10" xfId="40742"/>
    <cellStyle name="SAPBEXstdItemX 2 17 11" xfId="40743"/>
    <cellStyle name="SAPBEXstdItemX 2 17 12" xfId="40744"/>
    <cellStyle name="SAPBEXstdItemX 2 17 13" xfId="40745"/>
    <cellStyle name="SAPBEXstdItemX 2 17 2" xfId="40746"/>
    <cellStyle name="SAPBEXstdItemX 2 17 2 2" xfId="40747"/>
    <cellStyle name="SAPBEXstdItemX 2 17 2 2 2" xfId="40748"/>
    <cellStyle name="SAPBEXstdItemX 2 17 2 2 2 2" xfId="40749"/>
    <cellStyle name="SAPBEXstdItemX 2 17 2 2 3" xfId="40750"/>
    <cellStyle name="SAPBEXstdItemX 2 17 2 3" xfId="40751"/>
    <cellStyle name="SAPBEXstdItemX 2 17 2 3 2" xfId="40752"/>
    <cellStyle name="SAPBEXstdItemX 2 17 2 4" xfId="40753"/>
    <cellStyle name="SAPBEXstdItemX 2 17 2 4 2" xfId="40754"/>
    <cellStyle name="SAPBEXstdItemX 2 17 2 5" xfId="40755"/>
    <cellStyle name="SAPBEXstdItemX 2 17 2 5 2" xfId="40756"/>
    <cellStyle name="SAPBEXstdItemX 2 17 2 6" xfId="40757"/>
    <cellStyle name="SAPBEXstdItemX 2 17 2 7" xfId="40758"/>
    <cellStyle name="SAPBEXstdItemX 2 17 2 8" xfId="40759"/>
    <cellStyle name="SAPBEXstdItemX 2 17 3" xfId="40760"/>
    <cellStyle name="SAPBEXstdItemX 2 17 3 2" xfId="40761"/>
    <cellStyle name="SAPBEXstdItemX 2 17 3 2 2" xfId="40762"/>
    <cellStyle name="SAPBEXstdItemX 2 17 3 2 2 2" xfId="40763"/>
    <cellStyle name="SAPBEXstdItemX 2 17 3 2 3" xfId="40764"/>
    <cellStyle name="SAPBEXstdItemX 2 17 3 3" xfId="40765"/>
    <cellStyle name="SAPBEXstdItemX 2 17 3 3 2" xfId="40766"/>
    <cellStyle name="SAPBEXstdItemX 2 17 3 4" xfId="40767"/>
    <cellStyle name="SAPBEXstdItemX 2 17 3 4 2" xfId="40768"/>
    <cellStyle name="SAPBEXstdItemX 2 17 3 5" xfId="40769"/>
    <cellStyle name="SAPBEXstdItemX 2 17 3 5 2" xfId="40770"/>
    <cellStyle name="SAPBEXstdItemX 2 17 3 6" xfId="40771"/>
    <cellStyle name="SAPBEXstdItemX 2 17 3 7" xfId="40772"/>
    <cellStyle name="SAPBEXstdItemX 2 17 3 8" xfId="40773"/>
    <cellStyle name="SAPBEXstdItemX 2 17 4" xfId="40774"/>
    <cellStyle name="SAPBEXstdItemX 2 17 4 2" xfId="40775"/>
    <cellStyle name="SAPBEXstdItemX 2 17 4 2 2" xfId="40776"/>
    <cellStyle name="SAPBEXstdItemX 2 17 4 3" xfId="40777"/>
    <cellStyle name="SAPBEXstdItemX 2 17 4 4" xfId="40778"/>
    <cellStyle name="SAPBEXstdItemX 2 17 4 5" xfId="40779"/>
    <cellStyle name="SAPBEXstdItemX 2 17 5" xfId="40780"/>
    <cellStyle name="SAPBEXstdItemX 2 17 5 2" xfId="40781"/>
    <cellStyle name="SAPBEXstdItemX 2 17 5 2 2" xfId="40782"/>
    <cellStyle name="SAPBEXstdItemX 2 17 5 3" xfId="40783"/>
    <cellStyle name="SAPBEXstdItemX 2 17 5 4" xfId="40784"/>
    <cellStyle name="SAPBEXstdItemX 2 17 5 5" xfId="40785"/>
    <cellStyle name="SAPBEXstdItemX 2 17 6" xfId="40786"/>
    <cellStyle name="SAPBEXstdItemX 2 17 6 2" xfId="40787"/>
    <cellStyle name="SAPBEXstdItemX 2 17 6 2 2" xfId="40788"/>
    <cellStyle name="SAPBEXstdItemX 2 17 6 3" xfId="40789"/>
    <cellStyle name="SAPBEXstdItemX 2 17 6 4" xfId="40790"/>
    <cellStyle name="SAPBEXstdItemX 2 17 6 5" xfId="40791"/>
    <cellStyle name="SAPBEXstdItemX 2 17 7" xfId="40792"/>
    <cellStyle name="SAPBEXstdItemX 2 17 7 2" xfId="40793"/>
    <cellStyle name="SAPBEXstdItemX 2 17 7 3" xfId="40794"/>
    <cellStyle name="SAPBEXstdItemX 2 17 7 4" xfId="40795"/>
    <cellStyle name="SAPBEXstdItemX 2 17 8" xfId="40796"/>
    <cellStyle name="SAPBEXstdItemX 2 17 8 2" xfId="40797"/>
    <cellStyle name="SAPBEXstdItemX 2 17 8 3" xfId="40798"/>
    <cellStyle name="SAPBEXstdItemX 2 17 8 4" xfId="40799"/>
    <cellStyle name="SAPBEXstdItemX 2 17 9" xfId="40800"/>
    <cellStyle name="SAPBEXstdItemX 2 17 9 2" xfId="40801"/>
    <cellStyle name="SAPBEXstdItemX 2 18" xfId="40802"/>
    <cellStyle name="SAPBEXstdItemX 2 18 2" xfId="40803"/>
    <cellStyle name="SAPBEXstdItemX 2 18 2 2" xfId="40804"/>
    <cellStyle name="SAPBEXstdItemX 2 18 2 2 2" xfId="40805"/>
    <cellStyle name="SAPBEXstdItemX 2 18 2 3" xfId="40806"/>
    <cellStyle name="SAPBEXstdItemX 2 18 3" xfId="40807"/>
    <cellStyle name="SAPBEXstdItemX 2 18 3 2" xfId="40808"/>
    <cellStyle name="SAPBEXstdItemX 2 18 4" xfId="40809"/>
    <cellStyle name="SAPBEXstdItemX 2 18 4 2" xfId="40810"/>
    <cellStyle name="SAPBEXstdItemX 2 18 5" xfId="40811"/>
    <cellStyle name="SAPBEXstdItemX 2 18 5 2" xfId="40812"/>
    <cellStyle name="SAPBEXstdItemX 2 18 6" xfId="40813"/>
    <cellStyle name="SAPBEXstdItemX 2 18 7" xfId="40814"/>
    <cellStyle name="SAPBEXstdItemX 2 18 8" xfId="40815"/>
    <cellStyle name="SAPBEXstdItemX 2 19" xfId="40816"/>
    <cellStyle name="SAPBEXstdItemX 2 19 2" xfId="40817"/>
    <cellStyle name="SAPBEXstdItemX 2 19 2 2" xfId="40818"/>
    <cellStyle name="SAPBEXstdItemX 2 19 2 2 2" xfId="40819"/>
    <cellStyle name="SAPBEXstdItemX 2 19 2 3" xfId="40820"/>
    <cellStyle name="SAPBEXstdItemX 2 19 3" xfId="40821"/>
    <cellStyle name="SAPBEXstdItemX 2 19 3 2" xfId="40822"/>
    <cellStyle name="SAPBEXstdItemX 2 19 4" xfId="40823"/>
    <cellStyle name="SAPBEXstdItemX 2 19 4 2" xfId="40824"/>
    <cellStyle name="SAPBEXstdItemX 2 19 5" xfId="40825"/>
    <cellStyle name="SAPBEXstdItemX 2 19 5 2" xfId="40826"/>
    <cellStyle name="SAPBEXstdItemX 2 19 6" xfId="40827"/>
    <cellStyle name="SAPBEXstdItemX 2 19 7" xfId="40828"/>
    <cellStyle name="SAPBEXstdItemX 2 19 8" xfId="40829"/>
    <cellStyle name="SAPBEXstdItemX 2 2" xfId="40830"/>
    <cellStyle name="SAPBEXstdItemX 2 2 10" xfId="40831"/>
    <cellStyle name="SAPBEXstdItemX 2 2 10 2" xfId="40832"/>
    <cellStyle name="SAPBEXstdItemX 2 2 11" xfId="40833"/>
    <cellStyle name="SAPBEXstdItemX 2 2 12" xfId="40834"/>
    <cellStyle name="SAPBEXstdItemX 2 2 13" xfId="40835"/>
    <cellStyle name="SAPBEXstdItemX 2 2 14" xfId="40836"/>
    <cellStyle name="SAPBEXstdItemX 2 2 2" xfId="40837"/>
    <cellStyle name="SAPBEXstdItemX 2 2 2 2" xfId="40838"/>
    <cellStyle name="SAPBEXstdItemX 2 2 2 2 2" xfId="40839"/>
    <cellStyle name="SAPBEXstdItemX 2 2 2 2 2 2" xfId="40840"/>
    <cellStyle name="SAPBEXstdItemX 2 2 2 2 3" xfId="40841"/>
    <cellStyle name="SAPBEXstdItemX 2 2 2 3" xfId="40842"/>
    <cellStyle name="SAPBEXstdItemX 2 2 2 3 2" xfId="40843"/>
    <cellStyle name="SAPBEXstdItemX 2 2 2 4" xfId="40844"/>
    <cellStyle name="SAPBEXstdItemX 2 2 2 4 2" xfId="40845"/>
    <cellStyle name="SAPBEXstdItemX 2 2 2 5" xfId="40846"/>
    <cellStyle name="SAPBEXstdItemX 2 2 2 5 2" xfId="40847"/>
    <cellStyle name="SAPBEXstdItemX 2 2 2 6" xfId="40848"/>
    <cellStyle name="SAPBEXstdItemX 2 2 2 7" xfId="40849"/>
    <cellStyle name="SAPBEXstdItemX 2 2 2 8" xfId="40850"/>
    <cellStyle name="SAPBEXstdItemX 2 2 3" xfId="40851"/>
    <cellStyle name="SAPBEXstdItemX 2 2 3 2" xfId="40852"/>
    <cellStyle name="SAPBEXstdItemX 2 2 3 2 2" xfId="40853"/>
    <cellStyle name="SAPBEXstdItemX 2 2 3 2 2 2" xfId="40854"/>
    <cellStyle name="SAPBEXstdItemX 2 2 3 2 3" xfId="40855"/>
    <cellStyle name="SAPBEXstdItemX 2 2 3 3" xfId="40856"/>
    <cellStyle name="SAPBEXstdItemX 2 2 3 3 2" xfId="40857"/>
    <cellStyle name="SAPBEXstdItemX 2 2 3 4" xfId="40858"/>
    <cellStyle name="SAPBEXstdItemX 2 2 3 4 2" xfId="40859"/>
    <cellStyle name="SAPBEXstdItemX 2 2 3 5" xfId="40860"/>
    <cellStyle name="SAPBEXstdItemX 2 2 3 5 2" xfId="40861"/>
    <cellStyle name="SAPBEXstdItemX 2 2 3 6" xfId="40862"/>
    <cellStyle name="SAPBEXstdItemX 2 2 3 7" xfId="40863"/>
    <cellStyle name="SAPBEXstdItemX 2 2 3 8" xfId="40864"/>
    <cellStyle name="SAPBEXstdItemX 2 2 4" xfId="40865"/>
    <cellStyle name="SAPBEXstdItemX 2 2 4 2" xfId="40866"/>
    <cellStyle name="SAPBEXstdItemX 2 2 4 2 2" xfId="40867"/>
    <cellStyle name="SAPBEXstdItemX 2 2 4 2 2 2" xfId="40868"/>
    <cellStyle name="SAPBEXstdItemX 2 2 4 2 3" xfId="40869"/>
    <cellStyle name="SAPBEXstdItemX 2 2 4 3" xfId="40870"/>
    <cellStyle name="SAPBEXstdItemX 2 2 4 3 2" xfId="40871"/>
    <cellStyle name="SAPBEXstdItemX 2 2 4 4" xfId="40872"/>
    <cellStyle name="SAPBEXstdItemX 2 2 4 4 2" xfId="40873"/>
    <cellStyle name="SAPBEXstdItemX 2 2 4 5" xfId="40874"/>
    <cellStyle name="SAPBEXstdItemX 2 2 4 5 2" xfId="40875"/>
    <cellStyle name="SAPBEXstdItemX 2 2 4 6" xfId="40876"/>
    <cellStyle name="SAPBEXstdItemX 2 2 4 7" xfId="40877"/>
    <cellStyle name="SAPBEXstdItemX 2 2 4 8" xfId="40878"/>
    <cellStyle name="SAPBEXstdItemX 2 2 5" xfId="40879"/>
    <cellStyle name="SAPBEXstdItemX 2 2 5 2" xfId="40880"/>
    <cellStyle name="SAPBEXstdItemX 2 2 5 2 2" xfId="40881"/>
    <cellStyle name="SAPBEXstdItemX 2 2 5 3" xfId="40882"/>
    <cellStyle name="SAPBEXstdItemX 2 2 5 4" xfId="40883"/>
    <cellStyle name="SAPBEXstdItemX 2 2 5 5" xfId="40884"/>
    <cellStyle name="SAPBEXstdItemX 2 2 6" xfId="40885"/>
    <cellStyle name="SAPBEXstdItemX 2 2 6 2" xfId="40886"/>
    <cellStyle name="SAPBEXstdItemX 2 2 6 2 2" xfId="40887"/>
    <cellStyle name="SAPBEXstdItemX 2 2 6 3" xfId="40888"/>
    <cellStyle name="SAPBEXstdItemX 2 2 6 4" xfId="40889"/>
    <cellStyle name="SAPBEXstdItemX 2 2 6 5" xfId="40890"/>
    <cellStyle name="SAPBEXstdItemX 2 2 7" xfId="40891"/>
    <cellStyle name="SAPBEXstdItemX 2 2 7 2" xfId="40892"/>
    <cellStyle name="SAPBEXstdItemX 2 2 7 2 2" xfId="40893"/>
    <cellStyle name="SAPBEXstdItemX 2 2 7 3" xfId="40894"/>
    <cellStyle name="SAPBEXstdItemX 2 2 7 4" xfId="40895"/>
    <cellStyle name="SAPBEXstdItemX 2 2 7 5" xfId="40896"/>
    <cellStyle name="SAPBEXstdItemX 2 2 8" xfId="40897"/>
    <cellStyle name="SAPBEXstdItemX 2 2 8 2" xfId="40898"/>
    <cellStyle name="SAPBEXstdItemX 2 2 8 3" xfId="40899"/>
    <cellStyle name="SAPBEXstdItemX 2 2 8 4" xfId="40900"/>
    <cellStyle name="SAPBEXstdItemX 2 2 9" xfId="40901"/>
    <cellStyle name="SAPBEXstdItemX 2 2 9 2" xfId="40902"/>
    <cellStyle name="SAPBEXstdItemX 2 20" xfId="40903"/>
    <cellStyle name="SAPBEXstdItemX 2 20 2" xfId="40904"/>
    <cellStyle name="SAPBEXstdItemX 2 20 2 2" xfId="40905"/>
    <cellStyle name="SAPBEXstdItemX 2 20 2 2 2" xfId="40906"/>
    <cellStyle name="SAPBEXstdItemX 2 20 2 3" xfId="40907"/>
    <cellStyle name="SAPBEXstdItemX 2 20 3" xfId="40908"/>
    <cellStyle name="SAPBEXstdItemX 2 20 3 2" xfId="40909"/>
    <cellStyle name="SAPBEXstdItemX 2 20 4" xfId="40910"/>
    <cellStyle name="SAPBEXstdItemX 2 20 4 2" xfId="40911"/>
    <cellStyle name="SAPBEXstdItemX 2 20 5" xfId="40912"/>
    <cellStyle name="SAPBEXstdItemX 2 20 5 2" xfId="40913"/>
    <cellStyle name="SAPBEXstdItemX 2 20 6" xfId="40914"/>
    <cellStyle name="SAPBEXstdItemX 2 20 7" xfId="40915"/>
    <cellStyle name="SAPBEXstdItemX 2 21" xfId="40916"/>
    <cellStyle name="SAPBEXstdItemX 2 21 2" xfId="40917"/>
    <cellStyle name="SAPBEXstdItemX 2 21 2 2" xfId="40918"/>
    <cellStyle name="SAPBEXstdItemX 2 21 3" xfId="40919"/>
    <cellStyle name="SAPBEXstdItemX 2 21 4" xfId="40920"/>
    <cellStyle name="SAPBEXstdItemX 2 22" xfId="40921"/>
    <cellStyle name="SAPBEXstdItemX 2 22 2" xfId="40922"/>
    <cellStyle name="SAPBEXstdItemX 2 22 2 2" xfId="40923"/>
    <cellStyle name="SAPBEXstdItemX 2 22 3" xfId="40924"/>
    <cellStyle name="SAPBEXstdItemX 2 22 4" xfId="40925"/>
    <cellStyle name="SAPBEXstdItemX 2 22 5" xfId="40926"/>
    <cellStyle name="SAPBEXstdItemX 2 23" xfId="40927"/>
    <cellStyle name="SAPBEXstdItemX 2 23 2" xfId="40928"/>
    <cellStyle name="SAPBEXstdItemX 2 23 2 2" xfId="40929"/>
    <cellStyle name="SAPBEXstdItemX 2 23 3" xfId="40930"/>
    <cellStyle name="SAPBEXstdItemX 2 23 4" xfId="40931"/>
    <cellStyle name="SAPBEXstdItemX 2 23 5" xfId="40932"/>
    <cellStyle name="SAPBEXstdItemX 2 24" xfId="40933"/>
    <cellStyle name="SAPBEXstdItemX 2 24 2" xfId="40934"/>
    <cellStyle name="SAPBEXstdItemX 2 24 3" xfId="40935"/>
    <cellStyle name="SAPBEXstdItemX 2 24 4" xfId="40936"/>
    <cellStyle name="SAPBEXstdItemX 2 25" xfId="40937"/>
    <cellStyle name="SAPBEXstdItemX 2 25 2" xfId="40938"/>
    <cellStyle name="SAPBEXstdItemX 2 26" xfId="40939"/>
    <cellStyle name="SAPBEXstdItemX 2 26 2" xfId="40940"/>
    <cellStyle name="SAPBEXstdItemX 2 27" xfId="40941"/>
    <cellStyle name="SAPBEXstdItemX 2 28" xfId="40942"/>
    <cellStyle name="SAPBEXstdItemX 2 29" xfId="40943"/>
    <cellStyle name="SAPBEXstdItemX 2 3" xfId="40944"/>
    <cellStyle name="SAPBEXstdItemX 2 3 10" xfId="40945"/>
    <cellStyle name="SAPBEXstdItemX 2 3 11" xfId="40946"/>
    <cellStyle name="SAPBEXstdItemX 2 3 12" xfId="40947"/>
    <cellStyle name="SAPBEXstdItemX 2 3 13" xfId="40948"/>
    <cellStyle name="SAPBEXstdItemX 2 3 2" xfId="40949"/>
    <cellStyle name="SAPBEXstdItemX 2 3 2 2" xfId="40950"/>
    <cellStyle name="SAPBEXstdItemX 2 3 2 2 2" xfId="40951"/>
    <cellStyle name="SAPBEXstdItemX 2 3 2 2 2 2" xfId="40952"/>
    <cellStyle name="SAPBEXstdItemX 2 3 2 2 3" xfId="40953"/>
    <cellStyle name="SAPBEXstdItemX 2 3 2 3" xfId="40954"/>
    <cellStyle name="SAPBEXstdItemX 2 3 2 3 2" xfId="40955"/>
    <cellStyle name="SAPBEXstdItemX 2 3 2 4" xfId="40956"/>
    <cellStyle name="SAPBEXstdItemX 2 3 2 4 2" xfId="40957"/>
    <cellStyle name="SAPBEXstdItemX 2 3 2 5" xfId="40958"/>
    <cellStyle name="SAPBEXstdItemX 2 3 2 5 2" xfId="40959"/>
    <cellStyle name="SAPBEXstdItemX 2 3 2 6" xfId="40960"/>
    <cellStyle name="SAPBEXstdItemX 2 3 2 7" xfId="40961"/>
    <cellStyle name="SAPBEXstdItemX 2 3 2 8" xfId="40962"/>
    <cellStyle name="SAPBEXstdItemX 2 3 3" xfId="40963"/>
    <cellStyle name="SAPBEXstdItemX 2 3 3 2" xfId="40964"/>
    <cellStyle name="SAPBEXstdItemX 2 3 3 2 2" xfId="40965"/>
    <cellStyle name="SAPBEXstdItemX 2 3 3 2 2 2" xfId="40966"/>
    <cellStyle name="SAPBEXstdItemX 2 3 3 2 3" xfId="40967"/>
    <cellStyle name="SAPBEXstdItemX 2 3 3 3" xfId="40968"/>
    <cellStyle name="SAPBEXstdItemX 2 3 3 3 2" xfId="40969"/>
    <cellStyle name="SAPBEXstdItemX 2 3 3 4" xfId="40970"/>
    <cellStyle name="SAPBEXstdItemX 2 3 3 4 2" xfId="40971"/>
    <cellStyle name="SAPBEXstdItemX 2 3 3 5" xfId="40972"/>
    <cellStyle name="SAPBEXstdItemX 2 3 3 5 2" xfId="40973"/>
    <cellStyle name="SAPBEXstdItemX 2 3 3 6" xfId="40974"/>
    <cellStyle name="SAPBEXstdItemX 2 3 3 7" xfId="40975"/>
    <cellStyle name="SAPBEXstdItemX 2 3 3 8" xfId="40976"/>
    <cellStyle name="SAPBEXstdItemX 2 3 4" xfId="40977"/>
    <cellStyle name="SAPBEXstdItemX 2 3 4 2" xfId="40978"/>
    <cellStyle name="SAPBEXstdItemX 2 3 4 2 2" xfId="40979"/>
    <cellStyle name="SAPBEXstdItemX 2 3 4 3" xfId="40980"/>
    <cellStyle name="SAPBEXstdItemX 2 3 4 4" xfId="40981"/>
    <cellStyle name="SAPBEXstdItemX 2 3 4 5" xfId="40982"/>
    <cellStyle name="SAPBEXstdItemX 2 3 5" xfId="40983"/>
    <cellStyle name="SAPBEXstdItemX 2 3 5 2" xfId="40984"/>
    <cellStyle name="SAPBEXstdItemX 2 3 5 2 2" xfId="40985"/>
    <cellStyle name="SAPBEXstdItemX 2 3 5 3" xfId="40986"/>
    <cellStyle name="SAPBEXstdItemX 2 3 5 4" xfId="40987"/>
    <cellStyle name="SAPBEXstdItemX 2 3 5 5" xfId="40988"/>
    <cellStyle name="SAPBEXstdItemX 2 3 6" xfId="40989"/>
    <cellStyle name="SAPBEXstdItemX 2 3 6 2" xfId="40990"/>
    <cellStyle name="SAPBEXstdItemX 2 3 6 2 2" xfId="40991"/>
    <cellStyle name="SAPBEXstdItemX 2 3 6 3" xfId="40992"/>
    <cellStyle name="SAPBEXstdItemX 2 3 6 4" xfId="40993"/>
    <cellStyle name="SAPBEXstdItemX 2 3 6 5" xfId="40994"/>
    <cellStyle name="SAPBEXstdItemX 2 3 7" xfId="40995"/>
    <cellStyle name="SAPBEXstdItemX 2 3 7 2" xfId="40996"/>
    <cellStyle name="SAPBEXstdItemX 2 3 7 3" xfId="40997"/>
    <cellStyle name="SAPBEXstdItemX 2 3 7 4" xfId="40998"/>
    <cellStyle name="SAPBEXstdItemX 2 3 8" xfId="40999"/>
    <cellStyle name="SAPBEXstdItemX 2 3 8 2" xfId="41000"/>
    <cellStyle name="SAPBEXstdItemX 2 3 8 3" xfId="41001"/>
    <cellStyle name="SAPBEXstdItemX 2 3 8 4" xfId="41002"/>
    <cellStyle name="SAPBEXstdItemX 2 3 9" xfId="41003"/>
    <cellStyle name="SAPBEXstdItemX 2 3 9 2" xfId="41004"/>
    <cellStyle name="SAPBEXstdItemX 2 4" xfId="41005"/>
    <cellStyle name="SAPBEXstdItemX 2 4 10" xfId="41006"/>
    <cellStyle name="SAPBEXstdItemX 2 4 11" xfId="41007"/>
    <cellStyle name="SAPBEXstdItemX 2 4 12" xfId="41008"/>
    <cellStyle name="SAPBEXstdItemX 2 4 13" xfId="41009"/>
    <cellStyle name="SAPBEXstdItemX 2 4 2" xfId="41010"/>
    <cellStyle name="SAPBEXstdItemX 2 4 2 2" xfId="41011"/>
    <cellStyle name="SAPBEXstdItemX 2 4 2 2 2" xfId="41012"/>
    <cellStyle name="SAPBEXstdItemX 2 4 2 2 2 2" xfId="41013"/>
    <cellStyle name="SAPBEXstdItemX 2 4 2 2 3" xfId="41014"/>
    <cellStyle name="SAPBEXstdItemX 2 4 2 3" xfId="41015"/>
    <cellStyle name="SAPBEXstdItemX 2 4 2 3 2" xfId="41016"/>
    <cellStyle name="SAPBEXstdItemX 2 4 2 4" xfId="41017"/>
    <cellStyle name="SAPBEXstdItemX 2 4 2 4 2" xfId="41018"/>
    <cellStyle name="SAPBEXstdItemX 2 4 2 5" xfId="41019"/>
    <cellStyle name="SAPBEXstdItemX 2 4 2 5 2" xfId="41020"/>
    <cellStyle name="SAPBEXstdItemX 2 4 2 6" xfId="41021"/>
    <cellStyle name="SAPBEXstdItemX 2 4 2 7" xfId="41022"/>
    <cellStyle name="SAPBEXstdItemX 2 4 2 8" xfId="41023"/>
    <cellStyle name="SAPBEXstdItemX 2 4 3" xfId="41024"/>
    <cellStyle name="SAPBEXstdItemX 2 4 3 2" xfId="41025"/>
    <cellStyle name="SAPBEXstdItemX 2 4 3 2 2" xfId="41026"/>
    <cellStyle name="SAPBEXstdItemX 2 4 3 2 2 2" xfId="41027"/>
    <cellStyle name="SAPBEXstdItemX 2 4 3 2 3" xfId="41028"/>
    <cellStyle name="SAPBEXstdItemX 2 4 3 3" xfId="41029"/>
    <cellStyle name="SAPBEXstdItemX 2 4 3 3 2" xfId="41030"/>
    <cellStyle name="SAPBEXstdItemX 2 4 3 4" xfId="41031"/>
    <cellStyle name="SAPBEXstdItemX 2 4 3 4 2" xfId="41032"/>
    <cellStyle name="SAPBEXstdItemX 2 4 3 5" xfId="41033"/>
    <cellStyle name="SAPBEXstdItemX 2 4 3 5 2" xfId="41034"/>
    <cellStyle name="SAPBEXstdItemX 2 4 3 6" xfId="41035"/>
    <cellStyle name="SAPBEXstdItemX 2 4 3 7" xfId="41036"/>
    <cellStyle name="SAPBEXstdItemX 2 4 3 8" xfId="41037"/>
    <cellStyle name="SAPBEXstdItemX 2 4 4" xfId="41038"/>
    <cellStyle name="SAPBEXstdItemX 2 4 4 2" xfId="41039"/>
    <cellStyle name="SAPBEXstdItemX 2 4 4 2 2" xfId="41040"/>
    <cellStyle name="SAPBEXstdItemX 2 4 4 3" xfId="41041"/>
    <cellStyle name="SAPBEXstdItemX 2 4 4 4" xfId="41042"/>
    <cellStyle name="SAPBEXstdItemX 2 4 4 5" xfId="41043"/>
    <cellStyle name="SAPBEXstdItemX 2 4 5" xfId="41044"/>
    <cellStyle name="SAPBEXstdItemX 2 4 5 2" xfId="41045"/>
    <cellStyle name="SAPBEXstdItemX 2 4 5 2 2" xfId="41046"/>
    <cellStyle name="SAPBEXstdItemX 2 4 5 3" xfId="41047"/>
    <cellStyle name="SAPBEXstdItemX 2 4 5 4" xfId="41048"/>
    <cellStyle name="SAPBEXstdItemX 2 4 5 5" xfId="41049"/>
    <cellStyle name="SAPBEXstdItemX 2 4 6" xfId="41050"/>
    <cellStyle name="SAPBEXstdItemX 2 4 6 2" xfId="41051"/>
    <cellStyle name="SAPBEXstdItemX 2 4 6 2 2" xfId="41052"/>
    <cellStyle name="SAPBEXstdItemX 2 4 6 3" xfId="41053"/>
    <cellStyle name="SAPBEXstdItemX 2 4 6 4" xfId="41054"/>
    <cellStyle name="SAPBEXstdItemX 2 4 6 5" xfId="41055"/>
    <cellStyle name="SAPBEXstdItemX 2 4 7" xfId="41056"/>
    <cellStyle name="SAPBEXstdItemX 2 4 7 2" xfId="41057"/>
    <cellStyle name="SAPBEXstdItemX 2 4 7 3" xfId="41058"/>
    <cellStyle name="SAPBEXstdItemX 2 4 7 4" xfId="41059"/>
    <cellStyle name="SAPBEXstdItemX 2 4 8" xfId="41060"/>
    <cellStyle name="SAPBEXstdItemX 2 4 8 2" xfId="41061"/>
    <cellStyle name="SAPBEXstdItemX 2 4 8 3" xfId="41062"/>
    <cellStyle name="SAPBEXstdItemX 2 4 8 4" xfId="41063"/>
    <cellStyle name="SAPBEXstdItemX 2 4 9" xfId="41064"/>
    <cellStyle name="SAPBEXstdItemX 2 4 9 2" xfId="41065"/>
    <cellStyle name="SAPBEXstdItemX 2 5" xfId="41066"/>
    <cellStyle name="SAPBEXstdItemX 2 5 10" xfId="41067"/>
    <cellStyle name="SAPBEXstdItemX 2 5 11" xfId="41068"/>
    <cellStyle name="SAPBEXstdItemX 2 5 12" xfId="41069"/>
    <cellStyle name="SAPBEXstdItemX 2 5 13" xfId="41070"/>
    <cellStyle name="SAPBEXstdItemX 2 5 2" xfId="41071"/>
    <cellStyle name="SAPBEXstdItemX 2 5 2 2" xfId="41072"/>
    <cellStyle name="SAPBEXstdItemX 2 5 2 2 2" xfId="41073"/>
    <cellStyle name="SAPBEXstdItemX 2 5 2 2 2 2" xfId="41074"/>
    <cellStyle name="SAPBEXstdItemX 2 5 2 2 3" xfId="41075"/>
    <cellStyle name="SAPBEXstdItemX 2 5 2 3" xfId="41076"/>
    <cellStyle name="SAPBEXstdItemX 2 5 2 3 2" xfId="41077"/>
    <cellStyle name="SAPBEXstdItemX 2 5 2 4" xfId="41078"/>
    <cellStyle name="SAPBEXstdItemX 2 5 2 4 2" xfId="41079"/>
    <cellStyle name="SAPBEXstdItemX 2 5 2 5" xfId="41080"/>
    <cellStyle name="SAPBEXstdItemX 2 5 2 5 2" xfId="41081"/>
    <cellStyle name="SAPBEXstdItemX 2 5 2 6" xfId="41082"/>
    <cellStyle name="SAPBEXstdItemX 2 5 2 7" xfId="41083"/>
    <cellStyle name="SAPBEXstdItemX 2 5 2 8" xfId="41084"/>
    <cellStyle name="SAPBEXstdItemX 2 5 3" xfId="41085"/>
    <cellStyle name="SAPBEXstdItemX 2 5 3 2" xfId="41086"/>
    <cellStyle name="SAPBEXstdItemX 2 5 3 2 2" xfId="41087"/>
    <cellStyle name="SAPBEXstdItemX 2 5 3 2 2 2" xfId="41088"/>
    <cellStyle name="SAPBEXstdItemX 2 5 3 2 3" xfId="41089"/>
    <cellStyle name="SAPBEXstdItemX 2 5 3 3" xfId="41090"/>
    <cellStyle name="SAPBEXstdItemX 2 5 3 3 2" xfId="41091"/>
    <cellStyle name="SAPBEXstdItemX 2 5 3 4" xfId="41092"/>
    <cellStyle name="SAPBEXstdItemX 2 5 3 4 2" xfId="41093"/>
    <cellStyle name="SAPBEXstdItemX 2 5 3 5" xfId="41094"/>
    <cellStyle name="SAPBEXstdItemX 2 5 3 5 2" xfId="41095"/>
    <cellStyle name="SAPBEXstdItemX 2 5 3 6" xfId="41096"/>
    <cellStyle name="SAPBEXstdItemX 2 5 3 7" xfId="41097"/>
    <cellStyle name="SAPBEXstdItemX 2 5 3 8" xfId="41098"/>
    <cellStyle name="SAPBEXstdItemX 2 5 4" xfId="41099"/>
    <cellStyle name="SAPBEXstdItemX 2 5 4 2" xfId="41100"/>
    <cellStyle name="SAPBEXstdItemX 2 5 4 2 2" xfId="41101"/>
    <cellStyle name="SAPBEXstdItemX 2 5 4 3" xfId="41102"/>
    <cellStyle name="SAPBEXstdItemX 2 5 4 4" xfId="41103"/>
    <cellStyle name="SAPBEXstdItemX 2 5 4 5" xfId="41104"/>
    <cellStyle name="SAPBEXstdItemX 2 5 5" xfId="41105"/>
    <cellStyle name="SAPBEXstdItemX 2 5 5 2" xfId="41106"/>
    <cellStyle name="SAPBEXstdItemX 2 5 5 2 2" xfId="41107"/>
    <cellStyle name="SAPBEXstdItemX 2 5 5 3" xfId="41108"/>
    <cellStyle name="SAPBEXstdItemX 2 5 5 4" xfId="41109"/>
    <cellStyle name="SAPBEXstdItemX 2 5 5 5" xfId="41110"/>
    <cellStyle name="SAPBEXstdItemX 2 5 6" xfId="41111"/>
    <cellStyle name="SAPBEXstdItemX 2 5 6 2" xfId="41112"/>
    <cellStyle name="SAPBEXstdItemX 2 5 6 2 2" xfId="41113"/>
    <cellStyle name="SAPBEXstdItemX 2 5 6 3" xfId="41114"/>
    <cellStyle name="SAPBEXstdItemX 2 5 6 4" xfId="41115"/>
    <cellStyle name="SAPBEXstdItemX 2 5 6 5" xfId="41116"/>
    <cellStyle name="SAPBEXstdItemX 2 5 7" xfId="41117"/>
    <cellStyle name="SAPBEXstdItemX 2 5 7 2" xfId="41118"/>
    <cellStyle name="SAPBEXstdItemX 2 5 7 3" xfId="41119"/>
    <cellStyle name="SAPBEXstdItemX 2 5 7 4" xfId="41120"/>
    <cellStyle name="SAPBEXstdItemX 2 5 8" xfId="41121"/>
    <cellStyle name="SAPBEXstdItemX 2 5 8 2" xfId="41122"/>
    <cellStyle name="SAPBEXstdItemX 2 5 8 3" xfId="41123"/>
    <cellStyle name="SAPBEXstdItemX 2 5 8 4" xfId="41124"/>
    <cellStyle name="SAPBEXstdItemX 2 5 9" xfId="41125"/>
    <cellStyle name="SAPBEXstdItemX 2 5 9 2" xfId="41126"/>
    <cellStyle name="SAPBEXstdItemX 2 6" xfId="41127"/>
    <cellStyle name="SAPBEXstdItemX 2 6 10" xfId="41128"/>
    <cellStyle name="SAPBEXstdItemX 2 6 11" xfId="41129"/>
    <cellStyle name="SAPBEXstdItemX 2 6 12" xfId="41130"/>
    <cellStyle name="SAPBEXstdItemX 2 6 13" xfId="41131"/>
    <cellStyle name="SAPBEXstdItemX 2 6 2" xfId="41132"/>
    <cellStyle name="SAPBEXstdItemX 2 6 2 2" xfId="41133"/>
    <cellStyle name="SAPBEXstdItemX 2 6 2 2 2" xfId="41134"/>
    <cellStyle name="SAPBEXstdItemX 2 6 2 2 2 2" xfId="41135"/>
    <cellStyle name="SAPBEXstdItemX 2 6 2 2 3" xfId="41136"/>
    <cellStyle name="SAPBEXstdItemX 2 6 2 3" xfId="41137"/>
    <cellStyle name="SAPBEXstdItemX 2 6 2 3 2" xfId="41138"/>
    <cellStyle name="SAPBEXstdItemX 2 6 2 4" xfId="41139"/>
    <cellStyle name="SAPBEXstdItemX 2 6 2 4 2" xfId="41140"/>
    <cellStyle name="SAPBEXstdItemX 2 6 2 5" xfId="41141"/>
    <cellStyle name="SAPBEXstdItemX 2 6 2 5 2" xfId="41142"/>
    <cellStyle name="SAPBEXstdItemX 2 6 2 6" xfId="41143"/>
    <cellStyle name="SAPBEXstdItemX 2 6 2 7" xfId="41144"/>
    <cellStyle name="SAPBEXstdItemX 2 6 2 8" xfId="41145"/>
    <cellStyle name="SAPBEXstdItemX 2 6 3" xfId="41146"/>
    <cellStyle name="SAPBEXstdItemX 2 6 3 2" xfId="41147"/>
    <cellStyle name="SAPBEXstdItemX 2 6 3 2 2" xfId="41148"/>
    <cellStyle name="SAPBEXstdItemX 2 6 3 2 2 2" xfId="41149"/>
    <cellStyle name="SAPBEXstdItemX 2 6 3 2 3" xfId="41150"/>
    <cellStyle name="SAPBEXstdItemX 2 6 3 3" xfId="41151"/>
    <cellStyle name="SAPBEXstdItemX 2 6 3 3 2" xfId="41152"/>
    <cellStyle name="SAPBEXstdItemX 2 6 3 4" xfId="41153"/>
    <cellStyle name="SAPBEXstdItemX 2 6 3 4 2" xfId="41154"/>
    <cellStyle name="SAPBEXstdItemX 2 6 3 5" xfId="41155"/>
    <cellStyle name="SAPBEXstdItemX 2 6 3 5 2" xfId="41156"/>
    <cellStyle name="SAPBEXstdItemX 2 6 3 6" xfId="41157"/>
    <cellStyle name="SAPBEXstdItemX 2 6 3 7" xfId="41158"/>
    <cellStyle name="SAPBEXstdItemX 2 6 3 8" xfId="41159"/>
    <cellStyle name="SAPBEXstdItemX 2 6 4" xfId="41160"/>
    <cellStyle name="SAPBEXstdItemX 2 6 4 2" xfId="41161"/>
    <cellStyle name="SAPBEXstdItemX 2 6 4 2 2" xfId="41162"/>
    <cellStyle name="SAPBEXstdItemX 2 6 4 3" xfId="41163"/>
    <cellStyle name="SAPBEXstdItemX 2 6 4 4" xfId="41164"/>
    <cellStyle name="SAPBEXstdItemX 2 6 4 5" xfId="41165"/>
    <cellStyle name="SAPBEXstdItemX 2 6 5" xfId="41166"/>
    <cellStyle name="SAPBEXstdItemX 2 6 5 2" xfId="41167"/>
    <cellStyle name="SAPBEXstdItemX 2 6 5 2 2" xfId="41168"/>
    <cellStyle name="SAPBEXstdItemX 2 6 5 3" xfId="41169"/>
    <cellStyle name="SAPBEXstdItemX 2 6 5 4" xfId="41170"/>
    <cellStyle name="SAPBEXstdItemX 2 6 5 5" xfId="41171"/>
    <cellStyle name="SAPBEXstdItemX 2 6 6" xfId="41172"/>
    <cellStyle name="SAPBEXstdItemX 2 6 6 2" xfId="41173"/>
    <cellStyle name="SAPBEXstdItemX 2 6 6 2 2" xfId="41174"/>
    <cellStyle name="SAPBEXstdItemX 2 6 6 3" xfId="41175"/>
    <cellStyle name="SAPBEXstdItemX 2 6 6 4" xfId="41176"/>
    <cellStyle name="SAPBEXstdItemX 2 6 6 5" xfId="41177"/>
    <cellStyle name="SAPBEXstdItemX 2 6 7" xfId="41178"/>
    <cellStyle name="SAPBEXstdItemX 2 6 7 2" xfId="41179"/>
    <cellStyle name="SAPBEXstdItemX 2 6 7 3" xfId="41180"/>
    <cellStyle name="SAPBEXstdItemX 2 6 7 4" xfId="41181"/>
    <cellStyle name="SAPBEXstdItemX 2 6 8" xfId="41182"/>
    <cellStyle name="SAPBEXstdItemX 2 6 8 2" xfId="41183"/>
    <cellStyle name="SAPBEXstdItemX 2 6 8 3" xfId="41184"/>
    <cellStyle name="SAPBEXstdItemX 2 6 8 4" xfId="41185"/>
    <cellStyle name="SAPBEXstdItemX 2 6 9" xfId="41186"/>
    <cellStyle name="SAPBEXstdItemX 2 6 9 2" xfId="41187"/>
    <cellStyle name="SAPBEXstdItemX 2 7" xfId="41188"/>
    <cellStyle name="SAPBEXstdItemX 2 7 10" xfId="41189"/>
    <cellStyle name="SAPBEXstdItemX 2 7 11" xfId="41190"/>
    <cellStyle name="SAPBEXstdItemX 2 7 12" xfId="41191"/>
    <cellStyle name="SAPBEXstdItemX 2 7 13" xfId="41192"/>
    <cellStyle name="SAPBEXstdItemX 2 7 2" xfId="41193"/>
    <cellStyle name="SAPBEXstdItemX 2 7 2 2" xfId="41194"/>
    <cellStyle name="SAPBEXstdItemX 2 7 2 2 2" xfId="41195"/>
    <cellStyle name="SAPBEXstdItemX 2 7 2 2 2 2" xfId="41196"/>
    <cellStyle name="SAPBEXstdItemX 2 7 2 2 3" xfId="41197"/>
    <cellStyle name="SAPBEXstdItemX 2 7 2 3" xfId="41198"/>
    <cellStyle name="SAPBEXstdItemX 2 7 2 3 2" xfId="41199"/>
    <cellStyle name="SAPBEXstdItemX 2 7 2 4" xfId="41200"/>
    <cellStyle name="SAPBEXstdItemX 2 7 2 4 2" xfId="41201"/>
    <cellStyle name="SAPBEXstdItemX 2 7 2 5" xfId="41202"/>
    <cellStyle name="SAPBEXstdItemX 2 7 2 5 2" xfId="41203"/>
    <cellStyle name="SAPBEXstdItemX 2 7 2 6" xfId="41204"/>
    <cellStyle name="SAPBEXstdItemX 2 7 2 7" xfId="41205"/>
    <cellStyle name="SAPBEXstdItemX 2 7 2 8" xfId="41206"/>
    <cellStyle name="SAPBEXstdItemX 2 7 3" xfId="41207"/>
    <cellStyle name="SAPBEXstdItemX 2 7 3 2" xfId="41208"/>
    <cellStyle name="SAPBEXstdItemX 2 7 3 2 2" xfId="41209"/>
    <cellStyle name="SAPBEXstdItemX 2 7 3 2 2 2" xfId="41210"/>
    <cellStyle name="SAPBEXstdItemX 2 7 3 2 3" xfId="41211"/>
    <cellStyle name="SAPBEXstdItemX 2 7 3 3" xfId="41212"/>
    <cellStyle name="SAPBEXstdItemX 2 7 3 3 2" xfId="41213"/>
    <cellStyle name="SAPBEXstdItemX 2 7 3 4" xfId="41214"/>
    <cellStyle name="SAPBEXstdItemX 2 7 3 4 2" xfId="41215"/>
    <cellStyle name="SAPBEXstdItemX 2 7 3 5" xfId="41216"/>
    <cellStyle name="SAPBEXstdItemX 2 7 3 5 2" xfId="41217"/>
    <cellStyle name="SAPBEXstdItemX 2 7 3 6" xfId="41218"/>
    <cellStyle name="SAPBEXstdItemX 2 7 3 7" xfId="41219"/>
    <cellStyle name="SAPBEXstdItemX 2 7 3 8" xfId="41220"/>
    <cellStyle name="SAPBEXstdItemX 2 7 4" xfId="41221"/>
    <cellStyle name="SAPBEXstdItemX 2 7 4 2" xfId="41222"/>
    <cellStyle name="SAPBEXstdItemX 2 7 4 2 2" xfId="41223"/>
    <cellStyle name="SAPBEXstdItemX 2 7 4 3" xfId="41224"/>
    <cellStyle name="SAPBEXstdItemX 2 7 4 4" xfId="41225"/>
    <cellStyle name="SAPBEXstdItemX 2 7 4 5" xfId="41226"/>
    <cellStyle name="SAPBEXstdItemX 2 7 5" xfId="41227"/>
    <cellStyle name="SAPBEXstdItemX 2 7 5 2" xfId="41228"/>
    <cellStyle name="SAPBEXstdItemX 2 7 5 2 2" xfId="41229"/>
    <cellStyle name="SAPBEXstdItemX 2 7 5 3" xfId="41230"/>
    <cellStyle name="SAPBEXstdItemX 2 7 5 4" xfId="41231"/>
    <cellStyle name="SAPBEXstdItemX 2 7 5 5" xfId="41232"/>
    <cellStyle name="SAPBEXstdItemX 2 7 6" xfId="41233"/>
    <cellStyle name="SAPBEXstdItemX 2 7 6 2" xfId="41234"/>
    <cellStyle name="SAPBEXstdItemX 2 7 6 2 2" xfId="41235"/>
    <cellStyle name="SAPBEXstdItemX 2 7 6 3" xfId="41236"/>
    <cellStyle name="SAPBEXstdItemX 2 7 6 4" xfId="41237"/>
    <cellStyle name="SAPBEXstdItemX 2 7 6 5" xfId="41238"/>
    <cellStyle name="SAPBEXstdItemX 2 7 7" xfId="41239"/>
    <cellStyle name="SAPBEXstdItemX 2 7 7 2" xfId="41240"/>
    <cellStyle name="SAPBEXstdItemX 2 7 7 3" xfId="41241"/>
    <cellStyle name="SAPBEXstdItemX 2 7 7 4" xfId="41242"/>
    <cellStyle name="SAPBEXstdItemX 2 7 8" xfId="41243"/>
    <cellStyle name="SAPBEXstdItemX 2 7 8 2" xfId="41244"/>
    <cellStyle name="SAPBEXstdItemX 2 7 8 3" xfId="41245"/>
    <cellStyle name="SAPBEXstdItemX 2 7 8 4" xfId="41246"/>
    <cellStyle name="SAPBEXstdItemX 2 7 9" xfId="41247"/>
    <cellStyle name="SAPBEXstdItemX 2 7 9 2" xfId="41248"/>
    <cellStyle name="SAPBEXstdItemX 2 8" xfId="41249"/>
    <cellStyle name="SAPBEXstdItemX 2 8 10" xfId="41250"/>
    <cellStyle name="SAPBEXstdItemX 2 8 11" xfId="41251"/>
    <cellStyle name="SAPBEXstdItemX 2 8 12" xfId="41252"/>
    <cellStyle name="SAPBEXstdItemX 2 8 13" xfId="41253"/>
    <cellStyle name="SAPBEXstdItemX 2 8 2" xfId="41254"/>
    <cellStyle name="SAPBEXstdItemX 2 8 2 2" xfId="41255"/>
    <cellStyle name="SAPBEXstdItemX 2 8 2 2 2" xfId="41256"/>
    <cellStyle name="SAPBEXstdItemX 2 8 2 2 2 2" xfId="41257"/>
    <cellStyle name="SAPBEXstdItemX 2 8 2 2 3" xfId="41258"/>
    <cellStyle name="SAPBEXstdItemX 2 8 2 3" xfId="41259"/>
    <cellStyle name="SAPBEXstdItemX 2 8 2 3 2" xfId="41260"/>
    <cellStyle name="SAPBEXstdItemX 2 8 2 4" xfId="41261"/>
    <cellStyle name="SAPBEXstdItemX 2 8 2 4 2" xfId="41262"/>
    <cellStyle name="SAPBEXstdItemX 2 8 2 5" xfId="41263"/>
    <cellStyle name="SAPBEXstdItemX 2 8 2 5 2" xfId="41264"/>
    <cellStyle name="SAPBEXstdItemX 2 8 2 6" xfId="41265"/>
    <cellStyle name="SAPBEXstdItemX 2 8 2 7" xfId="41266"/>
    <cellStyle name="SAPBEXstdItemX 2 8 2 8" xfId="41267"/>
    <cellStyle name="SAPBEXstdItemX 2 8 3" xfId="41268"/>
    <cellStyle name="SAPBEXstdItemX 2 8 3 2" xfId="41269"/>
    <cellStyle name="SAPBEXstdItemX 2 8 3 2 2" xfId="41270"/>
    <cellStyle name="SAPBEXstdItemX 2 8 3 2 2 2" xfId="41271"/>
    <cellStyle name="SAPBEXstdItemX 2 8 3 2 3" xfId="41272"/>
    <cellStyle name="SAPBEXstdItemX 2 8 3 3" xfId="41273"/>
    <cellStyle name="SAPBEXstdItemX 2 8 3 3 2" xfId="41274"/>
    <cellStyle name="SAPBEXstdItemX 2 8 3 4" xfId="41275"/>
    <cellStyle name="SAPBEXstdItemX 2 8 3 4 2" xfId="41276"/>
    <cellStyle name="SAPBEXstdItemX 2 8 3 5" xfId="41277"/>
    <cellStyle name="SAPBEXstdItemX 2 8 3 5 2" xfId="41278"/>
    <cellStyle name="SAPBEXstdItemX 2 8 3 6" xfId="41279"/>
    <cellStyle name="SAPBEXstdItemX 2 8 3 7" xfId="41280"/>
    <cellStyle name="SAPBEXstdItemX 2 8 3 8" xfId="41281"/>
    <cellStyle name="SAPBEXstdItemX 2 8 4" xfId="41282"/>
    <cellStyle name="SAPBEXstdItemX 2 8 4 2" xfId="41283"/>
    <cellStyle name="SAPBEXstdItemX 2 8 4 2 2" xfId="41284"/>
    <cellStyle name="SAPBEXstdItemX 2 8 4 3" xfId="41285"/>
    <cellStyle name="SAPBEXstdItemX 2 8 4 4" xfId="41286"/>
    <cellStyle name="SAPBEXstdItemX 2 8 4 5" xfId="41287"/>
    <cellStyle name="SAPBEXstdItemX 2 8 5" xfId="41288"/>
    <cellStyle name="SAPBEXstdItemX 2 8 5 2" xfId="41289"/>
    <cellStyle name="SAPBEXstdItemX 2 8 5 2 2" xfId="41290"/>
    <cellStyle name="SAPBEXstdItemX 2 8 5 3" xfId="41291"/>
    <cellStyle name="SAPBEXstdItemX 2 8 5 4" xfId="41292"/>
    <cellStyle name="SAPBEXstdItemX 2 8 5 5" xfId="41293"/>
    <cellStyle name="SAPBEXstdItemX 2 8 6" xfId="41294"/>
    <cellStyle name="SAPBEXstdItemX 2 8 6 2" xfId="41295"/>
    <cellStyle name="SAPBEXstdItemX 2 8 6 2 2" xfId="41296"/>
    <cellStyle name="SAPBEXstdItemX 2 8 6 3" xfId="41297"/>
    <cellStyle name="SAPBEXstdItemX 2 8 6 4" xfId="41298"/>
    <cellStyle name="SAPBEXstdItemX 2 8 6 5" xfId="41299"/>
    <cellStyle name="SAPBEXstdItemX 2 8 7" xfId="41300"/>
    <cellStyle name="SAPBEXstdItemX 2 8 7 2" xfId="41301"/>
    <cellStyle name="SAPBEXstdItemX 2 8 7 3" xfId="41302"/>
    <cellStyle name="SAPBEXstdItemX 2 8 7 4" xfId="41303"/>
    <cellStyle name="SAPBEXstdItemX 2 8 8" xfId="41304"/>
    <cellStyle name="SAPBEXstdItemX 2 8 8 2" xfId="41305"/>
    <cellStyle name="SAPBEXstdItemX 2 8 8 3" xfId="41306"/>
    <cellStyle name="SAPBEXstdItemX 2 8 8 4" xfId="41307"/>
    <cellStyle name="SAPBEXstdItemX 2 8 9" xfId="41308"/>
    <cellStyle name="SAPBEXstdItemX 2 8 9 2" xfId="41309"/>
    <cellStyle name="SAPBEXstdItemX 2 9" xfId="41310"/>
    <cellStyle name="SAPBEXstdItemX 2 9 10" xfId="41311"/>
    <cellStyle name="SAPBEXstdItemX 2 9 11" xfId="41312"/>
    <cellStyle name="SAPBEXstdItemX 2 9 12" xfId="41313"/>
    <cellStyle name="SAPBEXstdItemX 2 9 13" xfId="41314"/>
    <cellStyle name="SAPBEXstdItemX 2 9 2" xfId="41315"/>
    <cellStyle name="SAPBEXstdItemX 2 9 2 2" xfId="41316"/>
    <cellStyle name="SAPBEXstdItemX 2 9 2 2 2" xfId="41317"/>
    <cellStyle name="SAPBEXstdItemX 2 9 2 2 2 2" xfId="41318"/>
    <cellStyle name="SAPBEXstdItemX 2 9 2 2 3" xfId="41319"/>
    <cellStyle name="SAPBEXstdItemX 2 9 2 3" xfId="41320"/>
    <cellStyle name="SAPBEXstdItemX 2 9 2 3 2" xfId="41321"/>
    <cellStyle name="SAPBEXstdItemX 2 9 2 4" xfId="41322"/>
    <cellStyle name="SAPBEXstdItemX 2 9 2 4 2" xfId="41323"/>
    <cellStyle name="SAPBEXstdItemX 2 9 2 5" xfId="41324"/>
    <cellStyle name="SAPBEXstdItemX 2 9 2 5 2" xfId="41325"/>
    <cellStyle name="SAPBEXstdItemX 2 9 2 6" xfId="41326"/>
    <cellStyle name="SAPBEXstdItemX 2 9 2 7" xfId="41327"/>
    <cellStyle name="SAPBEXstdItemX 2 9 2 8" xfId="41328"/>
    <cellStyle name="SAPBEXstdItemX 2 9 3" xfId="41329"/>
    <cellStyle name="SAPBEXstdItemX 2 9 3 2" xfId="41330"/>
    <cellStyle name="SAPBEXstdItemX 2 9 3 2 2" xfId="41331"/>
    <cellStyle name="SAPBEXstdItemX 2 9 3 2 2 2" xfId="41332"/>
    <cellStyle name="SAPBEXstdItemX 2 9 3 2 3" xfId="41333"/>
    <cellStyle name="SAPBEXstdItemX 2 9 3 3" xfId="41334"/>
    <cellStyle name="SAPBEXstdItemX 2 9 3 3 2" xfId="41335"/>
    <cellStyle name="SAPBEXstdItemX 2 9 3 4" xfId="41336"/>
    <cellStyle name="SAPBEXstdItemX 2 9 3 4 2" xfId="41337"/>
    <cellStyle name="SAPBEXstdItemX 2 9 3 5" xfId="41338"/>
    <cellStyle name="SAPBEXstdItemX 2 9 3 5 2" xfId="41339"/>
    <cellStyle name="SAPBEXstdItemX 2 9 3 6" xfId="41340"/>
    <cellStyle name="SAPBEXstdItemX 2 9 3 7" xfId="41341"/>
    <cellStyle name="SAPBEXstdItemX 2 9 3 8" xfId="41342"/>
    <cellStyle name="SAPBEXstdItemX 2 9 4" xfId="41343"/>
    <cellStyle name="SAPBEXstdItemX 2 9 4 2" xfId="41344"/>
    <cellStyle name="SAPBEXstdItemX 2 9 4 2 2" xfId="41345"/>
    <cellStyle name="SAPBEXstdItemX 2 9 4 3" xfId="41346"/>
    <cellStyle name="SAPBEXstdItemX 2 9 4 4" xfId="41347"/>
    <cellStyle name="SAPBEXstdItemX 2 9 4 5" xfId="41348"/>
    <cellStyle name="SAPBEXstdItemX 2 9 5" xfId="41349"/>
    <cellStyle name="SAPBEXstdItemX 2 9 5 2" xfId="41350"/>
    <cellStyle name="SAPBEXstdItemX 2 9 5 2 2" xfId="41351"/>
    <cellStyle name="SAPBEXstdItemX 2 9 5 3" xfId="41352"/>
    <cellStyle name="SAPBEXstdItemX 2 9 5 4" xfId="41353"/>
    <cellStyle name="SAPBEXstdItemX 2 9 5 5" xfId="41354"/>
    <cellStyle name="SAPBEXstdItemX 2 9 6" xfId="41355"/>
    <cellStyle name="SAPBEXstdItemX 2 9 6 2" xfId="41356"/>
    <cellStyle name="SAPBEXstdItemX 2 9 6 2 2" xfId="41357"/>
    <cellStyle name="SAPBEXstdItemX 2 9 6 3" xfId="41358"/>
    <cellStyle name="SAPBEXstdItemX 2 9 6 4" xfId="41359"/>
    <cellStyle name="SAPBEXstdItemX 2 9 6 5" xfId="41360"/>
    <cellStyle name="SAPBEXstdItemX 2 9 7" xfId="41361"/>
    <cellStyle name="SAPBEXstdItemX 2 9 7 2" xfId="41362"/>
    <cellStyle name="SAPBEXstdItemX 2 9 7 3" xfId="41363"/>
    <cellStyle name="SAPBEXstdItemX 2 9 7 4" xfId="41364"/>
    <cellStyle name="SAPBEXstdItemX 2 9 8" xfId="41365"/>
    <cellStyle name="SAPBEXstdItemX 2 9 8 2" xfId="41366"/>
    <cellStyle name="SAPBEXstdItemX 2 9 8 3" xfId="41367"/>
    <cellStyle name="SAPBEXstdItemX 2 9 8 4" xfId="41368"/>
    <cellStyle name="SAPBEXstdItemX 2 9 9" xfId="41369"/>
    <cellStyle name="SAPBEXstdItemX 2 9 9 2" xfId="41370"/>
    <cellStyle name="SAPBEXstdItemX 20" xfId="41371"/>
    <cellStyle name="SAPBEXstdItemX 3" xfId="41372"/>
    <cellStyle name="SAPBEXstdItemX 3 10" xfId="41373"/>
    <cellStyle name="SAPBEXstdItemX 3 10 2" xfId="41374"/>
    <cellStyle name="SAPBEXstdItemX 3 11" xfId="41375"/>
    <cellStyle name="SAPBEXstdItemX 3 12" xfId="41376"/>
    <cellStyle name="SAPBEXstdItemX 3 13" xfId="41377"/>
    <cellStyle name="SAPBEXstdItemX 3 14" xfId="41378"/>
    <cellStyle name="SAPBEXstdItemX 3 2" xfId="41379"/>
    <cellStyle name="SAPBEXstdItemX 3 2 2" xfId="41380"/>
    <cellStyle name="SAPBEXstdItemX 3 2 2 2" xfId="41381"/>
    <cellStyle name="SAPBEXstdItemX 3 2 2 2 2" xfId="41382"/>
    <cellStyle name="SAPBEXstdItemX 3 2 2 3" xfId="41383"/>
    <cellStyle name="SAPBEXstdItemX 3 2 3" xfId="41384"/>
    <cellStyle name="SAPBEXstdItemX 3 2 3 2" xfId="41385"/>
    <cellStyle name="SAPBEXstdItemX 3 2 4" xfId="41386"/>
    <cellStyle name="SAPBEXstdItemX 3 2 4 2" xfId="41387"/>
    <cellStyle name="SAPBEXstdItemX 3 2 5" xfId="41388"/>
    <cellStyle name="SAPBEXstdItemX 3 2 5 2" xfId="41389"/>
    <cellStyle name="SAPBEXstdItemX 3 2 6" xfId="41390"/>
    <cellStyle name="SAPBEXstdItemX 3 2 7" xfId="41391"/>
    <cellStyle name="SAPBEXstdItemX 3 2 8" xfId="41392"/>
    <cellStyle name="SAPBEXstdItemX 3 3" xfId="41393"/>
    <cellStyle name="SAPBEXstdItemX 3 3 2" xfId="41394"/>
    <cellStyle name="SAPBEXstdItemX 3 3 2 2" xfId="41395"/>
    <cellStyle name="SAPBEXstdItemX 3 3 2 2 2" xfId="41396"/>
    <cellStyle name="SAPBEXstdItemX 3 3 2 3" xfId="41397"/>
    <cellStyle name="SAPBEXstdItemX 3 3 3" xfId="41398"/>
    <cellStyle name="SAPBEXstdItemX 3 3 3 2" xfId="41399"/>
    <cellStyle name="SAPBEXstdItemX 3 3 4" xfId="41400"/>
    <cellStyle name="SAPBEXstdItemX 3 3 4 2" xfId="41401"/>
    <cellStyle name="SAPBEXstdItemX 3 3 5" xfId="41402"/>
    <cellStyle name="SAPBEXstdItemX 3 3 5 2" xfId="41403"/>
    <cellStyle name="SAPBEXstdItemX 3 3 6" xfId="41404"/>
    <cellStyle name="SAPBEXstdItemX 3 3 7" xfId="41405"/>
    <cellStyle name="SAPBEXstdItemX 3 3 8" xfId="41406"/>
    <cellStyle name="SAPBEXstdItemX 3 4" xfId="41407"/>
    <cellStyle name="SAPBEXstdItemX 3 4 2" xfId="41408"/>
    <cellStyle name="SAPBEXstdItemX 3 4 2 2" xfId="41409"/>
    <cellStyle name="SAPBEXstdItemX 3 4 2 2 2" xfId="41410"/>
    <cellStyle name="SAPBEXstdItemX 3 4 2 3" xfId="41411"/>
    <cellStyle name="SAPBEXstdItemX 3 4 3" xfId="41412"/>
    <cellStyle name="SAPBEXstdItemX 3 4 3 2" xfId="41413"/>
    <cellStyle name="SAPBEXstdItemX 3 4 4" xfId="41414"/>
    <cellStyle name="SAPBEXstdItemX 3 4 4 2" xfId="41415"/>
    <cellStyle name="SAPBEXstdItemX 3 4 5" xfId="41416"/>
    <cellStyle name="SAPBEXstdItemX 3 4 5 2" xfId="41417"/>
    <cellStyle name="SAPBEXstdItemX 3 4 6" xfId="41418"/>
    <cellStyle name="SAPBEXstdItemX 3 4 7" xfId="41419"/>
    <cellStyle name="SAPBEXstdItemX 3 4 8" xfId="41420"/>
    <cellStyle name="SAPBEXstdItemX 3 5" xfId="41421"/>
    <cellStyle name="SAPBEXstdItemX 3 5 2" xfId="41422"/>
    <cellStyle name="SAPBEXstdItemX 3 5 2 2" xfId="41423"/>
    <cellStyle name="SAPBEXstdItemX 3 5 3" xfId="41424"/>
    <cellStyle name="SAPBEXstdItemX 3 5 4" xfId="41425"/>
    <cellStyle name="SAPBEXstdItemX 3 5 5" xfId="41426"/>
    <cellStyle name="SAPBEXstdItemX 3 6" xfId="41427"/>
    <cellStyle name="SAPBEXstdItemX 3 6 2" xfId="41428"/>
    <cellStyle name="SAPBEXstdItemX 3 6 2 2" xfId="41429"/>
    <cellStyle name="SAPBEXstdItemX 3 6 3" xfId="41430"/>
    <cellStyle name="SAPBEXstdItemX 3 6 4" xfId="41431"/>
    <cellStyle name="SAPBEXstdItemX 3 6 5" xfId="41432"/>
    <cellStyle name="SAPBEXstdItemX 3 7" xfId="41433"/>
    <cellStyle name="SAPBEXstdItemX 3 7 2" xfId="41434"/>
    <cellStyle name="SAPBEXstdItemX 3 7 2 2" xfId="41435"/>
    <cellStyle name="SAPBEXstdItemX 3 7 3" xfId="41436"/>
    <cellStyle name="SAPBEXstdItemX 3 7 4" xfId="41437"/>
    <cellStyle name="SAPBEXstdItemX 3 7 5" xfId="41438"/>
    <cellStyle name="SAPBEXstdItemX 3 8" xfId="41439"/>
    <cellStyle name="SAPBEXstdItemX 3 8 2" xfId="41440"/>
    <cellStyle name="SAPBEXstdItemX 3 8 3" xfId="41441"/>
    <cellStyle name="SAPBEXstdItemX 3 8 4" xfId="41442"/>
    <cellStyle name="SAPBEXstdItemX 3 9" xfId="41443"/>
    <cellStyle name="SAPBEXstdItemX 3 9 2" xfId="41444"/>
    <cellStyle name="SAPBEXstdItemX 4" xfId="41445"/>
    <cellStyle name="SAPBEXstdItemX 4 10" xfId="41446"/>
    <cellStyle name="SAPBEXstdItemX 4 11" xfId="41447"/>
    <cellStyle name="SAPBEXstdItemX 4 12" xfId="41448"/>
    <cellStyle name="SAPBEXstdItemX 4 13" xfId="41449"/>
    <cellStyle name="SAPBEXstdItemX 4 2" xfId="41450"/>
    <cellStyle name="SAPBEXstdItemX 4 2 2" xfId="41451"/>
    <cellStyle name="SAPBEXstdItemX 4 2 2 2" xfId="41452"/>
    <cellStyle name="SAPBEXstdItemX 4 2 2 2 2" xfId="41453"/>
    <cellStyle name="SAPBEXstdItemX 4 2 2 3" xfId="41454"/>
    <cellStyle name="SAPBEXstdItemX 4 2 3" xfId="41455"/>
    <cellStyle name="SAPBEXstdItemX 4 2 3 2" xfId="41456"/>
    <cellStyle name="SAPBEXstdItemX 4 2 4" xfId="41457"/>
    <cellStyle name="SAPBEXstdItemX 4 2 4 2" xfId="41458"/>
    <cellStyle name="SAPBEXstdItemX 4 2 5" xfId="41459"/>
    <cellStyle name="SAPBEXstdItemX 4 2 5 2" xfId="41460"/>
    <cellStyle name="SAPBEXstdItemX 4 2 6" xfId="41461"/>
    <cellStyle name="SAPBEXstdItemX 4 2 7" xfId="41462"/>
    <cellStyle name="SAPBEXstdItemX 4 2 8" xfId="41463"/>
    <cellStyle name="SAPBEXstdItemX 4 3" xfId="41464"/>
    <cellStyle name="SAPBEXstdItemX 4 3 2" xfId="41465"/>
    <cellStyle name="SAPBEXstdItemX 4 3 2 2" xfId="41466"/>
    <cellStyle name="SAPBEXstdItemX 4 3 2 2 2" xfId="41467"/>
    <cellStyle name="SAPBEXstdItemX 4 3 2 3" xfId="41468"/>
    <cellStyle name="SAPBEXstdItemX 4 3 3" xfId="41469"/>
    <cellStyle name="SAPBEXstdItemX 4 3 3 2" xfId="41470"/>
    <cellStyle name="SAPBEXstdItemX 4 3 4" xfId="41471"/>
    <cellStyle name="SAPBEXstdItemX 4 3 4 2" xfId="41472"/>
    <cellStyle name="SAPBEXstdItemX 4 3 5" xfId="41473"/>
    <cellStyle name="SAPBEXstdItemX 4 3 5 2" xfId="41474"/>
    <cellStyle name="SAPBEXstdItemX 4 3 6" xfId="41475"/>
    <cellStyle name="SAPBEXstdItemX 4 3 7" xfId="41476"/>
    <cellStyle name="SAPBEXstdItemX 4 3 8" xfId="41477"/>
    <cellStyle name="SAPBEXstdItemX 4 4" xfId="41478"/>
    <cellStyle name="SAPBEXstdItemX 4 4 2" xfId="41479"/>
    <cellStyle name="SAPBEXstdItemX 4 4 2 2" xfId="41480"/>
    <cellStyle name="SAPBEXstdItemX 4 4 3" xfId="41481"/>
    <cellStyle name="SAPBEXstdItemX 4 4 4" xfId="41482"/>
    <cellStyle name="SAPBEXstdItemX 4 4 5" xfId="41483"/>
    <cellStyle name="SAPBEXstdItemX 4 5" xfId="41484"/>
    <cellStyle name="SAPBEXstdItemX 4 5 2" xfId="41485"/>
    <cellStyle name="SAPBEXstdItemX 4 5 2 2" xfId="41486"/>
    <cellStyle name="SAPBEXstdItemX 4 5 3" xfId="41487"/>
    <cellStyle name="SAPBEXstdItemX 4 5 4" xfId="41488"/>
    <cellStyle name="SAPBEXstdItemX 4 5 5" xfId="41489"/>
    <cellStyle name="SAPBEXstdItemX 4 6" xfId="41490"/>
    <cellStyle name="SAPBEXstdItemX 4 6 2" xfId="41491"/>
    <cellStyle name="SAPBEXstdItemX 4 6 2 2" xfId="41492"/>
    <cellStyle name="SAPBEXstdItemX 4 6 3" xfId="41493"/>
    <cellStyle name="SAPBEXstdItemX 4 6 4" xfId="41494"/>
    <cellStyle name="SAPBEXstdItemX 4 6 5" xfId="41495"/>
    <cellStyle name="SAPBEXstdItemX 4 7" xfId="41496"/>
    <cellStyle name="SAPBEXstdItemX 4 7 2" xfId="41497"/>
    <cellStyle name="SAPBEXstdItemX 4 7 3" xfId="41498"/>
    <cellStyle name="SAPBEXstdItemX 4 7 4" xfId="41499"/>
    <cellStyle name="SAPBEXstdItemX 4 8" xfId="41500"/>
    <cellStyle name="SAPBEXstdItemX 4 8 2" xfId="41501"/>
    <cellStyle name="SAPBEXstdItemX 4 8 3" xfId="41502"/>
    <cellStyle name="SAPBEXstdItemX 4 8 4" xfId="41503"/>
    <cellStyle name="SAPBEXstdItemX 4 9" xfId="41504"/>
    <cellStyle name="SAPBEXstdItemX 4 9 2" xfId="41505"/>
    <cellStyle name="SAPBEXstdItemX 5" xfId="41506"/>
    <cellStyle name="SAPBEXstdItemX 5 10" xfId="41507"/>
    <cellStyle name="SAPBEXstdItemX 5 11" xfId="41508"/>
    <cellStyle name="SAPBEXstdItemX 5 12" xfId="41509"/>
    <cellStyle name="SAPBEXstdItemX 5 13" xfId="41510"/>
    <cellStyle name="SAPBEXstdItemX 5 2" xfId="41511"/>
    <cellStyle name="SAPBEXstdItemX 5 2 2" xfId="41512"/>
    <cellStyle name="SAPBEXstdItemX 5 2 2 2" xfId="41513"/>
    <cellStyle name="SAPBEXstdItemX 5 2 2 2 2" xfId="41514"/>
    <cellStyle name="SAPBEXstdItemX 5 2 2 3" xfId="41515"/>
    <cellStyle name="SAPBEXstdItemX 5 2 3" xfId="41516"/>
    <cellStyle name="SAPBEXstdItemX 5 2 3 2" xfId="41517"/>
    <cellStyle name="SAPBEXstdItemX 5 2 4" xfId="41518"/>
    <cellStyle name="SAPBEXstdItemX 5 2 4 2" xfId="41519"/>
    <cellStyle name="SAPBEXstdItemX 5 2 5" xfId="41520"/>
    <cellStyle name="SAPBEXstdItemX 5 2 5 2" xfId="41521"/>
    <cellStyle name="SAPBEXstdItemX 5 2 6" xfId="41522"/>
    <cellStyle name="SAPBEXstdItemX 5 2 7" xfId="41523"/>
    <cellStyle name="SAPBEXstdItemX 5 2 8" xfId="41524"/>
    <cellStyle name="SAPBEXstdItemX 5 3" xfId="41525"/>
    <cellStyle name="SAPBEXstdItemX 5 3 2" xfId="41526"/>
    <cellStyle name="SAPBEXstdItemX 5 3 2 2" xfId="41527"/>
    <cellStyle name="SAPBEXstdItemX 5 3 2 2 2" xfId="41528"/>
    <cellStyle name="SAPBEXstdItemX 5 3 2 3" xfId="41529"/>
    <cellStyle name="SAPBEXstdItemX 5 3 3" xfId="41530"/>
    <cellStyle name="SAPBEXstdItemX 5 3 3 2" xfId="41531"/>
    <cellStyle name="SAPBEXstdItemX 5 3 4" xfId="41532"/>
    <cellStyle name="SAPBEXstdItemX 5 3 4 2" xfId="41533"/>
    <cellStyle name="SAPBEXstdItemX 5 3 5" xfId="41534"/>
    <cellStyle name="SAPBEXstdItemX 5 3 5 2" xfId="41535"/>
    <cellStyle name="SAPBEXstdItemX 5 3 6" xfId="41536"/>
    <cellStyle name="SAPBEXstdItemX 5 3 7" xfId="41537"/>
    <cellStyle name="SAPBEXstdItemX 5 3 8" xfId="41538"/>
    <cellStyle name="SAPBEXstdItemX 5 4" xfId="41539"/>
    <cellStyle name="SAPBEXstdItemX 5 4 2" xfId="41540"/>
    <cellStyle name="SAPBEXstdItemX 5 4 2 2" xfId="41541"/>
    <cellStyle name="SAPBEXstdItemX 5 4 3" xfId="41542"/>
    <cellStyle name="SAPBEXstdItemX 5 4 4" xfId="41543"/>
    <cellStyle name="SAPBEXstdItemX 5 4 5" xfId="41544"/>
    <cellStyle name="SAPBEXstdItemX 5 5" xfId="41545"/>
    <cellStyle name="SAPBEXstdItemX 5 5 2" xfId="41546"/>
    <cellStyle name="SAPBEXstdItemX 5 5 2 2" xfId="41547"/>
    <cellStyle name="SAPBEXstdItemX 5 5 3" xfId="41548"/>
    <cellStyle name="SAPBEXstdItemX 5 5 4" xfId="41549"/>
    <cellStyle name="SAPBEXstdItemX 5 5 5" xfId="41550"/>
    <cellStyle name="SAPBEXstdItemX 5 6" xfId="41551"/>
    <cellStyle name="SAPBEXstdItemX 5 6 2" xfId="41552"/>
    <cellStyle name="SAPBEXstdItemX 5 6 2 2" xfId="41553"/>
    <cellStyle name="SAPBEXstdItemX 5 6 3" xfId="41554"/>
    <cellStyle name="SAPBEXstdItemX 5 6 4" xfId="41555"/>
    <cellStyle name="SAPBEXstdItemX 5 6 5" xfId="41556"/>
    <cellStyle name="SAPBEXstdItemX 5 7" xfId="41557"/>
    <cellStyle name="SAPBEXstdItemX 5 7 2" xfId="41558"/>
    <cellStyle name="SAPBEXstdItemX 5 7 3" xfId="41559"/>
    <cellStyle name="SAPBEXstdItemX 5 7 4" xfId="41560"/>
    <cellStyle name="SAPBEXstdItemX 5 8" xfId="41561"/>
    <cellStyle name="SAPBEXstdItemX 5 8 2" xfId="41562"/>
    <cellStyle name="SAPBEXstdItemX 5 8 3" xfId="41563"/>
    <cellStyle name="SAPBEXstdItemX 5 8 4" xfId="41564"/>
    <cellStyle name="SAPBEXstdItemX 5 9" xfId="41565"/>
    <cellStyle name="SAPBEXstdItemX 5 9 2" xfId="41566"/>
    <cellStyle name="SAPBEXstdItemX 6" xfId="41567"/>
    <cellStyle name="SAPBEXstdItemX 6 10" xfId="41568"/>
    <cellStyle name="SAPBEXstdItemX 6 11" xfId="41569"/>
    <cellStyle name="SAPBEXstdItemX 6 12" xfId="41570"/>
    <cellStyle name="SAPBEXstdItemX 6 13" xfId="41571"/>
    <cellStyle name="SAPBEXstdItemX 6 2" xfId="41572"/>
    <cellStyle name="SAPBEXstdItemX 6 2 2" xfId="41573"/>
    <cellStyle name="SAPBEXstdItemX 6 2 2 2" xfId="41574"/>
    <cellStyle name="SAPBEXstdItemX 6 2 2 2 2" xfId="41575"/>
    <cellStyle name="SAPBEXstdItemX 6 2 2 3" xfId="41576"/>
    <cellStyle name="SAPBEXstdItemX 6 2 3" xfId="41577"/>
    <cellStyle name="SAPBEXstdItemX 6 2 3 2" xfId="41578"/>
    <cellStyle name="SAPBEXstdItemX 6 2 4" xfId="41579"/>
    <cellStyle name="SAPBEXstdItemX 6 2 4 2" xfId="41580"/>
    <cellStyle name="SAPBEXstdItemX 6 2 5" xfId="41581"/>
    <cellStyle name="SAPBEXstdItemX 6 2 5 2" xfId="41582"/>
    <cellStyle name="SAPBEXstdItemX 6 2 6" xfId="41583"/>
    <cellStyle name="SAPBEXstdItemX 6 2 7" xfId="41584"/>
    <cellStyle name="SAPBEXstdItemX 6 2 8" xfId="41585"/>
    <cellStyle name="SAPBEXstdItemX 6 3" xfId="41586"/>
    <cellStyle name="SAPBEXstdItemX 6 3 2" xfId="41587"/>
    <cellStyle name="SAPBEXstdItemX 6 3 2 2" xfId="41588"/>
    <cellStyle name="SAPBEXstdItemX 6 3 2 2 2" xfId="41589"/>
    <cellStyle name="SAPBEXstdItemX 6 3 2 3" xfId="41590"/>
    <cellStyle name="SAPBEXstdItemX 6 3 3" xfId="41591"/>
    <cellStyle name="SAPBEXstdItemX 6 3 3 2" xfId="41592"/>
    <cellStyle name="SAPBEXstdItemX 6 3 4" xfId="41593"/>
    <cellStyle name="SAPBEXstdItemX 6 3 4 2" xfId="41594"/>
    <cellStyle name="SAPBEXstdItemX 6 3 5" xfId="41595"/>
    <cellStyle name="SAPBEXstdItemX 6 3 5 2" xfId="41596"/>
    <cellStyle name="SAPBEXstdItemX 6 3 6" xfId="41597"/>
    <cellStyle name="SAPBEXstdItemX 6 3 7" xfId="41598"/>
    <cellStyle name="SAPBEXstdItemX 6 3 8" xfId="41599"/>
    <cellStyle name="SAPBEXstdItemX 6 4" xfId="41600"/>
    <cellStyle name="SAPBEXstdItemX 6 4 2" xfId="41601"/>
    <cellStyle name="SAPBEXstdItemX 6 4 2 2" xfId="41602"/>
    <cellStyle name="SAPBEXstdItemX 6 4 3" xfId="41603"/>
    <cellStyle name="SAPBEXstdItemX 6 4 4" xfId="41604"/>
    <cellStyle name="SAPBEXstdItemX 6 4 5" xfId="41605"/>
    <cellStyle name="SAPBEXstdItemX 6 5" xfId="41606"/>
    <cellStyle name="SAPBEXstdItemX 6 5 2" xfId="41607"/>
    <cellStyle name="SAPBEXstdItemX 6 5 2 2" xfId="41608"/>
    <cellStyle name="SAPBEXstdItemX 6 5 3" xfId="41609"/>
    <cellStyle name="SAPBEXstdItemX 6 5 4" xfId="41610"/>
    <cellStyle name="SAPBEXstdItemX 6 5 5" xfId="41611"/>
    <cellStyle name="SAPBEXstdItemX 6 6" xfId="41612"/>
    <cellStyle name="SAPBEXstdItemX 6 6 2" xfId="41613"/>
    <cellStyle name="SAPBEXstdItemX 6 6 2 2" xfId="41614"/>
    <cellStyle name="SAPBEXstdItemX 6 6 3" xfId="41615"/>
    <cellStyle name="SAPBEXstdItemX 6 6 4" xfId="41616"/>
    <cellStyle name="SAPBEXstdItemX 6 6 5" xfId="41617"/>
    <cellStyle name="SAPBEXstdItemX 6 7" xfId="41618"/>
    <cellStyle name="SAPBEXstdItemX 6 7 2" xfId="41619"/>
    <cellStyle name="SAPBEXstdItemX 6 7 3" xfId="41620"/>
    <cellStyle name="SAPBEXstdItemX 6 7 4" xfId="41621"/>
    <cellStyle name="SAPBEXstdItemX 6 8" xfId="41622"/>
    <cellStyle name="SAPBEXstdItemX 6 8 2" xfId="41623"/>
    <cellStyle name="SAPBEXstdItemX 6 8 3" xfId="41624"/>
    <cellStyle name="SAPBEXstdItemX 6 8 4" xfId="41625"/>
    <cellStyle name="SAPBEXstdItemX 6 9" xfId="41626"/>
    <cellStyle name="SAPBEXstdItemX 6 9 2" xfId="41627"/>
    <cellStyle name="SAPBEXstdItemX 7" xfId="41628"/>
    <cellStyle name="SAPBEXstdItemX 7 10" xfId="41629"/>
    <cellStyle name="SAPBEXstdItemX 7 11" xfId="41630"/>
    <cellStyle name="SAPBEXstdItemX 7 12" xfId="41631"/>
    <cellStyle name="SAPBEXstdItemX 7 13" xfId="41632"/>
    <cellStyle name="SAPBEXstdItemX 7 2" xfId="41633"/>
    <cellStyle name="SAPBEXstdItemX 7 2 2" xfId="41634"/>
    <cellStyle name="SAPBEXstdItemX 7 2 2 2" xfId="41635"/>
    <cellStyle name="SAPBEXstdItemX 7 2 2 2 2" xfId="41636"/>
    <cellStyle name="SAPBEXstdItemX 7 2 2 3" xfId="41637"/>
    <cellStyle name="SAPBEXstdItemX 7 2 3" xfId="41638"/>
    <cellStyle name="SAPBEXstdItemX 7 2 3 2" xfId="41639"/>
    <cellStyle name="SAPBEXstdItemX 7 2 4" xfId="41640"/>
    <cellStyle name="SAPBEXstdItemX 7 2 4 2" xfId="41641"/>
    <cellStyle name="SAPBEXstdItemX 7 2 5" xfId="41642"/>
    <cellStyle name="SAPBEXstdItemX 7 2 5 2" xfId="41643"/>
    <cellStyle name="SAPBEXstdItemX 7 2 6" xfId="41644"/>
    <cellStyle name="SAPBEXstdItemX 7 2 7" xfId="41645"/>
    <cellStyle name="SAPBEXstdItemX 7 2 8" xfId="41646"/>
    <cellStyle name="SAPBEXstdItemX 7 3" xfId="41647"/>
    <cellStyle name="SAPBEXstdItemX 7 3 2" xfId="41648"/>
    <cellStyle name="SAPBEXstdItemX 7 3 2 2" xfId="41649"/>
    <cellStyle name="SAPBEXstdItemX 7 3 2 2 2" xfId="41650"/>
    <cellStyle name="SAPBEXstdItemX 7 3 2 3" xfId="41651"/>
    <cellStyle name="SAPBEXstdItemX 7 3 3" xfId="41652"/>
    <cellStyle name="SAPBEXstdItemX 7 3 3 2" xfId="41653"/>
    <cellStyle name="SAPBEXstdItemX 7 3 4" xfId="41654"/>
    <cellStyle name="SAPBEXstdItemX 7 3 4 2" xfId="41655"/>
    <cellStyle name="SAPBEXstdItemX 7 3 5" xfId="41656"/>
    <cellStyle name="SAPBEXstdItemX 7 3 5 2" xfId="41657"/>
    <cellStyle name="SAPBEXstdItemX 7 3 6" xfId="41658"/>
    <cellStyle name="SAPBEXstdItemX 7 3 7" xfId="41659"/>
    <cellStyle name="SAPBEXstdItemX 7 3 8" xfId="41660"/>
    <cellStyle name="SAPBEXstdItemX 7 4" xfId="41661"/>
    <cellStyle name="SAPBEXstdItemX 7 4 2" xfId="41662"/>
    <cellStyle name="SAPBEXstdItemX 7 4 2 2" xfId="41663"/>
    <cellStyle name="SAPBEXstdItemX 7 4 3" xfId="41664"/>
    <cellStyle name="SAPBEXstdItemX 7 4 4" xfId="41665"/>
    <cellStyle name="SAPBEXstdItemX 7 4 5" xfId="41666"/>
    <cellStyle name="SAPBEXstdItemX 7 5" xfId="41667"/>
    <cellStyle name="SAPBEXstdItemX 7 5 2" xfId="41668"/>
    <cellStyle name="SAPBEXstdItemX 7 5 2 2" xfId="41669"/>
    <cellStyle name="SAPBEXstdItemX 7 5 3" xfId="41670"/>
    <cellStyle name="SAPBEXstdItemX 7 5 4" xfId="41671"/>
    <cellStyle name="SAPBEXstdItemX 7 5 5" xfId="41672"/>
    <cellStyle name="SAPBEXstdItemX 7 6" xfId="41673"/>
    <cellStyle name="SAPBEXstdItemX 7 6 2" xfId="41674"/>
    <cellStyle name="SAPBEXstdItemX 7 6 2 2" xfId="41675"/>
    <cellStyle name="SAPBEXstdItemX 7 6 3" xfId="41676"/>
    <cellStyle name="SAPBEXstdItemX 7 6 4" xfId="41677"/>
    <cellStyle name="SAPBEXstdItemX 7 6 5" xfId="41678"/>
    <cellStyle name="SAPBEXstdItemX 7 7" xfId="41679"/>
    <cellStyle name="SAPBEXstdItemX 7 7 2" xfId="41680"/>
    <cellStyle name="SAPBEXstdItemX 7 7 3" xfId="41681"/>
    <cellStyle name="SAPBEXstdItemX 7 7 4" xfId="41682"/>
    <cellStyle name="SAPBEXstdItemX 7 8" xfId="41683"/>
    <cellStyle name="SAPBEXstdItemX 7 8 2" xfId="41684"/>
    <cellStyle name="SAPBEXstdItemX 7 8 3" xfId="41685"/>
    <cellStyle name="SAPBEXstdItemX 7 8 4" xfId="41686"/>
    <cellStyle name="SAPBEXstdItemX 7 9" xfId="41687"/>
    <cellStyle name="SAPBEXstdItemX 7 9 2" xfId="41688"/>
    <cellStyle name="SAPBEXstdItemX 8" xfId="41689"/>
    <cellStyle name="SAPBEXstdItemX 8 10" xfId="41690"/>
    <cellStyle name="SAPBEXstdItemX 8 11" xfId="41691"/>
    <cellStyle name="SAPBEXstdItemX 8 12" xfId="41692"/>
    <cellStyle name="SAPBEXstdItemX 8 13" xfId="41693"/>
    <cellStyle name="SAPBEXstdItemX 8 2" xfId="41694"/>
    <cellStyle name="SAPBEXstdItemX 8 2 2" xfId="41695"/>
    <cellStyle name="SAPBEXstdItemX 8 2 2 2" xfId="41696"/>
    <cellStyle name="SAPBEXstdItemX 8 2 2 2 2" xfId="41697"/>
    <cellStyle name="SAPBEXstdItemX 8 2 2 3" xfId="41698"/>
    <cellStyle name="SAPBEXstdItemX 8 2 3" xfId="41699"/>
    <cellStyle name="SAPBEXstdItemX 8 2 3 2" xfId="41700"/>
    <cellStyle name="SAPBEXstdItemX 8 2 4" xfId="41701"/>
    <cellStyle name="SAPBEXstdItemX 8 2 4 2" xfId="41702"/>
    <cellStyle name="SAPBEXstdItemX 8 2 5" xfId="41703"/>
    <cellStyle name="SAPBEXstdItemX 8 2 5 2" xfId="41704"/>
    <cellStyle name="SAPBEXstdItemX 8 2 6" xfId="41705"/>
    <cellStyle name="SAPBEXstdItemX 8 2 7" xfId="41706"/>
    <cellStyle name="SAPBEXstdItemX 8 2 8" xfId="41707"/>
    <cellStyle name="SAPBEXstdItemX 8 3" xfId="41708"/>
    <cellStyle name="SAPBEXstdItemX 8 3 2" xfId="41709"/>
    <cellStyle name="SAPBEXstdItemX 8 3 2 2" xfId="41710"/>
    <cellStyle name="SAPBEXstdItemX 8 3 2 2 2" xfId="41711"/>
    <cellStyle name="SAPBEXstdItemX 8 3 2 3" xfId="41712"/>
    <cellStyle name="SAPBEXstdItemX 8 3 3" xfId="41713"/>
    <cellStyle name="SAPBEXstdItemX 8 3 3 2" xfId="41714"/>
    <cellStyle name="SAPBEXstdItemX 8 3 4" xfId="41715"/>
    <cellStyle name="SAPBEXstdItemX 8 3 4 2" xfId="41716"/>
    <cellStyle name="SAPBEXstdItemX 8 3 5" xfId="41717"/>
    <cellStyle name="SAPBEXstdItemX 8 3 5 2" xfId="41718"/>
    <cellStyle name="SAPBEXstdItemX 8 3 6" xfId="41719"/>
    <cellStyle name="SAPBEXstdItemX 8 3 7" xfId="41720"/>
    <cellStyle name="SAPBEXstdItemX 8 3 8" xfId="41721"/>
    <cellStyle name="SAPBEXstdItemX 8 4" xfId="41722"/>
    <cellStyle name="SAPBEXstdItemX 8 4 2" xfId="41723"/>
    <cellStyle name="SAPBEXstdItemX 8 4 2 2" xfId="41724"/>
    <cellStyle name="SAPBEXstdItemX 8 4 3" xfId="41725"/>
    <cellStyle name="SAPBEXstdItemX 8 4 4" xfId="41726"/>
    <cellStyle name="SAPBEXstdItemX 8 4 5" xfId="41727"/>
    <cellStyle name="SAPBEXstdItemX 8 5" xfId="41728"/>
    <cellStyle name="SAPBEXstdItemX 8 5 2" xfId="41729"/>
    <cellStyle name="SAPBEXstdItemX 8 5 2 2" xfId="41730"/>
    <cellStyle name="SAPBEXstdItemX 8 5 3" xfId="41731"/>
    <cellStyle name="SAPBEXstdItemX 8 5 4" xfId="41732"/>
    <cellStyle name="SAPBEXstdItemX 8 5 5" xfId="41733"/>
    <cellStyle name="SAPBEXstdItemX 8 6" xfId="41734"/>
    <cellStyle name="SAPBEXstdItemX 8 6 2" xfId="41735"/>
    <cellStyle name="SAPBEXstdItemX 8 6 2 2" xfId="41736"/>
    <cellStyle name="SAPBEXstdItemX 8 6 3" xfId="41737"/>
    <cellStyle name="SAPBEXstdItemX 8 6 4" xfId="41738"/>
    <cellStyle name="SAPBEXstdItemX 8 6 5" xfId="41739"/>
    <cellStyle name="SAPBEXstdItemX 8 7" xfId="41740"/>
    <cellStyle name="SAPBEXstdItemX 8 7 2" xfId="41741"/>
    <cellStyle name="SAPBEXstdItemX 8 7 3" xfId="41742"/>
    <cellStyle name="SAPBEXstdItemX 8 7 4" xfId="41743"/>
    <cellStyle name="SAPBEXstdItemX 8 8" xfId="41744"/>
    <cellStyle name="SAPBEXstdItemX 8 8 2" xfId="41745"/>
    <cellStyle name="SAPBEXstdItemX 8 8 3" xfId="41746"/>
    <cellStyle name="SAPBEXstdItemX 8 8 4" xfId="41747"/>
    <cellStyle name="SAPBEXstdItemX 8 9" xfId="41748"/>
    <cellStyle name="SAPBEXstdItemX 8 9 2" xfId="41749"/>
    <cellStyle name="SAPBEXstdItemX 9" xfId="41750"/>
    <cellStyle name="SAPBEXstdItemX 9 2" xfId="41751"/>
    <cellStyle name="SAPBEXstdItemX 9 2 2" xfId="41752"/>
    <cellStyle name="SAPBEXstdItemX 9 2 2 2" xfId="41753"/>
    <cellStyle name="SAPBEXstdItemX 9 2 3" xfId="41754"/>
    <cellStyle name="SAPBEXstdItemX 9 3" xfId="41755"/>
    <cellStyle name="SAPBEXstdItemX 9 3 2" xfId="41756"/>
    <cellStyle name="SAPBEXstdItemX 9 4" xfId="41757"/>
    <cellStyle name="SAPBEXstdItemX 9 4 2" xfId="41758"/>
    <cellStyle name="SAPBEXstdItemX 9 5" xfId="41759"/>
    <cellStyle name="SAPBEXstdItemX 9 5 2" xfId="41760"/>
    <cellStyle name="SAPBEXstdItemX 9 6" xfId="41761"/>
    <cellStyle name="SAPBEXstdItemX 9 7" xfId="41762"/>
    <cellStyle name="SAPBEXstdItemX 9 8" xfId="41763"/>
    <cellStyle name="SAPBEXstdItemX_20110918_Additional measures_ECB" xfId="41764"/>
    <cellStyle name="SAPBEXsubData" xfId="41765"/>
    <cellStyle name="SAPBEXsubDataEmph" xfId="41766"/>
    <cellStyle name="SAPBEXsubItem" xfId="41767"/>
    <cellStyle name="SAPBEXtitle" xfId="41768"/>
    <cellStyle name="SAPBEXunassignedItem" xfId="41769"/>
    <cellStyle name="SAPBEXundefined" xfId="41770"/>
    <cellStyle name="semestre" xfId="41771"/>
    <cellStyle name="Sep. milhar [2]" xfId="41772"/>
    <cellStyle name="Separador de m" xfId="41773"/>
    <cellStyle name="Separador de m 2" xfId="41774"/>
    <cellStyle name="Separador de m 2 2" xfId="41775"/>
    <cellStyle name="Separador de m 3" xfId="41776"/>
    <cellStyle name="Separador de m_20120313_final_participating_bonds_mar2012_interest_calc" xfId="41777"/>
    <cellStyle name="Separador de milhares [0]_%PIB" xfId="41778"/>
    <cellStyle name="Separador de milhares_%PIB" xfId="41779"/>
    <cellStyle name="Sheet Title" xfId="41780"/>
    <cellStyle name="Sheet Title 2" xfId="41781"/>
    <cellStyle name="Sheet Title 2 2" xfId="41782"/>
    <cellStyle name="Sheet Title 2 3" xfId="41783"/>
    <cellStyle name="Sheet Title 2 4" xfId="41784"/>
    <cellStyle name="Sheet Title 2 5" xfId="41785"/>
    <cellStyle name="Sheet Title 3" xfId="41786"/>
    <cellStyle name="Sheet Title 4" xfId="41787"/>
    <cellStyle name="Sheet Title 5" xfId="41788"/>
    <cellStyle name="Sheet Title 6" xfId="41789"/>
    <cellStyle name="Sheet Title 7" xfId="41790"/>
    <cellStyle name="standaard" xfId="41791"/>
    <cellStyle name="Standard_9.01" xfId="41792"/>
    <cellStyle name="STYL1 - Style1" xfId="41793"/>
    <cellStyle name="STYL1 - Style1 2" xfId="41794"/>
    <cellStyle name="STYL1 - Style1 2 2" xfId="41795"/>
    <cellStyle name="STYL1 - Style1 2 3" xfId="41796"/>
    <cellStyle name="STYL1 - Style1 2 4" xfId="41797"/>
    <cellStyle name="STYL1 - Style1 2 5" xfId="41798"/>
    <cellStyle name="STYL1 - Style1 3" xfId="41799"/>
    <cellStyle name="STYL1 - Style1 4" xfId="41800"/>
    <cellStyle name="STYL1 - Style1 5" xfId="41801"/>
    <cellStyle name="STYL1 - Style1 6" xfId="41802"/>
    <cellStyle name="STYL1 - Style1 7" xfId="41803"/>
    <cellStyle name="Style 1" xfId="41804"/>
    <cellStyle name="Style 1 2" xfId="41805"/>
    <cellStyle name="Style 1 2 2" xfId="41806"/>
    <cellStyle name="Style 1 2 3" xfId="41807"/>
    <cellStyle name="Style 1 2 4" xfId="41808"/>
    <cellStyle name="Style 1 2 5" xfId="41809"/>
    <cellStyle name="Style 1 3" xfId="41810"/>
    <cellStyle name="Style 1 4" xfId="41811"/>
    <cellStyle name="Style 2" xfId="41812"/>
    <cellStyle name="Style 2 2" xfId="41813"/>
    <cellStyle name="Style1" xfId="41814"/>
    <cellStyle name="Style1 2" xfId="41815"/>
    <cellStyle name="sum" xfId="41816"/>
    <cellStyle name="Suma" xfId="41817"/>
    <cellStyle name="Suma 10" xfId="41818"/>
    <cellStyle name="Suma 10 10" xfId="41819"/>
    <cellStyle name="Suma 10 11" xfId="41820"/>
    <cellStyle name="Suma 10 2" xfId="41821"/>
    <cellStyle name="Suma 10 2 2" xfId="41822"/>
    <cellStyle name="Suma 10 2 2 2" xfId="41823"/>
    <cellStyle name="Suma 10 2 2 2 2" xfId="41824"/>
    <cellStyle name="Suma 10 2 2 3" xfId="41825"/>
    <cellStyle name="Suma 10 2 3" xfId="41826"/>
    <cellStyle name="Suma 10 2 3 2" xfId="41827"/>
    <cellStyle name="Suma 10 2 4" xfId="41828"/>
    <cellStyle name="Suma 10 2 4 2" xfId="41829"/>
    <cellStyle name="Suma 10 2 5" xfId="41830"/>
    <cellStyle name="Suma 10 2 5 2" xfId="41831"/>
    <cellStyle name="Suma 10 2 6" xfId="41832"/>
    <cellStyle name="Suma 10 3" xfId="41833"/>
    <cellStyle name="Suma 10 3 2" xfId="41834"/>
    <cellStyle name="Suma 10 3 2 2" xfId="41835"/>
    <cellStyle name="Suma 10 3 2 2 2" xfId="41836"/>
    <cellStyle name="Suma 10 3 2 3" xfId="41837"/>
    <cellStyle name="Suma 10 3 3" xfId="41838"/>
    <cellStyle name="Suma 10 3 3 2" xfId="41839"/>
    <cellStyle name="Suma 10 3 4" xfId="41840"/>
    <cellStyle name="Suma 10 3 4 2" xfId="41841"/>
    <cellStyle name="Suma 10 3 5" xfId="41842"/>
    <cellStyle name="Suma 10 3 5 2" xfId="41843"/>
    <cellStyle name="Suma 10 3 6" xfId="41844"/>
    <cellStyle name="Suma 10 3 7" xfId="41845"/>
    <cellStyle name="Suma 10 3 8" xfId="41846"/>
    <cellStyle name="Suma 10 4" xfId="41847"/>
    <cellStyle name="Suma 10 4 2" xfId="41848"/>
    <cellStyle name="Suma 10 4 2 2" xfId="41849"/>
    <cellStyle name="Suma 10 4 3" xfId="41850"/>
    <cellStyle name="Suma 10 4 4" xfId="41851"/>
    <cellStyle name="Suma 10 4 5" xfId="41852"/>
    <cellStyle name="Suma 10 5" xfId="41853"/>
    <cellStyle name="Suma 10 5 2" xfId="41854"/>
    <cellStyle name="Suma 10 5 2 2" xfId="41855"/>
    <cellStyle name="Suma 10 5 3" xfId="41856"/>
    <cellStyle name="Suma 10 5 4" xfId="41857"/>
    <cellStyle name="Suma 10 5 5" xfId="41858"/>
    <cellStyle name="Suma 10 6" xfId="41859"/>
    <cellStyle name="Suma 10 6 2" xfId="41860"/>
    <cellStyle name="Suma 10 6 2 2" xfId="41861"/>
    <cellStyle name="Suma 10 6 3" xfId="41862"/>
    <cellStyle name="Suma 10 6 4" xfId="41863"/>
    <cellStyle name="Suma 10 6 5" xfId="41864"/>
    <cellStyle name="Suma 10 7" xfId="41865"/>
    <cellStyle name="Suma 10 7 2" xfId="41866"/>
    <cellStyle name="Suma 10 7 3" xfId="41867"/>
    <cellStyle name="Suma 10 7 4" xfId="41868"/>
    <cellStyle name="Suma 10 8" xfId="41869"/>
    <cellStyle name="Suma 10 8 2" xfId="41870"/>
    <cellStyle name="Suma 10 9" xfId="41871"/>
    <cellStyle name="Suma 10 9 2" xfId="41872"/>
    <cellStyle name="Suma 11" xfId="41873"/>
    <cellStyle name="Suma 11 10" xfId="41874"/>
    <cellStyle name="Suma 11 11" xfId="41875"/>
    <cellStyle name="Suma 11 2" xfId="41876"/>
    <cellStyle name="Suma 11 2 2" xfId="41877"/>
    <cellStyle name="Suma 11 2 2 2" xfId="41878"/>
    <cellStyle name="Suma 11 2 2 2 2" xfId="41879"/>
    <cellStyle name="Suma 11 2 2 3" xfId="41880"/>
    <cellStyle name="Suma 11 2 3" xfId="41881"/>
    <cellStyle name="Suma 11 2 3 2" xfId="41882"/>
    <cellStyle name="Suma 11 2 4" xfId="41883"/>
    <cellStyle name="Suma 11 2 4 2" xfId="41884"/>
    <cellStyle name="Suma 11 2 5" xfId="41885"/>
    <cellStyle name="Suma 11 2 5 2" xfId="41886"/>
    <cellStyle name="Suma 11 2 6" xfId="41887"/>
    <cellStyle name="Suma 11 3" xfId="41888"/>
    <cellStyle name="Suma 11 3 2" xfId="41889"/>
    <cellStyle name="Suma 11 3 2 2" xfId="41890"/>
    <cellStyle name="Suma 11 3 2 2 2" xfId="41891"/>
    <cellStyle name="Suma 11 3 2 3" xfId="41892"/>
    <cellStyle name="Suma 11 3 3" xfId="41893"/>
    <cellStyle name="Suma 11 3 3 2" xfId="41894"/>
    <cellStyle name="Suma 11 3 4" xfId="41895"/>
    <cellStyle name="Suma 11 3 4 2" xfId="41896"/>
    <cellStyle name="Suma 11 3 5" xfId="41897"/>
    <cellStyle name="Suma 11 3 5 2" xfId="41898"/>
    <cellStyle name="Suma 11 3 6" xfId="41899"/>
    <cellStyle name="Suma 11 3 7" xfId="41900"/>
    <cellStyle name="Suma 11 3 8" xfId="41901"/>
    <cellStyle name="Suma 11 4" xfId="41902"/>
    <cellStyle name="Suma 11 4 2" xfId="41903"/>
    <cellStyle name="Suma 11 4 2 2" xfId="41904"/>
    <cellStyle name="Suma 11 4 3" xfId="41905"/>
    <cellStyle name="Suma 11 4 4" xfId="41906"/>
    <cellStyle name="Suma 11 4 5" xfId="41907"/>
    <cellStyle name="Suma 11 5" xfId="41908"/>
    <cellStyle name="Suma 11 5 2" xfId="41909"/>
    <cellStyle name="Suma 11 5 2 2" xfId="41910"/>
    <cellStyle name="Suma 11 5 3" xfId="41911"/>
    <cellStyle name="Suma 11 5 4" xfId="41912"/>
    <cellStyle name="Suma 11 5 5" xfId="41913"/>
    <cellStyle name="Suma 11 6" xfId="41914"/>
    <cellStyle name="Suma 11 6 2" xfId="41915"/>
    <cellStyle name="Suma 11 6 2 2" xfId="41916"/>
    <cellStyle name="Suma 11 6 3" xfId="41917"/>
    <cellStyle name="Suma 11 6 4" xfId="41918"/>
    <cellStyle name="Suma 11 6 5" xfId="41919"/>
    <cellStyle name="Suma 11 7" xfId="41920"/>
    <cellStyle name="Suma 11 7 2" xfId="41921"/>
    <cellStyle name="Suma 11 7 3" xfId="41922"/>
    <cellStyle name="Suma 11 7 4" xfId="41923"/>
    <cellStyle name="Suma 11 8" xfId="41924"/>
    <cellStyle name="Suma 11 8 2" xfId="41925"/>
    <cellStyle name="Suma 11 9" xfId="41926"/>
    <cellStyle name="Suma 11 9 2" xfId="41927"/>
    <cellStyle name="Suma 12" xfId="41928"/>
    <cellStyle name="Suma 12 10" xfId="41929"/>
    <cellStyle name="Suma 12 11" xfId="41930"/>
    <cellStyle name="Suma 12 2" xfId="41931"/>
    <cellStyle name="Suma 12 2 2" xfId="41932"/>
    <cellStyle name="Suma 12 2 2 2" xfId="41933"/>
    <cellStyle name="Suma 12 2 2 2 2" xfId="41934"/>
    <cellStyle name="Suma 12 2 2 3" xfId="41935"/>
    <cellStyle name="Suma 12 2 3" xfId="41936"/>
    <cellStyle name="Suma 12 2 3 2" xfId="41937"/>
    <cellStyle name="Suma 12 2 4" xfId="41938"/>
    <cellStyle name="Suma 12 2 4 2" xfId="41939"/>
    <cellStyle name="Suma 12 2 5" xfId="41940"/>
    <cellStyle name="Suma 12 2 5 2" xfId="41941"/>
    <cellStyle name="Suma 12 2 6" xfId="41942"/>
    <cellStyle name="Suma 12 3" xfId="41943"/>
    <cellStyle name="Suma 12 3 2" xfId="41944"/>
    <cellStyle name="Suma 12 3 2 2" xfId="41945"/>
    <cellStyle name="Suma 12 3 2 2 2" xfId="41946"/>
    <cellStyle name="Suma 12 3 2 3" xfId="41947"/>
    <cellStyle name="Suma 12 3 3" xfId="41948"/>
    <cellStyle name="Suma 12 3 3 2" xfId="41949"/>
    <cellStyle name="Suma 12 3 4" xfId="41950"/>
    <cellStyle name="Suma 12 3 4 2" xfId="41951"/>
    <cellStyle name="Suma 12 3 5" xfId="41952"/>
    <cellStyle name="Suma 12 3 5 2" xfId="41953"/>
    <cellStyle name="Suma 12 3 6" xfId="41954"/>
    <cellStyle name="Suma 12 3 7" xfId="41955"/>
    <cellStyle name="Suma 12 3 8" xfId="41956"/>
    <cellStyle name="Suma 12 4" xfId="41957"/>
    <cellStyle name="Suma 12 4 2" xfId="41958"/>
    <cellStyle name="Suma 12 4 2 2" xfId="41959"/>
    <cellStyle name="Suma 12 4 3" xfId="41960"/>
    <cellStyle name="Suma 12 4 4" xfId="41961"/>
    <cellStyle name="Suma 12 4 5" xfId="41962"/>
    <cellStyle name="Suma 12 5" xfId="41963"/>
    <cellStyle name="Suma 12 5 2" xfId="41964"/>
    <cellStyle name="Suma 12 5 2 2" xfId="41965"/>
    <cellStyle name="Suma 12 5 3" xfId="41966"/>
    <cellStyle name="Suma 12 5 4" xfId="41967"/>
    <cellStyle name="Suma 12 5 5" xfId="41968"/>
    <cellStyle name="Suma 12 6" xfId="41969"/>
    <cellStyle name="Suma 12 6 2" xfId="41970"/>
    <cellStyle name="Suma 12 6 2 2" xfId="41971"/>
    <cellStyle name="Suma 12 6 3" xfId="41972"/>
    <cellStyle name="Suma 12 6 4" xfId="41973"/>
    <cellStyle name="Suma 12 6 5" xfId="41974"/>
    <cellStyle name="Suma 12 7" xfId="41975"/>
    <cellStyle name="Suma 12 7 2" xfId="41976"/>
    <cellStyle name="Suma 12 7 3" xfId="41977"/>
    <cellStyle name="Suma 12 7 4" xfId="41978"/>
    <cellStyle name="Suma 12 8" xfId="41979"/>
    <cellStyle name="Suma 12 8 2" xfId="41980"/>
    <cellStyle name="Suma 12 9" xfId="41981"/>
    <cellStyle name="Suma 12 9 2" xfId="41982"/>
    <cellStyle name="Suma 13" xfId="41983"/>
    <cellStyle name="Suma 13 10" xfId="41984"/>
    <cellStyle name="Suma 13 11" xfId="41985"/>
    <cellStyle name="Suma 13 2" xfId="41986"/>
    <cellStyle name="Suma 13 2 2" xfId="41987"/>
    <cellStyle name="Suma 13 2 2 2" xfId="41988"/>
    <cellStyle name="Suma 13 2 2 2 2" xfId="41989"/>
    <cellStyle name="Suma 13 2 2 3" xfId="41990"/>
    <cellStyle name="Suma 13 2 3" xfId="41991"/>
    <cellStyle name="Suma 13 2 3 2" xfId="41992"/>
    <cellStyle name="Suma 13 2 4" xfId="41993"/>
    <cellStyle name="Suma 13 2 4 2" xfId="41994"/>
    <cellStyle name="Suma 13 2 5" xfId="41995"/>
    <cellStyle name="Suma 13 2 5 2" xfId="41996"/>
    <cellStyle name="Suma 13 2 6" xfId="41997"/>
    <cellStyle name="Suma 13 3" xfId="41998"/>
    <cellStyle name="Suma 13 3 2" xfId="41999"/>
    <cellStyle name="Suma 13 3 2 2" xfId="42000"/>
    <cellStyle name="Suma 13 3 2 2 2" xfId="42001"/>
    <cellStyle name="Suma 13 3 2 3" xfId="42002"/>
    <cellStyle name="Suma 13 3 3" xfId="42003"/>
    <cellStyle name="Suma 13 3 3 2" xfId="42004"/>
    <cellStyle name="Suma 13 3 4" xfId="42005"/>
    <cellStyle name="Suma 13 3 4 2" xfId="42006"/>
    <cellStyle name="Suma 13 3 5" xfId="42007"/>
    <cellStyle name="Suma 13 3 5 2" xfId="42008"/>
    <cellStyle name="Suma 13 3 6" xfId="42009"/>
    <cellStyle name="Suma 13 3 7" xfId="42010"/>
    <cellStyle name="Suma 13 3 8" xfId="42011"/>
    <cellStyle name="Suma 13 4" xfId="42012"/>
    <cellStyle name="Suma 13 4 2" xfId="42013"/>
    <cellStyle name="Suma 13 4 2 2" xfId="42014"/>
    <cellStyle name="Suma 13 4 3" xfId="42015"/>
    <cellStyle name="Suma 13 4 4" xfId="42016"/>
    <cellStyle name="Suma 13 4 5" xfId="42017"/>
    <cellStyle name="Suma 13 5" xfId="42018"/>
    <cellStyle name="Suma 13 5 2" xfId="42019"/>
    <cellStyle name="Suma 13 5 2 2" xfId="42020"/>
    <cellStyle name="Suma 13 5 3" xfId="42021"/>
    <cellStyle name="Suma 13 5 4" xfId="42022"/>
    <cellStyle name="Suma 13 5 5" xfId="42023"/>
    <cellStyle name="Suma 13 6" xfId="42024"/>
    <cellStyle name="Suma 13 6 2" xfId="42025"/>
    <cellStyle name="Suma 13 6 2 2" xfId="42026"/>
    <cellStyle name="Suma 13 6 3" xfId="42027"/>
    <cellStyle name="Suma 13 6 4" xfId="42028"/>
    <cellStyle name="Suma 13 6 5" xfId="42029"/>
    <cellStyle name="Suma 13 7" xfId="42030"/>
    <cellStyle name="Suma 13 7 2" xfId="42031"/>
    <cellStyle name="Suma 13 7 3" xfId="42032"/>
    <cellStyle name="Suma 13 7 4" xfId="42033"/>
    <cellStyle name="Suma 13 8" xfId="42034"/>
    <cellStyle name="Suma 13 8 2" xfId="42035"/>
    <cellStyle name="Suma 13 9" xfId="42036"/>
    <cellStyle name="Suma 13 9 2" xfId="42037"/>
    <cellStyle name="Suma 14" xfId="42038"/>
    <cellStyle name="Suma 14 10" xfId="42039"/>
    <cellStyle name="Suma 14 11" xfId="42040"/>
    <cellStyle name="Suma 14 2" xfId="42041"/>
    <cellStyle name="Suma 14 2 2" xfId="42042"/>
    <cellStyle name="Suma 14 2 2 2" xfId="42043"/>
    <cellStyle name="Suma 14 2 2 2 2" xfId="42044"/>
    <cellStyle name="Suma 14 2 2 3" xfId="42045"/>
    <cellStyle name="Suma 14 2 3" xfId="42046"/>
    <cellStyle name="Suma 14 2 3 2" xfId="42047"/>
    <cellStyle name="Suma 14 2 4" xfId="42048"/>
    <cellStyle name="Suma 14 2 4 2" xfId="42049"/>
    <cellStyle name="Suma 14 2 5" xfId="42050"/>
    <cellStyle name="Suma 14 2 5 2" xfId="42051"/>
    <cellStyle name="Suma 14 2 6" xfId="42052"/>
    <cellStyle name="Suma 14 3" xfId="42053"/>
    <cellStyle name="Suma 14 3 2" xfId="42054"/>
    <cellStyle name="Suma 14 3 2 2" xfId="42055"/>
    <cellStyle name="Suma 14 3 2 2 2" xfId="42056"/>
    <cellStyle name="Suma 14 3 2 3" xfId="42057"/>
    <cellStyle name="Suma 14 3 3" xfId="42058"/>
    <cellStyle name="Suma 14 3 3 2" xfId="42059"/>
    <cellStyle name="Suma 14 3 4" xfId="42060"/>
    <cellStyle name="Suma 14 3 4 2" xfId="42061"/>
    <cellStyle name="Suma 14 3 5" xfId="42062"/>
    <cellStyle name="Suma 14 3 5 2" xfId="42063"/>
    <cellStyle name="Suma 14 3 6" xfId="42064"/>
    <cellStyle name="Suma 14 3 7" xfId="42065"/>
    <cellStyle name="Suma 14 3 8" xfId="42066"/>
    <cellStyle name="Suma 14 4" xfId="42067"/>
    <cellStyle name="Suma 14 4 2" xfId="42068"/>
    <cellStyle name="Suma 14 4 2 2" xfId="42069"/>
    <cellStyle name="Suma 14 4 3" xfId="42070"/>
    <cellStyle name="Suma 14 4 4" xfId="42071"/>
    <cellStyle name="Suma 14 4 5" xfId="42072"/>
    <cellStyle name="Suma 14 5" xfId="42073"/>
    <cellStyle name="Suma 14 5 2" xfId="42074"/>
    <cellStyle name="Suma 14 5 2 2" xfId="42075"/>
    <cellStyle name="Suma 14 5 3" xfId="42076"/>
    <cellStyle name="Suma 14 5 4" xfId="42077"/>
    <cellStyle name="Suma 14 5 5" xfId="42078"/>
    <cellStyle name="Suma 14 6" xfId="42079"/>
    <cellStyle name="Suma 14 6 2" xfId="42080"/>
    <cellStyle name="Suma 14 6 2 2" xfId="42081"/>
    <cellStyle name="Suma 14 6 3" xfId="42082"/>
    <cellStyle name="Suma 14 6 4" xfId="42083"/>
    <cellStyle name="Suma 14 6 5" xfId="42084"/>
    <cellStyle name="Suma 14 7" xfId="42085"/>
    <cellStyle name="Suma 14 7 2" xfId="42086"/>
    <cellStyle name="Suma 14 7 3" xfId="42087"/>
    <cellStyle name="Suma 14 7 4" xfId="42088"/>
    <cellStyle name="Suma 14 8" xfId="42089"/>
    <cellStyle name="Suma 14 8 2" xfId="42090"/>
    <cellStyle name="Suma 14 9" xfId="42091"/>
    <cellStyle name="Suma 14 9 2" xfId="42092"/>
    <cellStyle name="Suma 15" xfId="42093"/>
    <cellStyle name="Suma 15 10" xfId="42094"/>
    <cellStyle name="Suma 15 11" xfId="42095"/>
    <cellStyle name="Suma 15 2" xfId="42096"/>
    <cellStyle name="Suma 15 2 2" xfId="42097"/>
    <cellStyle name="Suma 15 2 2 2" xfId="42098"/>
    <cellStyle name="Suma 15 2 2 2 2" xfId="42099"/>
    <cellStyle name="Suma 15 2 2 3" xfId="42100"/>
    <cellStyle name="Suma 15 2 3" xfId="42101"/>
    <cellStyle name="Suma 15 2 3 2" xfId="42102"/>
    <cellStyle name="Suma 15 2 4" xfId="42103"/>
    <cellStyle name="Suma 15 2 4 2" xfId="42104"/>
    <cellStyle name="Suma 15 2 5" xfId="42105"/>
    <cellStyle name="Suma 15 2 5 2" xfId="42106"/>
    <cellStyle name="Suma 15 2 6" xfId="42107"/>
    <cellStyle name="Suma 15 3" xfId="42108"/>
    <cellStyle name="Suma 15 3 2" xfId="42109"/>
    <cellStyle name="Suma 15 3 2 2" xfId="42110"/>
    <cellStyle name="Suma 15 3 2 2 2" xfId="42111"/>
    <cellStyle name="Suma 15 3 2 3" xfId="42112"/>
    <cellStyle name="Suma 15 3 3" xfId="42113"/>
    <cellStyle name="Suma 15 3 3 2" xfId="42114"/>
    <cellStyle name="Suma 15 3 4" xfId="42115"/>
    <cellStyle name="Suma 15 3 4 2" xfId="42116"/>
    <cellStyle name="Suma 15 3 5" xfId="42117"/>
    <cellStyle name="Suma 15 3 5 2" xfId="42118"/>
    <cellStyle name="Suma 15 3 6" xfId="42119"/>
    <cellStyle name="Suma 15 3 7" xfId="42120"/>
    <cellStyle name="Suma 15 3 8" xfId="42121"/>
    <cellStyle name="Suma 15 4" xfId="42122"/>
    <cellStyle name="Suma 15 4 2" xfId="42123"/>
    <cellStyle name="Suma 15 4 2 2" xfId="42124"/>
    <cellStyle name="Suma 15 4 3" xfId="42125"/>
    <cellStyle name="Suma 15 4 4" xfId="42126"/>
    <cellStyle name="Suma 15 4 5" xfId="42127"/>
    <cellStyle name="Suma 15 5" xfId="42128"/>
    <cellStyle name="Suma 15 5 2" xfId="42129"/>
    <cellStyle name="Suma 15 5 2 2" xfId="42130"/>
    <cellStyle name="Suma 15 5 3" xfId="42131"/>
    <cellStyle name="Suma 15 5 4" xfId="42132"/>
    <cellStyle name="Suma 15 5 5" xfId="42133"/>
    <cellStyle name="Suma 15 6" xfId="42134"/>
    <cellStyle name="Suma 15 6 2" xfId="42135"/>
    <cellStyle name="Suma 15 6 2 2" xfId="42136"/>
    <cellStyle name="Suma 15 6 3" xfId="42137"/>
    <cellStyle name="Suma 15 6 4" xfId="42138"/>
    <cellStyle name="Suma 15 6 5" xfId="42139"/>
    <cellStyle name="Suma 15 7" xfId="42140"/>
    <cellStyle name="Suma 15 7 2" xfId="42141"/>
    <cellStyle name="Suma 15 7 3" xfId="42142"/>
    <cellStyle name="Suma 15 7 4" xfId="42143"/>
    <cellStyle name="Suma 15 8" xfId="42144"/>
    <cellStyle name="Suma 15 8 2" xfId="42145"/>
    <cellStyle name="Suma 15 9" xfId="42146"/>
    <cellStyle name="Suma 15 9 2" xfId="42147"/>
    <cellStyle name="Suma 16" xfId="42148"/>
    <cellStyle name="Suma 16 2" xfId="42149"/>
    <cellStyle name="Suma 16 2 2" xfId="42150"/>
    <cellStyle name="Suma 16 2 2 2" xfId="42151"/>
    <cellStyle name="Suma 16 2 3" xfId="42152"/>
    <cellStyle name="Suma 16 3" xfId="42153"/>
    <cellStyle name="Suma 16 3 2" xfId="42154"/>
    <cellStyle name="Suma 16 4" xfId="42155"/>
    <cellStyle name="Suma 16 4 2" xfId="42156"/>
    <cellStyle name="Suma 16 5" xfId="42157"/>
    <cellStyle name="Suma 16 5 2" xfId="42158"/>
    <cellStyle name="Suma 16 6" xfId="42159"/>
    <cellStyle name="Suma 17" xfId="42160"/>
    <cellStyle name="Suma 17 2" xfId="42161"/>
    <cellStyle name="Suma 17 2 2" xfId="42162"/>
    <cellStyle name="Suma 17 2 2 2" xfId="42163"/>
    <cellStyle name="Suma 17 2 3" xfId="42164"/>
    <cellStyle name="Suma 17 3" xfId="42165"/>
    <cellStyle name="Suma 17 3 2" xfId="42166"/>
    <cellStyle name="Suma 17 4" xfId="42167"/>
    <cellStyle name="Suma 17 4 2" xfId="42168"/>
    <cellStyle name="Suma 17 5" xfId="42169"/>
    <cellStyle name="Suma 17 5 2" xfId="42170"/>
    <cellStyle name="Suma 17 6" xfId="42171"/>
    <cellStyle name="Suma 17 7" xfId="42172"/>
    <cellStyle name="Suma 17 8" xfId="42173"/>
    <cellStyle name="Suma 18" xfId="42174"/>
    <cellStyle name="Suma 18 2" xfId="42175"/>
    <cellStyle name="Suma 18 2 2" xfId="42176"/>
    <cellStyle name="Suma 18 3" xfId="42177"/>
    <cellStyle name="Suma 18 4" xfId="42178"/>
    <cellStyle name="Suma 18 5" xfId="42179"/>
    <cellStyle name="Suma 19" xfId="42180"/>
    <cellStyle name="Suma 19 2" xfId="42181"/>
    <cellStyle name="Suma 19 3" xfId="42182"/>
    <cellStyle name="Suma 19 4" xfId="42183"/>
    <cellStyle name="Suma 2" xfId="42184"/>
    <cellStyle name="Suma 2 10" xfId="42185"/>
    <cellStyle name="Suma 2 11" xfId="42186"/>
    <cellStyle name="Suma 2 2" xfId="42187"/>
    <cellStyle name="Suma 2 2 2" xfId="42188"/>
    <cellStyle name="Suma 2 2 2 2" xfId="42189"/>
    <cellStyle name="Suma 2 2 2 2 2" xfId="42190"/>
    <cellStyle name="Suma 2 2 2 3" xfId="42191"/>
    <cellStyle name="Suma 2 2 3" xfId="42192"/>
    <cellStyle name="Suma 2 2 3 2" xfId="42193"/>
    <cellStyle name="Suma 2 2 4" xfId="42194"/>
    <cellStyle name="Suma 2 2 4 2" xfId="42195"/>
    <cellStyle name="Suma 2 2 5" xfId="42196"/>
    <cellStyle name="Suma 2 2 5 2" xfId="42197"/>
    <cellStyle name="Suma 2 2 6" xfId="42198"/>
    <cellStyle name="Suma 2 3" xfId="42199"/>
    <cellStyle name="Suma 2 3 2" xfId="42200"/>
    <cellStyle name="Suma 2 3 2 2" xfId="42201"/>
    <cellStyle name="Suma 2 3 2 2 2" xfId="42202"/>
    <cellStyle name="Suma 2 3 2 3" xfId="42203"/>
    <cellStyle name="Suma 2 3 3" xfId="42204"/>
    <cellStyle name="Suma 2 3 3 2" xfId="42205"/>
    <cellStyle name="Suma 2 3 4" xfId="42206"/>
    <cellStyle name="Suma 2 3 4 2" xfId="42207"/>
    <cellStyle name="Suma 2 3 5" xfId="42208"/>
    <cellStyle name="Suma 2 3 5 2" xfId="42209"/>
    <cellStyle name="Suma 2 3 6" xfId="42210"/>
    <cellStyle name="Suma 2 3 7" xfId="42211"/>
    <cellStyle name="Suma 2 3 8" xfId="42212"/>
    <cellStyle name="Suma 2 4" xfId="42213"/>
    <cellStyle name="Suma 2 4 2" xfId="42214"/>
    <cellStyle name="Suma 2 4 2 2" xfId="42215"/>
    <cellStyle name="Suma 2 4 3" xfId="42216"/>
    <cellStyle name="Suma 2 4 4" xfId="42217"/>
    <cellStyle name="Suma 2 4 5" xfId="42218"/>
    <cellStyle name="Suma 2 5" xfId="42219"/>
    <cellStyle name="Suma 2 5 2" xfId="42220"/>
    <cellStyle name="Suma 2 5 2 2" xfId="42221"/>
    <cellStyle name="Suma 2 5 3" xfId="42222"/>
    <cellStyle name="Suma 2 5 4" xfId="42223"/>
    <cellStyle name="Suma 2 5 5" xfId="42224"/>
    <cellStyle name="Suma 2 6" xfId="42225"/>
    <cellStyle name="Suma 2 6 2" xfId="42226"/>
    <cellStyle name="Suma 2 6 2 2" xfId="42227"/>
    <cellStyle name="Suma 2 6 3" xfId="42228"/>
    <cellStyle name="Suma 2 6 4" xfId="42229"/>
    <cellStyle name="Suma 2 6 5" xfId="42230"/>
    <cellStyle name="Suma 2 7" xfId="42231"/>
    <cellStyle name="Suma 2 7 2" xfId="42232"/>
    <cellStyle name="Suma 2 7 3" xfId="42233"/>
    <cellStyle name="Suma 2 7 4" xfId="42234"/>
    <cellStyle name="Suma 2 8" xfId="42235"/>
    <cellStyle name="Suma 2 8 2" xfId="42236"/>
    <cellStyle name="Suma 2 9" xfId="42237"/>
    <cellStyle name="Suma 2 9 2" xfId="42238"/>
    <cellStyle name="Suma 20" xfId="42239"/>
    <cellStyle name="Suma 20 2" xfId="42240"/>
    <cellStyle name="Suma 20 3" xfId="42241"/>
    <cellStyle name="Suma 20 4" xfId="42242"/>
    <cellStyle name="Suma 21" xfId="42243"/>
    <cellStyle name="Suma 21 2" xfId="42244"/>
    <cellStyle name="Suma 21 3" xfId="42245"/>
    <cellStyle name="Suma 21 4" xfId="42246"/>
    <cellStyle name="Suma 22" xfId="42247"/>
    <cellStyle name="Suma 23" xfId="42248"/>
    <cellStyle name="Suma 3" xfId="42249"/>
    <cellStyle name="Suma 3 10" xfId="42250"/>
    <cellStyle name="Suma 3 11" xfId="42251"/>
    <cellStyle name="Suma 3 2" xfId="42252"/>
    <cellStyle name="Suma 3 2 2" xfId="42253"/>
    <cellStyle name="Suma 3 2 2 2" xfId="42254"/>
    <cellStyle name="Suma 3 2 2 2 2" xfId="42255"/>
    <cellStyle name="Suma 3 2 2 3" xfId="42256"/>
    <cellStyle name="Suma 3 2 3" xfId="42257"/>
    <cellStyle name="Suma 3 2 3 2" xfId="42258"/>
    <cellStyle name="Suma 3 2 4" xfId="42259"/>
    <cellStyle name="Suma 3 2 4 2" xfId="42260"/>
    <cellStyle name="Suma 3 2 5" xfId="42261"/>
    <cellStyle name="Suma 3 2 5 2" xfId="42262"/>
    <cellStyle name="Suma 3 2 6" xfId="42263"/>
    <cellStyle name="Suma 3 3" xfId="42264"/>
    <cellStyle name="Suma 3 3 2" xfId="42265"/>
    <cellStyle name="Suma 3 3 2 2" xfId="42266"/>
    <cellStyle name="Suma 3 3 2 2 2" xfId="42267"/>
    <cellStyle name="Suma 3 3 2 3" xfId="42268"/>
    <cellStyle name="Suma 3 3 3" xfId="42269"/>
    <cellStyle name="Suma 3 3 3 2" xfId="42270"/>
    <cellStyle name="Suma 3 3 4" xfId="42271"/>
    <cellStyle name="Suma 3 3 4 2" xfId="42272"/>
    <cellStyle name="Suma 3 3 5" xfId="42273"/>
    <cellStyle name="Suma 3 3 5 2" xfId="42274"/>
    <cellStyle name="Suma 3 3 6" xfId="42275"/>
    <cellStyle name="Suma 3 3 7" xfId="42276"/>
    <cellStyle name="Suma 3 3 8" xfId="42277"/>
    <cellStyle name="Suma 3 4" xfId="42278"/>
    <cellStyle name="Suma 3 4 2" xfId="42279"/>
    <cellStyle name="Suma 3 4 2 2" xfId="42280"/>
    <cellStyle name="Suma 3 4 3" xfId="42281"/>
    <cellStyle name="Suma 3 4 4" xfId="42282"/>
    <cellStyle name="Suma 3 4 5" xfId="42283"/>
    <cellStyle name="Suma 3 5" xfId="42284"/>
    <cellStyle name="Suma 3 5 2" xfId="42285"/>
    <cellStyle name="Suma 3 5 2 2" xfId="42286"/>
    <cellStyle name="Suma 3 5 3" xfId="42287"/>
    <cellStyle name="Suma 3 5 4" xfId="42288"/>
    <cellStyle name="Suma 3 5 5" xfId="42289"/>
    <cellStyle name="Suma 3 6" xfId="42290"/>
    <cellStyle name="Suma 3 6 2" xfId="42291"/>
    <cellStyle name="Suma 3 6 2 2" xfId="42292"/>
    <cellStyle name="Suma 3 6 3" xfId="42293"/>
    <cellStyle name="Suma 3 6 4" xfId="42294"/>
    <cellStyle name="Suma 3 6 5" xfId="42295"/>
    <cellStyle name="Suma 3 7" xfId="42296"/>
    <cellStyle name="Suma 3 7 2" xfId="42297"/>
    <cellStyle name="Suma 3 7 3" xfId="42298"/>
    <cellStyle name="Suma 3 7 4" xfId="42299"/>
    <cellStyle name="Suma 3 8" xfId="42300"/>
    <cellStyle name="Suma 3 8 2" xfId="42301"/>
    <cellStyle name="Suma 3 9" xfId="42302"/>
    <cellStyle name="Suma 3 9 2" xfId="42303"/>
    <cellStyle name="Suma 4" xfId="42304"/>
    <cellStyle name="Suma 4 10" xfId="42305"/>
    <cellStyle name="Suma 4 11" xfId="42306"/>
    <cellStyle name="Suma 4 2" xfId="42307"/>
    <cellStyle name="Suma 4 2 2" xfId="42308"/>
    <cellStyle name="Suma 4 2 2 2" xfId="42309"/>
    <cellStyle name="Suma 4 2 2 2 2" xfId="42310"/>
    <cellStyle name="Suma 4 2 2 3" xfId="42311"/>
    <cellStyle name="Suma 4 2 3" xfId="42312"/>
    <cellStyle name="Suma 4 2 3 2" xfId="42313"/>
    <cellStyle name="Suma 4 2 4" xfId="42314"/>
    <cellStyle name="Suma 4 2 4 2" xfId="42315"/>
    <cellStyle name="Suma 4 2 5" xfId="42316"/>
    <cellStyle name="Suma 4 2 5 2" xfId="42317"/>
    <cellStyle name="Suma 4 2 6" xfId="42318"/>
    <cellStyle name="Suma 4 3" xfId="42319"/>
    <cellStyle name="Suma 4 3 2" xfId="42320"/>
    <cellStyle name="Suma 4 3 2 2" xfId="42321"/>
    <cellStyle name="Suma 4 3 2 2 2" xfId="42322"/>
    <cellStyle name="Suma 4 3 2 3" xfId="42323"/>
    <cellStyle name="Suma 4 3 3" xfId="42324"/>
    <cellStyle name="Suma 4 3 3 2" xfId="42325"/>
    <cellStyle name="Suma 4 3 4" xfId="42326"/>
    <cellStyle name="Suma 4 3 4 2" xfId="42327"/>
    <cellStyle name="Suma 4 3 5" xfId="42328"/>
    <cellStyle name="Suma 4 3 5 2" xfId="42329"/>
    <cellStyle name="Suma 4 3 6" xfId="42330"/>
    <cellStyle name="Suma 4 3 7" xfId="42331"/>
    <cellStyle name="Suma 4 3 8" xfId="42332"/>
    <cellStyle name="Suma 4 4" xfId="42333"/>
    <cellStyle name="Suma 4 4 2" xfId="42334"/>
    <cellStyle name="Suma 4 4 2 2" xfId="42335"/>
    <cellStyle name="Suma 4 4 3" xfId="42336"/>
    <cellStyle name="Suma 4 4 4" xfId="42337"/>
    <cellStyle name="Suma 4 4 5" xfId="42338"/>
    <cellStyle name="Suma 4 5" xfId="42339"/>
    <cellStyle name="Suma 4 5 2" xfId="42340"/>
    <cellStyle name="Suma 4 5 2 2" xfId="42341"/>
    <cellStyle name="Suma 4 5 3" xfId="42342"/>
    <cellStyle name="Suma 4 5 4" xfId="42343"/>
    <cellStyle name="Suma 4 5 5" xfId="42344"/>
    <cellStyle name="Suma 4 6" xfId="42345"/>
    <cellStyle name="Suma 4 6 2" xfId="42346"/>
    <cellStyle name="Suma 4 6 2 2" xfId="42347"/>
    <cellStyle name="Suma 4 6 3" xfId="42348"/>
    <cellStyle name="Suma 4 6 4" xfId="42349"/>
    <cellStyle name="Suma 4 6 5" xfId="42350"/>
    <cellStyle name="Suma 4 7" xfId="42351"/>
    <cellStyle name="Suma 4 7 2" xfId="42352"/>
    <cellStyle name="Suma 4 7 3" xfId="42353"/>
    <cellStyle name="Suma 4 7 4" xfId="42354"/>
    <cellStyle name="Suma 4 8" xfId="42355"/>
    <cellStyle name="Suma 4 8 2" xfId="42356"/>
    <cellStyle name="Suma 4 9" xfId="42357"/>
    <cellStyle name="Suma 4 9 2" xfId="42358"/>
    <cellStyle name="Suma 5" xfId="42359"/>
    <cellStyle name="Suma 5 10" xfId="42360"/>
    <cellStyle name="Suma 5 11" xfId="42361"/>
    <cellStyle name="Suma 5 2" xfId="42362"/>
    <cellStyle name="Suma 5 2 2" xfId="42363"/>
    <cellStyle name="Suma 5 2 2 2" xfId="42364"/>
    <cellStyle name="Suma 5 2 2 2 2" xfId="42365"/>
    <cellStyle name="Suma 5 2 2 3" xfId="42366"/>
    <cellStyle name="Suma 5 2 3" xfId="42367"/>
    <cellStyle name="Suma 5 2 3 2" xfId="42368"/>
    <cellStyle name="Suma 5 2 4" xfId="42369"/>
    <cellStyle name="Suma 5 2 4 2" xfId="42370"/>
    <cellStyle name="Suma 5 2 5" xfId="42371"/>
    <cellStyle name="Suma 5 2 5 2" xfId="42372"/>
    <cellStyle name="Suma 5 2 6" xfId="42373"/>
    <cellStyle name="Suma 5 3" xfId="42374"/>
    <cellStyle name="Suma 5 3 2" xfId="42375"/>
    <cellStyle name="Suma 5 3 2 2" xfId="42376"/>
    <cellStyle name="Suma 5 3 2 2 2" xfId="42377"/>
    <cellStyle name="Suma 5 3 2 3" xfId="42378"/>
    <cellStyle name="Suma 5 3 3" xfId="42379"/>
    <cellStyle name="Suma 5 3 3 2" xfId="42380"/>
    <cellStyle name="Suma 5 3 4" xfId="42381"/>
    <cellStyle name="Suma 5 3 4 2" xfId="42382"/>
    <cellStyle name="Suma 5 3 5" xfId="42383"/>
    <cellStyle name="Suma 5 3 5 2" xfId="42384"/>
    <cellStyle name="Suma 5 3 6" xfId="42385"/>
    <cellStyle name="Suma 5 3 7" xfId="42386"/>
    <cellStyle name="Suma 5 3 8" xfId="42387"/>
    <cellStyle name="Suma 5 4" xfId="42388"/>
    <cellStyle name="Suma 5 4 2" xfId="42389"/>
    <cellStyle name="Suma 5 4 2 2" xfId="42390"/>
    <cellStyle name="Suma 5 4 3" xfId="42391"/>
    <cellStyle name="Suma 5 4 4" xfId="42392"/>
    <cellStyle name="Suma 5 4 5" xfId="42393"/>
    <cellStyle name="Suma 5 5" xfId="42394"/>
    <cellStyle name="Suma 5 5 2" xfId="42395"/>
    <cellStyle name="Suma 5 5 2 2" xfId="42396"/>
    <cellStyle name="Suma 5 5 3" xfId="42397"/>
    <cellStyle name="Suma 5 5 4" xfId="42398"/>
    <cellStyle name="Suma 5 5 5" xfId="42399"/>
    <cellStyle name="Suma 5 6" xfId="42400"/>
    <cellStyle name="Suma 5 6 2" xfId="42401"/>
    <cellStyle name="Suma 5 6 2 2" xfId="42402"/>
    <cellStyle name="Suma 5 6 3" xfId="42403"/>
    <cellStyle name="Suma 5 6 4" xfId="42404"/>
    <cellStyle name="Suma 5 6 5" xfId="42405"/>
    <cellStyle name="Suma 5 7" xfId="42406"/>
    <cellStyle name="Suma 5 7 2" xfId="42407"/>
    <cellStyle name="Suma 5 7 3" xfId="42408"/>
    <cellStyle name="Suma 5 7 4" xfId="42409"/>
    <cellStyle name="Suma 5 8" xfId="42410"/>
    <cellStyle name="Suma 5 8 2" xfId="42411"/>
    <cellStyle name="Suma 5 9" xfId="42412"/>
    <cellStyle name="Suma 5 9 2" xfId="42413"/>
    <cellStyle name="Suma 6" xfId="42414"/>
    <cellStyle name="Suma 6 10" xfId="42415"/>
    <cellStyle name="Suma 6 11" xfId="42416"/>
    <cellStyle name="Suma 6 2" xfId="42417"/>
    <cellStyle name="Suma 6 2 2" xfId="42418"/>
    <cellStyle name="Suma 6 2 2 2" xfId="42419"/>
    <cellStyle name="Suma 6 2 2 2 2" xfId="42420"/>
    <cellStyle name="Suma 6 2 2 3" xfId="42421"/>
    <cellStyle name="Suma 6 2 3" xfId="42422"/>
    <cellStyle name="Suma 6 2 3 2" xfId="42423"/>
    <cellStyle name="Suma 6 2 4" xfId="42424"/>
    <cellStyle name="Suma 6 2 4 2" xfId="42425"/>
    <cellStyle name="Suma 6 2 5" xfId="42426"/>
    <cellStyle name="Suma 6 2 5 2" xfId="42427"/>
    <cellStyle name="Suma 6 2 6" xfId="42428"/>
    <cellStyle name="Suma 6 3" xfId="42429"/>
    <cellStyle name="Suma 6 3 2" xfId="42430"/>
    <cellStyle name="Suma 6 3 2 2" xfId="42431"/>
    <cellStyle name="Suma 6 3 2 2 2" xfId="42432"/>
    <cellStyle name="Suma 6 3 2 3" xfId="42433"/>
    <cellStyle name="Suma 6 3 3" xfId="42434"/>
    <cellStyle name="Suma 6 3 3 2" xfId="42435"/>
    <cellStyle name="Suma 6 3 4" xfId="42436"/>
    <cellStyle name="Suma 6 3 4 2" xfId="42437"/>
    <cellStyle name="Suma 6 3 5" xfId="42438"/>
    <cellStyle name="Suma 6 3 5 2" xfId="42439"/>
    <cellStyle name="Suma 6 3 6" xfId="42440"/>
    <cellStyle name="Suma 6 3 7" xfId="42441"/>
    <cellStyle name="Suma 6 3 8" xfId="42442"/>
    <cellStyle name="Suma 6 4" xfId="42443"/>
    <cellStyle name="Suma 6 4 2" xfId="42444"/>
    <cellStyle name="Suma 6 4 2 2" xfId="42445"/>
    <cellStyle name="Suma 6 4 3" xfId="42446"/>
    <cellStyle name="Suma 6 4 4" xfId="42447"/>
    <cellStyle name="Suma 6 4 5" xfId="42448"/>
    <cellStyle name="Suma 6 5" xfId="42449"/>
    <cellStyle name="Suma 6 5 2" xfId="42450"/>
    <cellStyle name="Suma 6 5 2 2" xfId="42451"/>
    <cellStyle name="Suma 6 5 3" xfId="42452"/>
    <cellStyle name="Suma 6 5 4" xfId="42453"/>
    <cellStyle name="Suma 6 5 5" xfId="42454"/>
    <cellStyle name="Suma 6 6" xfId="42455"/>
    <cellStyle name="Suma 6 6 2" xfId="42456"/>
    <cellStyle name="Suma 6 6 2 2" xfId="42457"/>
    <cellStyle name="Suma 6 6 3" xfId="42458"/>
    <cellStyle name="Suma 6 6 4" xfId="42459"/>
    <cellStyle name="Suma 6 6 5" xfId="42460"/>
    <cellStyle name="Suma 6 7" xfId="42461"/>
    <cellStyle name="Suma 6 7 2" xfId="42462"/>
    <cellStyle name="Suma 6 7 3" xfId="42463"/>
    <cellStyle name="Suma 6 7 4" xfId="42464"/>
    <cellStyle name="Suma 6 8" xfId="42465"/>
    <cellStyle name="Suma 6 8 2" xfId="42466"/>
    <cellStyle name="Suma 6 9" xfId="42467"/>
    <cellStyle name="Suma 6 9 2" xfId="42468"/>
    <cellStyle name="Suma 7" xfId="42469"/>
    <cellStyle name="Suma 7 10" xfId="42470"/>
    <cellStyle name="Suma 7 11" xfId="42471"/>
    <cellStyle name="Suma 7 2" xfId="42472"/>
    <cellStyle name="Suma 7 2 2" xfId="42473"/>
    <cellStyle name="Suma 7 2 2 2" xfId="42474"/>
    <cellStyle name="Suma 7 2 2 2 2" xfId="42475"/>
    <cellStyle name="Suma 7 2 2 3" xfId="42476"/>
    <cellStyle name="Suma 7 2 3" xfId="42477"/>
    <cellStyle name="Suma 7 2 3 2" xfId="42478"/>
    <cellStyle name="Suma 7 2 4" xfId="42479"/>
    <cellStyle name="Suma 7 2 4 2" xfId="42480"/>
    <cellStyle name="Suma 7 2 5" xfId="42481"/>
    <cellStyle name="Suma 7 2 5 2" xfId="42482"/>
    <cellStyle name="Suma 7 2 6" xfId="42483"/>
    <cellStyle name="Suma 7 3" xfId="42484"/>
    <cellStyle name="Suma 7 3 2" xfId="42485"/>
    <cellStyle name="Suma 7 3 2 2" xfId="42486"/>
    <cellStyle name="Suma 7 3 2 2 2" xfId="42487"/>
    <cellStyle name="Suma 7 3 2 3" xfId="42488"/>
    <cellStyle name="Suma 7 3 3" xfId="42489"/>
    <cellStyle name="Suma 7 3 3 2" xfId="42490"/>
    <cellStyle name="Suma 7 3 4" xfId="42491"/>
    <cellStyle name="Suma 7 3 4 2" xfId="42492"/>
    <cellStyle name="Suma 7 3 5" xfId="42493"/>
    <cellStyle name="Suma 7 3 5 2" xfId="42494"/>
    <cellStyle name="Suma 7 3 6" xfId="42495"/>
    <cellStyle name="Suma 7 3 7" xfId="42496"/>
    <cellStyle name="Suma 7 3 8" xfId="42497"/>
    <cellStyle name="Suma 7 4" xfId="42498"/>
    <cellStyle name="Suma 7 4 2" xfId="42499"/>
    <cellStyle name="Suma 7 4 2 2" xfId="42500"/>
    <cellStyle name="Suma 7 4 3" xfId="42501"/>
    <cellStyle name="Suma 7 4 4" xfId="42502"/>
    <cellStyle name="Suma 7 4 5" xfId="42503"/>
    <cellStyle name="Suma 7 5" xfId="42504"/>
    <cellStyle name="Suma 7 5 2" xfId="42505"/>
    <cellStyle name="Suma 7 5 2 2" xfId="42506"/>
    <cellStyle name="Suma 7 5 3" xfId="42507"/>
    <cellStyle name="Suma 7 5 4" xfId="42508"/>
    <cellStyle name="Suma 7 5 5" xfId="42509"/>
    <cellStyle name="Suma 7 6" xfId="42510"/>
    <cellStyle name="Suma 7 6 2" xfId="42511"/>
    <cellStyle name="Suma 7 6 2 2" xfId="42512"/>
    <cellStyle name="Suma 7 6 3" xfId="42513"/>
    <cellStyle name="Suma 7 6 4" xfId="42514"/>
    <cellStyle name="Suma 7 6 5" xfId="42515"/>
    <cellStyle name="Suma 7 7" xfId="42516"/>
    <cellStyle name="Suma 7 7 2" xfId="42517"/>
    <cellStyle name="Suma 7 7 3" xfId="42518"/>
    <cellStyle name="Suma 7 7 4" xfId="42519"/>
    <cellStyle name="Suma 7 8" xfId="42520"/>
    <cellStyle name="Suma 7 8 2" xfId="42521"/>
    <cellStyle name="Suma 7 9" xfId="42522"/>
    <cellStyle name="Suma 7 9 2" xfId="42523"/>
    <cellStyle name="Suma 8" xfId="42524"/>
    <cellStyle name="Suma 8 10" xfId="42525"/>
    <cellStyle name="Suma 8 11" xfId="42526"/>
    <cellStyle name="Suma 8 2" xfId="42527"/>
    <cellStyle name="Suma 8 2 2" xfId="42528"/>
    <cellStyle name="Suma 8 2 2 2" xfId="42529"/>
    <cellStyle name="Suma 8 2 2 2 2" xfId="42530"/>
    <cellStyle name="Suma 8 2 2 3" xfId="42531"/>
    <cellStyle name="Suma 8 2 3" xfId="42532"/>
    <cellStyle name="Suma 8 2 3 2" xfId="42533"/>
    <cellStyle name="Suma 8 2 4" xfId="42534"/>
    <cellStyle name="Suma 8 2 4 2" xfId="42535"/>
    <cellStyle name="Suma 8 2 5" xfId="42536"/>
    <cellStyle name="Suma 8 2 5 2" xfId="42537"/>
    <cellStyle name="Suma 8 2 6" xfId="42538"/>
    <cellStyle name="Suma 8 3" xfId="42539"/>
    <cellStyle name="Suma 8 3 2" xfId="42540"/>
    <cellStyle name="Suma 8 3 2 2" xfId="42541"/>
    <cellStyle name="Suma 8 3 2 2 2" xfId="42542"/>
    <cellStyle name="Suma 8 3 2 3" xfId="42543"/>
    <cellStyle name="Suma 8 3 3" xfId="42544"/>
    <cellStyle name="Suma 8 3 3 2" xfId="42545"/>
    <cellStyle name="Suma 8 3 4" xfId="42546"/>
    <cellStyle name="Suma 8 3 4 2" xfId="42547"/>
    <cellStyle name="Suma 8 3 5" xfId="42548"/>
    <cellStyle name="Suma 8 3 5 2" xfId="42549"/>
    <cellStyle name="Suma 8 3 6" xfId="42550"/>
    <cellStyle name="Suma 8 3 7" xfId="42551"/>
    <cellStyle name="Suma 8 3 8" xfId="42552"/>
    <cellStyle name="Suma 8 4" xfId="42553"/>
    <cellStyle name="Suma 8 4 2" xfId="42554"/>
    <cellStyle name="Suma 8 4 2 2" xfId="42555"/>
    <cellStyle name="Suma 8 4 3" xfId="42556"/>
    <cellStyle name="Suma 8 4 4" xfId="42557"/>
    <cellStyle name="Suma 8 4 5" xfId="42558"/>
    <cellStyle name="Suma 8 5" xfId="42559"/>
    <cellStyle name="Suma 8 5 2" xfId="42560"/>
    <cellStyle name="Suma 8 5 2 2" xfId="42561"/>
    <cellStyle name="Suma 8 5 3" xfId="42562"/>
    <cellStyle name="Suma 8 5 4" xfId="42563"/>
    <cellStyle name="Suma 8 5 5" xfId="42564"/>
    <cellStyle name="Suma 8 6" xfId="42565"/>
    <cellStyle name="Suma 8 6 2" xfId="42566"/>
    <cellStyle name="Suma 8 6 2 2" xfId="42567"/>
    <cellStyle name="Suma 8 6 3" xfId="42568"/>
    <cellStyle name="Suma 8 6 4" xfId="42569"/>
    <cellStyle name="Suma 8 6 5" xfId="42570"/>
    <cellStyle name="Suma 8 7" xfId="42571"/>
    <cellStyle name="Suma 8 7 2" xfId="42572"/>
    <cellStyle name="Suma 8 7 3" xfId="42573"/>
    <cellStyle name="Suma 8 7 4" xfId="42574"/>
    <cellStyle name="Suma 8 8" xfId="42575"/>
    <cellStyle name="Suma 8 8 2" xfId="42576"/>
    <cellStyle name="Suma 8 9" xfId="42577"/>
    <cellStyle name="Suma 8 9 2" xfId="42578"/>
    <cellStyle name="Suma 9" xfId="42579"/>
    <cellStyle name="Suma 9 10" xfId="42580"/>
    <cellStyle name="Suma 9 11" xfId="42581"/>
    <cellStyle name="Suma 9 2" xfId="42582"/>
    <cellStyle name="Suma 9 2 2" xfId="42583"/>
    <cellStyle name="Suma 9 2 2 2" xfId="42584"/>
    <cellStyle name="Suma 9 2 2 2 2" xfId="42585"/>
    <cellStyle name="Suma 9 2 2 3" xfId="42586"/>
    <cellStyle name="Suma 9 2 3" xfId="42587"/>
    <cellStyle name="Suma 9 2 3 2" xfId="42588"/>
    <cellStyle name="Suma 9 2 4" xfId="42589"/>
    <cellStyle name="Suma 9 2 4 2" xfId="42590"/>
    <cellStyle name="Suma 9 2 5" xfId="42591"/>
    <cellStyle name="Suma 9 2 5 2" xfId="42592"/>
    <cellStyle name="Suma 9 2 6" xfId="42593"/>
    <cellStyle name="Suma 9 3" xfId="42594"/>
    <cellStyle name="Suma 9 3 2" xfId="42595"/>
    <cellStyle name="Suma 9 3 2 2" xfId="42596"/>
    <cellStyle name="Suma 9 3 2 2 2" xfId="42597"/>
    <cellStyle name="Suma 9 3 2 3" xfId="42598"/>
    <cellStyle name="Suma 9 3 3" xfId="42599"/>
    <cellStyle name="Suma 9 3 3 2" xfId="42600"/>
    <cellStyle name="Suma 9 3 4" xfId="42601"/>
    <cellStyle name="Suma 9 3 4 2" xfId="42602"/>
    <cellStyle name="Suma 9 3 5" xfId="42603"/>
    <cellStyle name="Suma 9 3 5 2" xfId="42604"/>
    <cellStyle name="Suma 9 3 6" xfId="42605"/>
    <cellStyle name="Suma 9 3 7" xfId="42606"/>
    <cellStyle name="Suma 9 3 8" xfId="42607"/>
    <cellStyle name="Suma 9 4" xfId="42608"/>
    <cellStyle name="Suma 9 4 2" xfId="42609"/>
    <cellStyle name="Suma 9 4 2 2" xfId="42610"/>
    <cellStyle name="Suma 9 4 3" xfId="42611"/>
    <cellStyle name="Suma 9 4 4" xfId="42612"/>
    <cellStyle name="Suma 9 4 5" xfId="42613"/>
    <cellStyle name="Suma 9 5" xfId="42614"/>
    <cellStyle name="Suma 9 5 2" xfId="42615"/>
    <cellStyle name="Suma 9 5 2 2" xfId="42616"/>
    <cellStyle name="Suma 9 5 3" xfId="42617"/>
    <cellStyle name="Suma 9 5 4" xfId="42618"/>
    <cellStyle name="Suma 9 5 5" xfId="42619"/>
    <cellStyle name="Suma 9 6" xfId="42620"/>
    <cellStyle name="Suma 9 6 2" xfId="42621"/>
    <cellStyle name="Suma 9 6 2 2" xfId="42622"/>
    <cellStyle name="Suma 9 6 3" xfId="42623"/>
    <cellStyle name="Suma 9 6 4" xfId="42624"/>
    <cellStyle name="Suma 9 6 5" xfId="42625"/>
    <cellStyle name="Suma 9 7" xfId="42626"/>
    <cellStyle name="Suma 9 7 2" xfId="42627"/>
    <cellStyle name="Suma 9 7 3" xfId="42628"/>
    <cellStyle name="Suma 9 7 4" xfId="42629"/>
    <cellStyle name="Suma 9 8" xfId="42630"/>
    <cellStyle name="Suma 9 8 2" xfId="42631"/>
    <cellStyle name="Suma 9 9" xfId="42632"/>
    <cellStyle name="Suma 9 9 2" xfId="42633"/>
    <cellStyle name="summary" xfId="42634"/>
    <cellStyle name="Tabellrubrik" xfId="42635"/>
    <cellStyle name="TableStyleLight1" xfId="42636"/>
    <cellStyle name="TableStyleLight1 2" xfId="42637"/>
    <cellStyle name="TableStyleLight1 2 2" xfId="42638"/>
    <cellStyle name="TableStyleLight1 3" xfId="42639"/>
    <cellStyle name="TableStyleLight1 4" xfId="42640"/>
    <cellStyle name="TableStyleLight1_14072012 ΣΤΟΧΟΙ ΚΟΙΝΩΝΙΚΟΥ ΠΡΟΫΠΟΛΟΓΙΣΜΟΥ 2012_ANALYTIKA_new_NEW" xfId="42641"/>
    <cellStyle name="Tal1" xfId="42642"/>
    <cellStyle name="Tal2" xfId="42643"/>
    <cellStyle name="Tal3" xfId="42644"/>
    <cellStyle name="Tekst objaśnienia" xfId="42645"/>
    <cellStyle name="Tekst objaśnienia 2" xfId="42646"/>
    <cellStyle name="Tekst ostrzeżenia" xfId="42647"/>
    <cellStyle name="Tekst ostrzeżenia 2" xfId="42648"/>
    <cellStyle name="tête chapitre" xfId="42649"/>
    <cellStyle name="Text" xfId="42650"/>
    <cellStyle name="Text 2" xfId="42651"/>
    <cellStyle name="Text 2 2" xfId="42652"/>
    <cellStyle name="Text 2 2 2" xfId="42653"/>
    <cellStyle name="Text 2 2 3" xfId="42654"/>
    <cellStyle name="Text 2 2 4" xfId="42655"/>
    <cellStyle name="Text 2 2 5" xfId="42656"/>
    <cellStyle name="Text 2 3" xfId="42657"/>
    <cellStyle name="Text 2 4" xfId="42658"/>
    <cellStyle name="Text 2 5" xfId="42659"/>
    <cellStyle name="Text 2 6" xfId="42660"/>
    <cellStyle name="Text 2 7" xfId="42661"/>
    <cellStyle name="Text 2_20120313_final_participating_bonds_mar2012_interest_calc" xfId="42662"/>
    <cellStyle name="Text 3" xfId="42663"/>
    <cellStyle name="Text 3 2" xfId="42664"/>
    <cellStyle name="Text 3 3" xfId="42665"/>
    <cellStyle name="Text 3 4" xfId="42666"/>
    <cellStyle name="Text 3 5" xfId="42667"/>
    <cellStyle name="Text 4" xfId="42668"/>
    <cellStyle name="Text 5" xfId="42669"/>
    <cellStyle name="Text 6" xfId="42670"/>
    <cellStyle name="Text 7" xfId="42671"/>
    <cellStyle name="Text 8" xfId="42672"/>
    <cellStyle name="text BoldBlack" xfId="42673"/>
    <cellStyle name="text BoldUnderline" xfId="42674"/>
    <cellStyle name="text BoldUnderlineER" xfId="42675"/>
    <cellStyle name="text BoldUnderlineER 2" xfId="42676"/>
    <cellStyle name="text BoldUndlnBlack" xfId="42677"/>
    <cellStyle name="text BoldUndlnBlack 2" xfId="42678"/>
    <cellStyle name="text LightGreen" xfId="42679"/>
    <cellStyle name="Text_2011-10-03 DSA EL with PSI Oct" xfId="42680"/>
    <cellStyle name="þ_x001d_ð‡_x000c_éþ÷_x000c_âþU_x0001__x001f__x000f_&quot;_x0007__x0001__x0001_" xfId="42681"/>
    <cellStyle name="þ_x001d_ð‡_x000c_éþ÷_x000c_âþU_x0001__x001f__x000f_&quot;_x000f__x0001__x0001_" xfId="42682"/>
    <cellStyle name="ths9u" xfId="42683"/>
    <cellStyle name="ths9u 2" xfId="42684"/>
    <cellStyle name="ths9u 2 2" xfId="42685"/>
    <cellStyle name="ths9u 3" xfId="42686"/>
    <cellStyle name="ths9u 3 2" xfId="42687"/>
    <cellStyle name="ths9u 4" xfId="42688"/>
    <cellStyle name="Time" xfId="42689"/>
    <cellStyle name="Time 2" xfId="42690"/>
    <cellStyle name="titel van tabel" xfId="42691"/>
    <cellStyle name="titel van tabel 2" xfId="42692"/>
    <cellStyle name="titel van tabel 2 2" xfId="42693"/>
    <cellStyle name="titel van tabel 2 3" xfId="42694"/>
    <cellStyle name="titel van tabel 2 4" xfId="42695"/>
    <cellStyle name="titel van tabel 3" xfId="42696"/>
    <cellStyle name="titel van tabel 3 2" xfId="42697"/>
    <cellStyle name="titel van tabel 3 3" xfId="42698"/>
    <cellStyle name="titel van tabel 3 4" xfId="42699"/>
    <cellStyle name="titel van tabel 4" xfId="42700"/>
    <cellStyle name="titel van tabel 5" xfId="42701"/>
    <cellStyle name="titel van tabel 6" xfId="42702"/>
    <cellStyle name="titel van tabel 7" xfId="42703"/>
    <cellStyle name="Title" xfId="63"/>
    <cellStyle name="Title 2" xfId="42704"/>
    <cellStyle name="Title 2 2" xfId="42705"/>
    <cellStyle name="Title 2 3" xfId="42706"/>
    <cellStyle name="Title 3" xfId="42707"/>
    <cellStyle name="Title 3 2" xfId="42708"/>
    <cellStyle name="Title 3 3" xfId="42709"/>
    <cellStyle name="Title 3 4" xfId="42710"/>
    <cellStyle name="Title 4" xfId="42711"/>
    <cellStyle name="Title 5" xfId="42712"/>
    <cellStyle name="titre" xfId="42713"/>
    <cellStyle name="Titulo1" xfId="42714"/>
    <cellStyle name="Titulo2" xfId="42715"/>
    <cellStyle name="TopGrey" xfId="42716"/>
    <cellStyle name="TopGrey 10" xfId="42717"/>
    <cellStyle name="TopGrey 11" xfId="42718"/>
    <cellStyle name="TopGrey 12" xfId="42719"/>
    <cellStyle name="TopGrey 2" xfId="42720"/>
    <cellStyle name="TopGrey 2 2" xfId="42721"/>
    <cellStyle name="TopGrey 2 2 2" xfId="42722"/>
    <cellStyle name="TopGrey 2 2 2 2" xfId="42723"/>
    <cellStyle name="TopGrey 2 2 2 2 2" xfId="42724"/>
    <cellStyle name="TopGrey 2 2 2 3" xfId="42725"/>
    <cellStyle name="TopGrey 2 2 2 4" xfId="42726"/>
    <cellStyle name="TopGrey 2 2 3" xfId="42727"/>
    <cellStyle name="TopGrey 2 2 3 2" xfId="42728"/>
    <cellStyle name="TopGrey 2 2 4" xfId="42729"/>
    <cellStyle name="TopGrey 2 3" xfId="42730"/>
    <cellStyle name="TopGrey 2 3 2" xfId="42731"/>
    <cellStyle name="TopGrey 2 3 2 2" xfId="42732"/>
    <cellStyle name="TopGrey 2 3 2 3" xfId="42733"/>
    <cellStyle name="TopGrey 2 3 3" xfId="42734"/>
    <cellStyle name="TopGrey 2 3 3 2" xfId="42735"/>
    <cellStyle name="TopGrey 2 3 4" xfId="42736"/>
    <cellStyle name="TopGrey 2 4" xfId="42737"/>
    <cellStyle name="TopGrey 2 4 2" xfId="42738"/>
    <cellStyle name="TopGrey 2 4 2 2" xfId="42739"/>
    <cellStyle name="TopGrey 2 4 3" xfId="42740"/>
    <cellStyle name="TopGrey 2 4 3 2" xfId="42741"/>
    <cellStyle name="TopGrey 2 5" xfId="42742"/>
    <cellStyle name="TopGrey 2 5 2" xfId="42743"/>
    <cellStyle name="TopGrey 2 5 2 2" xfId="42744"/>
    <cellStyle name="TopGrey 2 5 3" xfId="42745"/>
    <cellStyle name="TopGrey 2 6" xfId="42746"/>
    <cellStyle name="TopGrey 2 6 2" xfId="42747"/>
    <cellStyle name="TopGrey 2 6 2 2" xfId="42748"/>
    <cellStyle name="TopGrey 2 6 3" xfId="42749"/>
    <cellStyle name="TopGrey 2 7" xfId="42750"/>
    <cellStyle name="TopGrey 2 7 2" xfId="42751"/>
    <cellStyle name="TopGrey 2 7 2 2" xfId="42752"/>
    <cellStyle name="TopGrey 2 7 3" xfId="42753"/>
    <cellStyle name="TopGrey 2 8" xfId="42754"/>
    <cellStyle name="TopGrey 2 8 2" xfId="42755"/>
    <cellStyle name="TopGrey 3" xfId="42756"/>
    <cellStyle name="TopGrey 3 2" xfId="42757"/>
    <cellStyle name="TopGrey 3 2 2" xfId="42758"/>
    <cellStyle name="TopGrey 3 2 2 2" xfId="42759"/>
    <cellStyle name="TopGrey 3 2 3" xfId="42760"/>
    <cellStyle name="TopGrey 3 3" xfId="42761"/>
    <cellStyle name="TopGrey 3 3 2" xfId="42762"/>
    <cellStyle name="TopGrey 3 4" xfId="42763"/>
    <cellStyle name="TopGrey 4" xfId="42764"/>
    <cellStyle name="TopGrey 4 2" xfId="42765"/>
    <cellStyle name="TopGrey 4 2 2" xfId="42766"/>
    <cellStyle name="TopGrey 4 2 3" xfId="42767"/>
    <cellStyle name="TopGrey 4 3" xfId="42768"/>
    <cellStyle name="TopGrey 4 3 2" xfId="42769"/>
    <cellStyle name="TopGrey 4 4" xfId="42770"/>
    <cellStyle name="TopGrey 5" xfId="42771"/>
    <cellStyle name="TopGrey 5 2" xfId="42772"/>
    <cellStyle name="TopGrey 5 2 2" xfId="42773"/>
    <cellStyle name="TopGrey 5 3" xfId="42774"/>
    <cellStyle name="TopGrey 5 3 2" xfId="42775"/>
    <cellStyle name="TopGrey 6" xfId="42776"/>
    <cellStyle name="TopGrey 6 2" xfId="42777"/>
    <cellStyle name="TopGrey 6 2 2" xfId="42778"/>
    <cellStyle name="TopGrey 6 3" xfId="42779"/>
    <cellStyle name="TopGrey 7" xfId="42780"/>
    <cellStyle name="TopGrey 7 2" xfId="42781"/>
    <cellStyle name="TopGrey 7 2 2" xfId="42782"/>
    <cellStyle name="TopGrey 7 3" xfId="42783"/>
    <cellStyle name="TopGrey 8" xfId="42784"/>
    <cellStyle name="TopGrey 8 2" xfId="42785"/>
    <cellStyle name="TopGrey 8 2 2" xfId="42786"/>
    <cellStyle name="TopGrey 8 3" xfId="42787"/>
    <cellStyle name="TopGrey 9" xfId="42788"/>
    <cellStyle name="TopGrey 9 2" xfId="42789"/>
    <cellStyle name="Total" xfId="64"/>
    <cellStyle name="Total 10" xfId="42790"/>
    <cellStyle name="Total 11" xfId="42791"/>
    <cellStyle name="Total 2" xfId="42792"/>
    <cellStyle name="Total 2 2" xfId="42793"/>
    <cellStyle name="Total 2 2 2" xfId="42794"/>
    <cellStyle name="Total 2 3" xfId="42795"/>
    <cellStyle name="Total 2 4" xfId="42796"/>
    <cellStyle name="Total 2 4 2" xfId="42797"/>
    <cellStyle name="Total 2 4 2 2" xfId="42798"/>
    <cellStyle name="Total 2 4 2 2 2" xfId="42799"/>
    <cellStyle name="Total 2 4 2 3" xfId="42800"/>
    <cellStyle name="Total 2 4 3" xfId="42801"/>
    <cellStyle name="Total 2 4 3 2" xfId="42802"/>
    <cellStyle name="Total 2 4 4" xfId="42803"/>
    <cellStyle name="Total 2 4 4 2" xfId="42804"/>
    <cellStyle name="Total 2 4 5" xfId="42805"/>
    <cellStyle name="Total 2 4 5 2" xfId="42806"/>
    <cellStyle name="Total 2 4 6" xfId="42807"/>
    <cellStyle name="Total 2 5" xfId="42808"/>
    <cellStyle name="Total 2 5 2" xfId="42809"/>
    <cellStyle name="Total 2 5 2 2" xfId="42810"/>
    <cellStyle name="Total 2 5 3" xfId="42811"/>
    <cellStyle name="Total 2 6" xfId="42812"/>
    <cellStyle name="Total 2 7" xfId="42813"/>
    <cellStyle name="Total 2_f_SSF" xfId="42814"/>
    <cellStyle name="Total 3" xfId="42815"/>
    <cellStyle name="Total 3 10" xfId="42816"/>
    <cellStyle name="Total 3 2" xfId="42817"/>
    <cellStyle name="Total 3 2 2" xfId="42818"/>
    <cellStyle name="Total 3 2 2 2" xfId="42819"/>
    <cellStyle name="Total 3 2 2 2 2" xfId="42820"/>
    <cellStyle name="Total 3 2 2 3" xfId="42821"/>
    <cellStyle name="Total 3 2 3" xfId="42822"/>
    <cellStyle name="Total 3 2 3 2" xfId="42823"/>
    <cellStyle name="Total 3 2 4" xfId="42824"/>
    <cellStyle name="Total 3 2 4 2" xfId="42825"/>
    <cellStyle name="Total 3 2 5" xfId="42826"/>
    <cellStyle name="Total 3 2 5 2" xfId="42827"/>
    <cellStyle name="Total 3 2 6" xfId="42828"/>
    <cellStyle name="Total 3 3" xfId="42829"/>
    <cellStyle name="Total 3 3 2" xfId="42830"/>
    <cellStyle name="Total 3 3 2 2" xfId="42831"/>
    <cellStyle name="Total 3 3 2 2 2" xfId="42832"/>
    <cellStyle name="Total 3 3 2 3" xfId="42833"/>
    <cellStyle name="Total 3 3 3" xfId="42834"/>
    <cellStyle name="Total 3 3 3 2" xfId="42835"/>
    <cellStyle name="Total 3 3 4" xfId="42836"/>
    <cellStyle name="Total 3 3 4 2" xfId="42837"/>
    <cellStyle name="Total 3 3 5" xfId="42838"/>
    <cellStyle name="Total 3 3 5 2" xfId="42839"/>
    <cellStyle name="Total 3 3 6" xfId="42840"/>
    <cellStyle name="Total 3 4" xfId="42841"/>
    <cellStyle name="Total 3 4 2" xfId="42842"/>
    <cellStyle name="Total 3 4 2 2" xfId="42843"/>
    <cellStyle name="Total 3 4 3" xfId="42844"/>
    <cellStyle name="Total 3 5" xfId="42845"/>
    <cellStyle name="Total 3 5 2" xfId="42846"/>
    <cellStyle name="Total 3 5 2 2" xfId="42847"/>
    <cellStyle name="Total 3 5 3" xfId="42848"/>
    <cellStyle name="Total 3 6" xfId="42849"/>
    <cellStyle name="Total 3 6 2" xfId="42850"/>
    <cellStyle name="Total 3 6 2 2" xfId="42851"/>
    <cellStyle name="Total 3 6 3" xfId="42852"/>
    <cellStyle name="Total 3 7" xfId="42853"/>
    <cellStyle name="Total 3 7 2" xfId="42854"/>
    <cellStyle name="Total 3 8" xfId="42855"/>
    <cellStyle name="Total 3 8 2" xfId="42856"/>
    <cellStyle name="Total 3 9" xfId="42857"/>
    <cellStyle name="Total 3 9 2" xfId="42858"/>
    <cellStyle name="Total 4" xfId="42859"/>
    <cellStyle name="Total 4 2" xfId="42860"/>
    <cellStyle name="Total 4 2 2" xfId="42861"/>
    <cellStyle name="Total 4 3" xfId="42862"/>
    <cellStyle name="Total 5" xfId="42863"/>
    <cellStyle name="Total 5 2" xfId="42864"/>
    <cellStyle name="Total 6" xfId="42865"/>
    <cellStyle name="Total 6 2" xfId="42866"/>
    <cellStyle name="Total 7" xfId="42867"/>
    <cellStyle name="Total 7 2" xfId="42868"/>
    <cellStyle name="Total 8" xfId="42869"/>
    <cellStyle name="Total 8 2" xfId="42870"/>
    <cellStyle name="Total 9" xfId="42871"/>
    <cellStyle name="Total_-Unlicensed-METRA CHRIS 2012" xfId="42872"/>
    <cellStyle name="transfer variabele" xfId="42873"/>
    <cellStyle name="Tusental (0)_ADMIN" xfId="42874"/>
    <cellStyle name="Tusental_ADMIN" xfId="42875"/>
    <cellStyle name="Tytuł" xfId="42876"/>
    <cellStyle name="Tytuł 2" xfId="42877"/>
    <cellStyle name="Tytuł 3" xfId="42878"/>
    <cellStyle name="Tytuł 4" xfId="42879"/>
    <cellStyle name="Undefiniert" xfId="42880"/>
    <cellStyle name="Undefiniert 2" xfId="42881"/>
    <cellStyle name="Undefiniert 2 2" xfId="42882"/>
    <cellStyle name="Undefiniert 2 3" xfId="42883"/>
    <cellStyle name="Undefiniert 2 4" xfId="42884"/>
    <cellStyle name="Undefiniert 2 5" xfId="42885"/>
    <cellStyle name="Undefiniert 3" xfId="42886"/>
    <cellStyle name="Undefiniert 4" xfId="42887"/>
    <cellStyle name="Undefiniert 5" xfId="42888"/>
    <cellStyle name="Undefiniert 6" xfId="42889"/>
    <cellStyle name="Undefiniert 7" xfId="42890"/>
    <cellStyle name="USD" xfId="42891"/>
    <cellStyle name="USD 2" xfId="42892"/>
    <cellStyle name="USD 2 2" xfId="42893"/>
    <cellStyle name="USD 2 2 2" xfId="42894"/>
    <cellStyle name="USD 2 2 3" xfId="42895"/>
    <cellStyle name="USD 2 2 4" xfId="42896"/>
    <cellStyle name="USD 2 2 5" xfId="42897"/>
    <cellStyle name="USD 2 3" xfId="42898"/>
    <cellStyle name="USD 2 4" xfId="42899"/>
    <cellStyle name="USD 2 5" xfId="42900"/>
    <cellStyle name="USD 2 6" xfId="42901"/>
    <cellStyle name="USD 2 7" xfId="42902"/>
    <cellStyle name="USD 2_20120313_final_participating_bonds_mar2012_interest_calc" xfId="42903"/>
    <cellStyle name="USD 3" xfId="42904"/>
    <cellStyle name="USD 3 2" xfId="42905"/>
    <cellStyle name="USD 3 3" xfId="42906"/>
    <cellStyle name="USD 3 4" xfId="42907"/>
    <cellStyle name="USD 3 5" xfId="42908"/>
    <cellStyle name="USD 4" xfId="42909"/>
    <cellStyle name="USD 5" xfId="42910"/>
    <cellStyle name="USD 6" xfId="42911"/>
    <cellStyle name="USD 7" xfId="42912"/>
    <cellStyle name="USD 8" xfId="42913"/>
    <cellStyle name="USD Paren" xfId="42914"/>
    <cellStyle name="USD_20120313_final_participating_bonds_mar2012_interest_calc" xfId="42915"/>
    <cellStyle name="Uwaga" xfId="42916"/>
    <cellStyle name="Uwaga 10" xfId="42917"/>
    <cellStyle name="Uwaga 10 10" xfId="42918"/>
    <cellStyle name="Uwaga 10 11" xfId="42919"/>
    <cellStyle name="Uwaga 10 12" xfId="42920"/>
    <cellStyle name="Uwaga 10 2" xfId="42921"/>
    <cellStyle name="Uwaga 10 2 2" xfId="42922"/>
    <cellStyle name="Uwaga 10 2 2 2" xfId="42923"/>
    <cellStyle name="Uwaga 10 2 2 2 2" xfId="42924"/>
    <cellStyle name="Uwaga 10 2 2 3" xfId="42925"/>
    <cellStyle name="Uwaga 10 2 3" xfId="42926"/>
    <cellStyle name="Uwaga 10 2 3 2" xfId="42927"/>
    <cellStyle name="Uwaga 10 2 4" xfId="42928"/>
    <cellStyle name="Uwaga 10 2 4 2" xfId="42929"/>
    <cellStyle name="Uwaga 10 2 5" xfId="42930"/>
    <cellStyle name="Uwaga 10 2 5 2" xfId="42931"/>
    <cellStyle name="Uwaga 10 2 6" xfId="42932"/>
    <cellStyle name="Uwaga 10 2 7" xfId="42933"/>
    <cellStyle name="Uwaga 10 2 8" xfId="42934"/>
    <cellStyle name="Uwaga 10 3" xfId="42935"/>
    <cellStyle name="Uwaga 10 3 2" xfId="42936"/>
    <cellStyle name="Uwaga 10 3 2 2" xfId="42937"/>
    <cellStyle name="Uwaga 10 3 2 2 2" xfId="42938"/>
    <cellStyle name="Uwaga 10 3 2 3" xfId="42939"/>
    <cellStyle name="Uwaga 10 3 3" xfId="42940"/>
    <cellStyle name="Uwaga 10 3 3 2" xfId="42941"/>
    <cellStyle name="Uwaga 10 3 4" xfId="42942"/>
    <cellStyle name="Uwaga 10 3 4 2" xfId="42943"/>
    <cellStyle name="Uwaga 10 3 5" xfId="42944"/>
    <cellStyle name="Uwaga 10 3 5 2" xfId="42945"/>
    <cellStyle name="Uwaga 10 3 6" xfId="42946"/>
    <cellStyle name="Uwaga 10 3 7" xfId="42947"/>
    <cellStyle name="Uwaga 10 3 8" xfId="42948"/>
    <cellStyle name="Uwaga 10 4" xfId="42949"/>
    <cellStyle name="Uwaga 10 4 2" xfId="42950"/>
    <cellStyle name="Uwaga 10 4 2 2" xfId="42951"/>
    <cellStyle name="Uwaga 10 4 3" xfId="42952"/>
    <cellStyle name="Uwaga 10 4 4" xfId="42953"/>
    <cellStyle name="Uwaga 10 4 5" xfId="42954"/>
    <cellStyle name="Uwaga 10 5" xfId="42955"/>
    <cellStyle name="Uwaga 10 5 2" xfId="42956"/>
    <cellStyle name="Uwaga 10 5 2 2" xfId="42957"/>
    <cellStyle name="Uwaga 10 5 3" xfId="42958"/>
    <cellStyle name="Uwaga 10 5 4" xfId="42959"/>
    <cellStyle name="Uwaga 10 5 5" xfId="42960"/>
    <cellStyle name="Uwaga 10 6" xfId="42961"/>
    <cellStyle name="Uwaga 10 6 2" xfId="42962"/>
    <cellStyle name="Uwaga 10 6 2 2" xfId="42963"/>
    <cellStyle name="Uwaga 10 6 3" xfId="42964"/>
    <cellStyle name="Uwaga 10 6 4" xfId="42965"/>
    <cellStyle name="Uwaga 10 6 5" xfId="42966"/>
    <cellStyle name="Uwaga 10 7" xfId="42967"/>
    <cellStyle name="Uwaga 10 7 2" xfId="42968"/>
    <cellStyle name="Uwaga 10 7 3" xfId="42969"/>
    <cellStyle name="Uwaga 10 7 4" xfId="42970"/>
    <cellStyle name="Uwaga 10 8" xfId="42971"/>
    <cellStyle name="Uwaga 10 8 2" xfId="42972"/>
    <cellStyle name="Uwaga 10 9" xfId="42973"/>
    <cellStyle name="Uwaga 10 9 2" xfId="42974"/>
    <cellStyle name="Uwaga 11" xfId="42975"/>
    <cellStyle name="Uwaga 11 10" xfId="42976"/>
    <cellStyle name="Uwaga 11 11" xfId="42977"/>
    <cellStyle name="Uwaga 11 12" xfId="42978"/>
    <cellStyle name="Uwaga 11 2" xfId="42979"/>
    <cellStyle name="Uwaga 11 2 2" xfId="42980"/>
    <cellStyle name="Uwaga 11 2 2 2" xfId="42981"/>
    <cellStyle name="Uwaga 11 2 2 2 2" xfId="42982"/>
    <cellStyle name="Uwaga 11 2 2 3" xfId="42983"/>
    <cellStyle name="Uwaga 11 2 3" xfId="42984"/>
    <cellStyle name="Uwaga 11 2 3 2" xfId="42985"/>
    <cellStyle name="Uwaga 11 2 4" xfId="42986"/>
    <cellStyle name="Uwaga 11 2 4 2" xfId="42987"/>
    <cellStyle name="Uwaga 11 2 5" xfId="42988"/>
    <cellStyle name="Uwaga 11 2 5 2" xfId="42989"/>
    <cellStyle name="Uwaga 11 2 6" xfId="42990"/>
    <cellStyle name="Uwaga 11 2 7" xfId="42991"/>
    <cellStyle name="Uwaga 11 2 8" xfId="42992"/>
    <cellStyle name="Uwaga 11 3" xfId="42993"/>
    <cellStyle name="Uwaga 11 3 2" xfId="42994"/>
    <cellStyle name="Uwaga 11 3 2 2" xfId="42995"/>
    <cellStyle name="Uwaga 11 3 2 2 2" xfId="42996"/>
    <cellStyle name="Uwaga 11 3 2 3" xfId="42997"/>
    <cellStyle name="Uwaga 11 3 3" xfId="42998"/>
    <cellStyle name="Uwaga 11 3 3 2" xfId="42999"/>
    <cellStyle name="Uwaga 11 3 4" xfId="43000"/>
    <cellStyle name="Uwaga 11 3 4 2" xfId="43001"/>
    <cellStyle name="Uwaga 11 3 5" xfId="43002"/>
    <cellStyle name="Uwaga 11 3 5 2" xfId="43003"/>
    <cellStyle name="Uwaga 11 3 6" xfId="43004"/>
    <cellStyle name="Uwaga 11 3 7" xfId="43005"/>
    <cellStyle name="Uwaga 11 3 8" xfId="43006"/>
    <cellStyle name="Uwaga 11 4" xfId="43007"/>
    <cellStyle name="Uwaga 11 4 2" xfId="43008"/>
    <cellStyle name="Uwaga 11 4 2 2" xfId="43009"/>
    <cellStyle name="Uwaga 11 4 3" xfId="43010"/>
    <cellStyle name="Uwaga 11 4 4" xfId="43011"/>
    <cellStyle name="Uwaga 11 4 5" xfId="43012"/>
    <cellStyle name="Uwaga 11 5" xfId="43013"/>
    <cellStyle name="Uwaga 11 5 2" xfId="43014"/>
    <cellStyle name="Uwaga 11 5 2 2" xfId="43015"/>
    <cellStyle name="Uwaga 11 5 3" xfId="43016"/>
    <cellStyle name="Uwaga 11 5 4" xfId="43017"/>
    <cellStyle name="Uwaga 11 5 5" xfId="43018"/>
    <cellStyle name="Uwaga 11 6" xfId="43019"/>
    <cellStyle name="Uwaga 11 6 2" xfId="43020"/>
    <cellStyle name="Uwaga 11 6 2 2" xfId="43021"/>
    <cellStyle name="Uwaga 11 6 3" xfId="43022"/>
    <cellStyle name="Uwaga 11 6 4" xfId="43023"/>
    <cellStyle name="Uwaga 11 6 5" xfId="43024"/>
    <cellStyle name="Uwaga 11 7" xfId="43025"/>
    <cellStyle name="Uwaga 11 7 2" xfId="43026"/>
    <cellStyle name="Uwaga 11 7 3" xfId="43027"/>
    <cellStyle name="Uwaga 11 7 4" xfId="43028"/>
    <cellStyle name="Uwaga 11 8" xfId="43029"/>
    <cellStyle name="Uwaga 11 8 2" xfId="43030"/>
    <cellStyle name="Uwaga 11 9" xfId="43031"/>
    <cellStyle name="Uwaga 11 9 2" xfId="43032"/>
    <cellStyle name="Uwaga 12" xfId="43033"/>
    <cellStyle name="Uwaga 12 10" xfId="43034"/>
    <cellStyle name="Uwaga 12 11" xfId="43035"/>
    <cellStyle name="Uwaga 12 12" xfId="43036"/>
    <cellStyle name="Uwaga 12 2" xfId="43037"/>
    <cellStyle name="Uwaga 12 2 2" xfId="43038"/>
    <cellStyle name="Uwaga 12 2 2 2" xfId="43039"/>
    <cellStyle name="Uwaga 12 2 2 2 2" xfId="43040"/>
    <cellStyle name="Uwaga 12 2 2 3" xfId="43041"/>
    <cellStyle name="Uwaga 12 2 3" xfId="43042"/>
    <cellStyle name="Uwaga 12 2 3 2" xfId="43043"/>
    <cellStyle name="Uwaga 12 2 4" xfId="43044"/>
    <cellStyle name="Uwaga 12 2 4 2" xfId="43045"/>
    <cellStyle name="Uwaga 12 2 5" xfId="43046"/>
    <cellStyle name="Uwaga 12 2 5 2" xfId="43047"/>
    <cellStyle name="Uwaga 12 2 6" xfId="43048"/>
    <cellStyle name="Uwaga 12 2 7" xfId="43049"/>
    <cellStyle name="Uwaga 12 2 8" xfId="43050"/>
    <cellStyle name="Uwaga 12 3" xfId="43051"/>
    <cellStyle name="Uwaga 12 3 2" xfId="43052"/>
    <cellStyle name="Uwaga 12 3 2 2" xfId="43053"/>
    <cellStyle name="Uwaga 12 3 2 2 2" xfId="43054"/>
    <cellStyle name="Uwaga 12 3 2 3" xfId="43055"/>
    <cellStyle name="Uwaga 12 3 3" xfId="43056"/>
    <cellStyle name="Uwaga 12 3 3 2" xfId="43057"/>
    <cellStyle name="Uwaga 12 3 4" xfId="43058"/>
    <cellStyle name="Uwaga 12 3 4 2" xfId="43059"/>
    <cellStyle name="Uwaga 12 3 5" xfId="43060"/>
    <cellStyle name="Uwaga 12 3 5 2" xfId="43061"/>
    <cellStyle name="Uwaga 12 3 6" xfId="43062"/>
    <cellStyle name="Uwaga 12 3 7" xfId="43063"/>
    <cellStyle name="Uwaga 12 3 8" xfId="43064"/>
    <cellStyle name="Uwaga 12 4" xfId="43065"/>
    <cellStyle name="Uwaga 12 4 2" xfId="43066"/>
    <cellStyle name="Uwaga 12 4 2 2" xfId="43067"/>
    <cellStyle name="Uwaga 12 4 3" xfId="43068"/>
    <cellStyle name="Uwaga 12 4 4" xfId="43069"/>
    <cellStyle name="Uwaga 12 4 5" xfId="43070"/>
    <cellStyle name="Uwaga 12 5" xfId="43071"/>
    <cellStyle name="Uwaga 12 5 2" xfId="43072"/>
    <cellStyle name="Uwaga 12 5 2 2" xfId="43073"/>
    <cellStyle name="Uwaga 12 5 3" xfId="43074"/>
    <cellStyle name="Uwaga 12 5 4" xfId="43075"/>
    <cellStyle name="Uwaga 12 5 5" xfId="43076"/>
    <cellStyle name="Uwaga 12 6" xfId="43077"/>
    <cellStyle name="Uwaga 12 6 2" xfId="43078"/>
    <cellStyle name="Uwaga 12 6 2 2" xfId="43079"/>
    <cellStyle name="Uwaga 12 6 3" xfId="43080"/>
    <cellStyle name="Uwaga 12 6 4" xfId="43081"/>
    <cellStyle name="Uwaga 12 6 5" xfId="43082"/>
    <cellStyle name="Uwaga 12 7" xfId="43083"/>
    <cellStyle name="Uwaga 12 7 2" xfId="43084"/>
    <cellStyle name="Uwaga 12 7 3" xfId="43085"/>
    <cellStyle name="Uwaga 12 7 4" xfId="43086"/>
    <cellStyle name="Uwaga 12 8" xfId="43087"/>
    <cellStyle name="Uwaga 12 8 2" xfId="43088"/>
    <cellStyle name="Uwaga 12 9" xfId="43089"/>
    <cellStyle name="Uwaga 12 9 2" xfId="43090"/>
    <cellStyle name="Uwaga 13" xfId="43091"/>
    <cellStyle name="Uwaga 13 10" xfId="43092"/>
    <cellStyle name="Uwaga 13 11" xfId="43093"/>
    <cellStyle name="Uwaga 13 12" xfId="43094"/>
    <cellStyle name="Uwaga 13 2" xfId="43095"/>
    <cellStyle name="Uwaga 13 2 2" xfId="43096"/>
    <cellStyle name="Uwaga 13 2 2 2" xfId="43097"/>
    <cellStyle name="Uwaga 13 2 2 2 2" xfId="43098"/>
    <cellStyle name="Uwaga 13 2 2 3" xfId="43099"/>
    <cellStyle name="Uwaga 13 2 3" xfId="43100"/>
    <cellStyle name="Uwaga 13 2 3 2" xfId="43101"/>
    <cellStyle name="Uwaga 13 2 4" xfId="43102"/>
    <cellStyle name="Uwaga 13 2 4 2" xfId="43103"/>
    <cellStyle name="Uwaga 13 2 5" xfId="43104"/>
    <cellStyle name="Uwaga 13 2 5 2" xfId="43105"/>
    <cellStyle name="Uwaga 13 2 6" xfId="43106"/>
    <cellStyle name="Uwaga 13 2 7" xfId="43107"/>
    <cellStyle name="Uwaga 13 2 8" xfId="43108"/>
    <cellStyle name="Uwaga 13 3" xfId="43109"/>
    <cellStyle name="Uwaga 13 3 2" xfId="43110"/>
    <cellStyle name="Uwaga 13 3 2 2" xfId="43111"/>
    <cellStyle name="Uwaga 13 3 2 2 2" xfId="43112"/>
    <cellStyle name="Uwaga 13 3 2 3" xfId="43113"/>
    <cellStyle name="Uwaga 13 3 3" xfId="43114"/>
    <cellStyle name="Uwaga 13 3 3 2" xfId="43115"/>
    <cellStyle name="Uwaga 13 3 4" xfId="43116"/>
    <cellStyle name="Uwaga 13 3 4 2" xfId="43117"/>
    <cellStyle name="Uwaga 13 3 5" xfId="43118"/>
    <cellStyle name="Uwaga 13 3 5 2" xfId="43119"/>
    <cellStyle name="Uwaga 13 3 6" xfId="43120"/>
    <cellStyle name="Uwaga 13 3 7" xfId="43121"/>
    <cellStyle name="Uwaga 13 3 8" xfId="43122"/>
    <cellStyle name="Uwaga 13 4" xfId="43123"/>
    <cellStyle name="Uwaga 13 4 2" xfId="43124"/>
    <cellStyle name="Uwaga 13 4 2 2" xfId="43125"/>
    <cellStyle name="Uwaga 13 4 3" xfId="43126"/>
    <cellStyle name="Uwaga 13 4 4" xfId="43127"/>
    <cellStyle name="Uwaga 13 4 5" xfId="43128"/>
    <cellStyle name="Uwaga 13 5" xfId="43129"/>
    <cellStyle name="Uwaga 13 5 2" xfId="43130"/>
    <cellStyle name="Uwaga 13 5 2 2" xfId="43131"/>
    <cellStyle name="Uwaga 13 5 3" xfId="43132"/>
    <cellStyle name="Uwaga 13 5 4" xfId="43133"/>
    <cellStyle name="Uwaga 13 5 5" xfId="43134"/>
    <cellStyle name="Uwaga 13 6" xfId="43135"/>
    <cellStyle name="Uwaga 13 6 2" xfId="43136"/>
    <cellStyle name="Uwaga 13 6 2 2" xfId="43137"/>
    <cellStyle name="Uwaga 13 6 3" xfId="43138"/>
    <cellStyle name="Uwaga 13 6 4" xfId="43139"/>
    <cellStyle name="Uwaga 13 6 5" xfId="43140"/>
    <cellStyle name="Uwaga 13 7" xfId="43141"/>
    <cellStyle name="Uwaga 13 7 2" xfId="43142"/>
    <cellStyle name="Uwaga 13 7 3" xfId="43143"/>
    <cellStyle name="Uwaga 13 7 4" xfId="43144"/>
    <cellStyle name="Uwaga 13 8" xfId="43145"/>
    <cellStyle name="Uwaga 13 8 2" xfId="43146"/>
    <cellStyle name="Uwaga 13 9" xfId="43147"/>
    <cellStyle name="Uwaga 13 9 2" xfId="43148"/>
    <cellStyle name="Uwaga 14" xfId="43149"/>
    <cellStyle name="Uwaga 14 10" xfId="43150"/>
    <cellStyle name="Uwaga 14 11" xfId="43151"/>
    <cellStyle name="Uwaga 14 12" xfId="43152"/>
    <cellStyle name="Uwaga 14 2" xfId="43153"/>
    <cellStyle name="Uwaga 14 2 2" xfId="43154"/>
    <cellStyle name="Uwaga 14 2 2 2" xfId="43155"/>
    <cellStyle name="Uwaga 14 2 2 2 2" xfId="43156"/>
    <cellStyle name="Uwaga 14 2 2 3" xfId="43157"/>
    <cellStyle name="Uwaga 14 2 3" xfId="43158"/>
    <cellStyle name="Uwaga 14 2 3 2" xfId="43159"/>
    <cellStyle name="Uwaga 14 2 4" xfId="43160"/>
    <cellStyle name="Uwaga 14 2 4 2" xfId="43161"/>
    <cellStyle name="Uwaga 14 2 5" xfId="43162"/>
    <cellStyle name="Uwaga 14 2 5 2" xfId="43163"/>
    <cellStyle name="Uwaga 14 2 6" xfId="43164"/>
    <cellStyle name="Uwaga 14 2 7" xfId="43165"/>
    <cellStyle name="Uwaga 14 2 8" xfId="43166"/>
    <cellStyle name="Uwaga 14 3" xfId="43167"/>
    <cellStyle name="Uwaga 14 3 2" xfId="43168"/>
    <cellStyle name="Uwaga 14 3 2 2" xfId="43169"/>
    <cellStyle name="Uwaga 14 3 2 2 2" xfId="43170"/>
    <cellStyle name="Uwaga 14 3 2 3" xfId="43171"/>
    <cellStyle name="Uwaga 14 3 3" xfId="43172"/>
    <cellStyle name="Uwaga 14 3 3 2" xfId="43173"/>
    <cellStyle name="Uwaga 14 3 4" xfId="43174"/>
    <cellStyle name="Uwaga 14 3 4 2" xfId="43175"/>
    <cellStyle name="Uwaga 14 3 5" xfId="43176"/>
    <cellStyle name="Uwaga 14 3 5 2" xfId="43177"/>
    <cellStyle name="Uwaga 14 3 6" xfId="43178"/>
    <cellStyle name="Uwaga 14 3 7" xfId="43179"/>
    <cellStyle name="Uwaga 14 3 8" xfId="43180"/>
    <cellStyle name="Uwaga 14 4" xfId="43181"/>
    <cellStyle name="Uwaga 14 4 2" xfId="43182"/>
    <cellStyle name="Uwaga 14 4 2 2" xfId="43183"/>
    <cellStyle name="Uwaga 14 4 3" xfId="43184"/>
    <cellStyle name="Uwaga 14 4 4" xfId="43185"/>
    <cellStyle name="Uwaga 14 4 5" xfId="43186"/>
    <cellStyle name="Uwaga 14 5" xfId="43187"/>
    <cellStyle name="Uwaga 14 5 2" xfId="43188"/>
    <cellStyle name="Uwaga 14 5 2 2" xfId="43189"/>
    <cellStyle name="Uwaga 14 5 3" xfId="43190"/>
    <cellStyle name="Uwaga 14 5 4" xfId="43191"/>
    <cellStyle name="Uwaga 14 5 5" xfId="43192"/>
    <cellStyle name="Uwaga 14 6" xfId="43193"/>
    <cellStyle name="Uwaga 14 6 2" xfId="43194"/>
    <cellStyle name="Uwaga 14 6 2 2" xfId="43195"/>
    <cellStyle name="Uwaga 14 6 3" xfId="43196"/>
    <cellStyle name="Uwaga 14 6 4" xfId="43197"/>
    <cellStyle name="Uwaga 14 6 5" xfId="43198"/>
    <cellStyle name="Uwaga 14 7" xfId="43199"/>
    <cellStyle name="Uwaga 14 7 2" xfId="43200"/>
    <cellStyle name="Uwaga 14 7 3" xfId="43201"/>
    <cellStyle name="Uwaga 14 7 4" xfId="43202"/>
    <cellStyle name="Uwaga 14 8" xfId="43203"/>
    <cellStyle name="Uwaga 14 8 2" xfId="43204"/>
    <cellStyle name="Uwaga 14 9" xfId="43205"/>
    <cellStyle name="Uwaga 14 9 2" xfId="43206"/>
    <cellStyle name="Uwaga 15" xfId="43207"/>
    <cellStyle name="Uwaga 15 10" xfId="43208"/>
    <cellStyle name="Uwaga 15 11" xfId="43209"/>
    <cellStyle name="Uwaga 15 12" xfId="43210"/>
    <cellStyle name="Uwaga 15 2" xfId="43211"/>
    <cellStyle name="Uwaga 15 2 2" xfId="43212"/>
    <cellStyle name="Uwaga 15 2 2 2" xfId="43213"/>
    <cellStyle name="Uwaga 15 2 2 2 2" xfId="43214"/>
    <cellStyle name="Uwaga 15 2 2 3" xfId="43215"/>
    <cellStyle name="Uwaga 15 2 3" xfId="43216"/>
    <cellStyle name="Uwaga 15 2 3 2" xfId="43217"/>
    <cellStyle name="Uwaga 15 2 4" xfId="43218"/>
    <cellStyle name="Uwaga 15 2 4 2" xfId="43219"/>
    <cellStyle name="Uwaga 15 2 5" xfId="43220"/>
    <cellStyle name="Uwaga 15 2 5 2" xfId="43221"/>
    <cellStyle name="Uwaga 15 2 6" xfId="43222"/>
    <cellStyle name="Uwaga 15 2 7" xfId="43223"/>
    <cellStyle name="Uwaga 15 2 8" xfId="43224"/>
    <cellStyle name="Uwaga 15 3" xfId="43225"/>
    <cellStyle name="Uwaga 15 3 2" xfId="43226"/>
    <cellStyle name="Uwaga 15 3 2 2" xfId="43227"/>
    <cellStyle name="Uwaga 15 3 2 2 2" xfId="43228"/>
    <cellStyle name="Uwaga 15 3 2 3" xfId="43229"/>
    <cellStyle name="Uwaga 15 3 3" xfId="43230"/>
    <cellStyle name="Uwaga 15 3 3 2" xfId="43231"/>
    <cellStyle name="Uwaga 15 3 4" xfId="43232"/>
    <cellStyle name="Uwaga 15 3 4 2" xfId="43233"/>
    <cellStyle name="Uwaga 15 3 5" xfId="43234"/>
    <cellStyle name="Uwaga 15 3 5 2" xfId="43235"/>
    <cellStyle name="Uwaga 15 3 6" xfId="43236"/>
    <cellStyle name="Uwaga 15 3 7" xfId="43237"/>
    <cellStyle name="Uwaga 15 3 8" xfId="43238"/>
    <cellStyle name="Uwaga 15 4" xfId="43239"/>
    <cellStyle name="Uwaga 15 4 2" xfId="43240"/>
    <cellStyle name="Uwaga 15 4 2 2" xfId="43241"/>
    <cellStyle name="Uwaga 15 4 3" xfId="43242"/>
    <cellStyle name="Uwaga 15 4 4" xfId="43243"/>
    <cellStyle name="Uwaga 15 4 5" xfId="43244"/>
    <cellStyle name="Uwaga 15 5" xfId="43245"/>
    <cellStyle name="Uwaga 15 5 2" xfId="43246"/>
    <cellStyle name="Uwaga 15 5 2 2" xfId="43247"/>
    <cellStyle name="Uwaga 15 5 3" xfId="43248"/>
    <cellStyle name="Uwaga 15 5 4" xfId="43249"/>
    <cellStyle name="Uwaga 15 5 5" xfId="43250"/>
    <cellStyle name="Uwaga 15 6" xfId="43251"/>
    <cellStyle name="Uwaga 15 6 2" xfId="43252"/>
    <cellStyle name="Uwaga 15 6 2 2" xfId="43253"/>
    <cellStyle name="Uwaga 15 6 3" xfId="43254"/>
    <cellStyle name="Uwaga 15 6 4" xfId="43255"/>
    <cellStyle name="Uwaga 15 6 5" xfId="43256"/>
    <cellStyle name="Uwaga 15 7" xfId="43257"/>
    <cellStyle name="Uwaga 15 7 2" xfId="43258"/>
    <cellStyle name="Uwaga 15 7 3" xfId="43259"/>
    <cellStyle name="Uwaga 15 7 4" xfId="43260"/>
    <cellStyle name="Uwaga 15 8" xfId="43261"/>
    <cellStyle name="Uwaga 15 8 2" xfId="43262"/>
    <cellStyle name="Uwaga 15 9" xfId="43263"/>
    <cellStyle name="Uwaga 15 9 2" xfId="43264"/>
    <cellStyle name="Uwaga 16" xfId="43265"/>
    <cellStyle name="Uwaga 16 10" xfId="43266"/>
    <cellStyle name="Uwaga 16 11" xfId="43267"/>
    <cellStyle name="Uwaga 16 12" xfId="43268"/>
    <cellStyle name="Uwaga 16 2" xfId="43269"/>
    <cellStyle name="Uwaga 16 2 2" xfId="43270"/>
    <cellStyle name="Uwaga 16 2 2 2" xfId="43271"/>
    <cellStyle name="Uwaga 16 2 2 2 2" xfId="43272"/>
    <cellStyle name="Uwaga 16 2 2 3" xfId="43273"/>
    <cellStyle name="Uwaga 16 2 3" xfId="43274"/>
    <cellStyle name="Uwaga 16 2 3 2" xfId="43275"/>
    <cellStyle name="Uwaga 16 2 4" xfId="43276"/>
    <cellStyle name="Uwaga 16 2 4 2" xfId="43277"/>
    <cellStyle name="Uwaga 16 2 5" xfId="43278"/>
    <cellStyle name="Uwaga 16 2 5 2" xfId="43279"/>
    <cellStyle name="Uwaga 16 2 6" xfId="43280"/>
    <cellStyle name="Uwaga 16 2 7" xfId="43281"/>
    <cellStyle name="Uwaga 16 2 8" xfId="43282"/>
    <cellStyle name="Uwaga 16 3" xfId="43283"/>
    <cellStyle name="Uwaga 16 3 2" xfId="43284"/>
    <cellStyle name="Uwaga 16 3 2 2" xfId="43285"/>
    <cellStyle name="Uwaga 16 3 2 2 2" xfId="43286"/>
    <cellStyle name="Uwaga 16 3 2 3" xfId="43287"/>
    <cellStyle name="Uwaga 16 3 3" xfId="43288"/>
    <cellStyle name="Uwaga 16 3 3 2" xfId="43289"/>
    <cellStyle name="Uwaga 16 3 4" xfId="43290"/>
    <cellStyle name="Uwaga 16 3 4 2" xfId="43291"/>
    <cellStyle name="Uwaga 16 3 5" xfId="43292"/>
    <cellStyle name="Uwaga 16 3 5 2" xfId="43293"/>
    <cellStyle name="Uwaga 16 3 6" xfId="43294"/>
    <cellStyle name="Uwaga 16 3 7" xfId="43295"/>
    <cellStyle name="Uwaga 16 3 8" xfId="43296"/>
    <cellStyle name="Uwaga 16 4" xfId="43297"/>
    <cellStyle name="Uwaga 16 4 2" xfId="43298"/>
    <cellStyle name="Uwaga 16 4 2 2" xfId="43299"/>
    <cellStyle name="Uwaga 16 4 3" xfId="43300"/>
    <cellStyle name="Uwaga 16 4 4" xfId="43301"/>
    <cellStyle name="Uwaga 16 4 5" xfId="43302"/>
    <cellStyle name="Uwaga 16 5" xfId="43303"/>
    <cellStyle name="Uwaga 16 5 2" xfId="43304"/>
    <cellStyle name="Uwaga 16 5 2 2" xfId="43305"/>
    <cellStyle name="Uwaga 16 5 3" xfId="43306"/>
    <cellStyle name="Uwaga 16 5 4" xfId="43307"/>
    <cellStyle name="Uwaga 16 5 5" xfId="43308"/>
    <cellStyle name="Uwaga 16 6" xfId="43309"/>
    <cellStyle name="Uwaga 16 6 2" xfId="43310"/>
    <cellStyle name="Uwaga 16 6 2 2" xfId="43311"/>
    <cellStyle name="Uwaga 16 6 3" xfId="43312"/>
    <cellStyle name="Uwaga 16 6 4" xfId="43313"/>
    <cellStyle name="Uwaga 16 6 5" xfId="43314"/>
    <cellStyle name="Uwaga 16 7" xfId="43315"/>
    <cellStyle name="Uwaga 16 7 2" xfId="43316"/>
    <cellStyle name="Uwaga 16 7 3" xfId="43317"/>
    <cellStyle name="Uwaga 16 7 4" xfId="43318"/>
    <cellStyle name="Uwaga 16 8" xfId="43319"/>
    <cellStyle name="Uwaga 16 8 2" xfId="43320"/>
    <cellStyle name="Uwaga 16 9" xfId="43321"/>
    <cellStyle name="Uwaga 16 9 2" xfId="43322"/>
    <cellStyle name="Uwaga 17" xfId="43323"/>
    <cellStyle name="Uwaga 17 10" xfId="43324"/>
    <cellStyle name="Uwaga 17 11" xfId="43325"/>
    <cellStyle name="Uwaga 17 12" xfId="43326"/>
    <cellStyle name="Uwaga 17 2" xfId="43327"/>
    <cellStyle name="Uwaga 17 2 2" xfId="43328"/>
    <cellStyle name="Uwaga 17 2 2 2" xfId="43329"/>
    <cellStyle name="Uwaga 17 2 2 2 2" xfId="43330"/>
    <cellStyle name="Uwaga 17 2 2 3" xfId="43331"/>
    <cellStyle name="Uwaga 17 2 3" xfId="43332"/>
    <cellStyle name="Uwaga 17 2 3 2" xfId="43333"/>
    <cellStyle name="Uwaga 17 2 4" xfId="43334"/>
    <cellStyle name="Uwaga 17 2 4 2" xfId="43335"/>
    <cellStyle name="Uwaga 17 2 5" xfId="43336"/>
    <cellStyle name="Uwaga 17 2 5 2" xfId="43337"/>
    <cellStyle name="Uwaga 17 2 6" xfId="43338"/>
    <cellStyle name="Uwaga 17 2 7" xfId="43339"/>
    <cellStyle name="Uwaga 17 2 8" xfId="43340"/>
    <cellStyle name="Uwaga 17 3" xfId="43341"/>
    <cellStyle name="Uwaga 17 3 2" xfId="43342"/>
    <cellStyle name="Uwaga 17 3 2 2" xfId="43343"/>
    <cellStyle name="Uwaga 17 3 2 2 2" xfId="43344"/>
    <cellStyle name="Uwaga 17 3 2 3" xfId="43345"/>
    <cellStyle name="Uwaga 17 3 3" xfId="43346"/>
    <cellStyle name="Uwaga 17 3 3 2" xfId="43347"/>
    <cellStyle name="Uwaga 17 3 4" xfId="43348"/>
    <cellStyle name="Uwaga 17 3 4 2" xfId="43349"/>
    <cellStyle name="Uwaga 17 3 5" xfId="43350"/>
    <cellStyle name="Uwaga 17 3 5 2" xfId="43351"/>
    <cellStyle name="Uwaga 17 3 6" xfId="43352"/>
    <cellStyle name="Uwaga 17 3 7" xfId="43353"/>
    <cellStyle name="Uwaga 17 3 8" xfId="43354"/>
    <cellStyle name="Uwaga 17 4" xfId="43355"/>
    <cellStyle name="Uwaga 17 4 2" xfId="43356"/>
    <cellStyle name="Uwaga 17 4 2 2" xfId="43357"/>
    <cellStyle name="Uwaga 17 4 3" xfId="43358"/>
    <cellStyle name="Uwaga 17 4 4" xfId="43359"/>
    <cellStyle name="Uwaga 17 4 5" xfId="43360"/>
    <cellStyle name="Uwaga 17 5" xfId="43361"/>
    <cellStyle name="Uwaga 17 5 2" xfId="43362"/>
    <cellStyle name="Uwaga 17 5 2 2" xfId="43363"/>
    <cellStyle name="Uwaga 17 5 3" xfId="43364"/>
    <cellStyle name="Uwaga 17 5 4" xfId="43365"/>
    <cellStyle name="Uwaga 17 5 5" xfId="43366"/>
    <cellStyle name="Uwaga 17 6" xfId="43367"/>
    <cellStyle name="Uwaga 17 6 2" xfId="43368"/>
    <cellStyle name="Uwaga 17 6 2 2" xfId="43369"/>
    <cellStyle name="Uwaga 17 6 3" xfId="43370"/>
    <cellStyle name="Uwaga 17 6 4" xfId="43371"/>
    <cellStyle name="Uwaga 17 6 5" xfId="43372"/>
    <cellStyle name="Uwaga 17 7" xfId="43373"/>
    <cellStyle name="Uwaga 17 7 2" xfId="43374"/>
    <cellStyle name="Uwaga 17 7 3" xfId="43375"/>
    <cellStyle name="Uwaga 17 7 4" xfId="43376"/>
    <cellStyle name="Uwaga 17 8" xfId="43377"/>
    <cellStyle name="Uwaga 17 8 2" xfId="43378"/>
    <cellStyle name="Uwaga 17 9" xfId="43379"/>
    <cellStyle name="Uwaga 17 9 2" xfId="43380"/>
    <cellStyle name="Uwaga 18" xfId="43381"/>
    <cellStyle name="Uwaga 18 10" xfId="43382"/>
    <cellStyle name="Uwaga 18 11" xfId="43383"/>
    <cellStyle name="Uwaga 18 12" xfId="43384"/>
    <cellStyle name="Uwaga 18 2" xfId="43385"/>
    <cellStyle name="Uwaga 18 2 2" xfId="43386"/>
    <cellStyle name="Uwaga 18 2 2 2" xfId="43387"/>
    <cellStyle name="Uwaga 18 2 2 2 2" xfId="43388"/>
    <cellStyle name="Uwaga 18 2 2 3" xfId="43389"/>
    <cellStyle name="Uwaga 18 2 3" xfId="43390"/>
    <cellStyle name="Uwaga 18 2 3 2" xfId="43391"/>
    <cellStyle name="Uwaga 18 2 4" xfId="43392"/>
    <cellStyle name="Uwaga 18 2 4 2" xfId="43393"/>
    <cellStyle name="Uwaga 18 2 5" xfId="43394"/>
    <cellStyle name="Uwaga 18 2 5 2" xfId="43395"/>
    <cellStyle name="Uwaga 18 2 6" xfId="43396"/>
    <cellStyle name="Uwaga 18 2 7" xfId="43397"/>
    <cellStyle name="Uwaga 18 2 8" xfId="43398"/>
    <cellStyle name="Uwaga 18 3" xfId="43399"/>
    <cellStyle name="Uwaga 18 3 2" xfId="43400"/>
    <cellStyle name="Uwaga 18 3 2 2" xfId="43401"/>
    <cellStyle name="Uwaga 18 3 2 2 2" xfId="43402"/>
    <cellStyle name="Uwaga 18 3 2 3" xfId="43403"/>
    <cellStyle name="Uwaga 18 3 3" xfId="43404"/>
    <cellStyle name="Uwaga 18 3 3 2" xfId="43405"/>
    <cellStyle name="Uwaga 18 3 4" xfId="43406"/>
    <cellStyle name="Uwaga 18 3 4 2" xfId="43407"/>
    <cellStyle name="Uwaga 18 3 5" xfId="43408"/>
    <cellStyle name="Uwaga 18 3 5 2" xfId="43409"/>
    <cellStyle name="Uwaga 18 3 6" xfId="43410"/>
    <cellStyle name="Uwaga 18 3 7" xfId="43411"/>
    <cellStyle name="Uwaga 18 3 8" xfId="43412"/>
    <cellStyle name="Uwaga 18 4" xfId="43413"/>
    <cellStyle name="Uwaga 18 4 2" xfId="43414"/>
    <cellStyle name="Uwaga 18 4 2 2" xfId="43415"/>
    <cellStyle name="Uwaga 18 4 3" xfId="43416"/>
    <cellStyle name="Uwaga 18 4 4" xfId="43417"/>
    <cellStyle name="Uwaga 18 4 5" xfId="43418"/>
    <cellStyle name="Uwaga 18 5" xfId="43419"/>
    <cellStyle name="Uwaga 18 5 2" xfId="43420"/>
    <cellStyle name="Uwaga 18 5 2 2" xfId="43421"/>
    <cellStyle name="Uwaga 18 5 3" xfId="43422"/>
    <cellStyle name="Uwaga 18 5 4" xfId="43423"/>
    <cellStyle name="Uwaga 18 5 5" xfId="43424"/>
    <cellStyle name="Uwaga 18 6" xfId="43425"/>
    <cellStyle name="Uwaga 18 6 2" xfId="43426"/>
    <cellStyle name="Uwaga 18 6 2 2" xfId="43427"/>
    <cellStyle name="Uwaga 18 6 3" xfId="43428"/>
    <cellStyle name="Uwaga 18 6 4" xfId="43429"/>
    <cellStyle name="Uwaga 18 6 5" xfId="43430"/>
    <cellStyle name="Uwaga 18 7" xfId="43431"/>
    <cellStyle name="Uwaga 18 7 2" xfId="43432"/>
    <cellStyle name="Uwaga 18 7 3" xfId="43433"/>
    <cellStyle name="Uwaga 18 7 4" xfId="43434"/>
    <cellStyle name="Uwaga 18 8" xfId="43435"/>
    <cellStyle name="Uwaga 18 8 2" xfId="43436"/>
    <cellStyle name="Uwaga 18 9" xfId="43437"/>
    <cellStyle name="Uwaga 18 9 2" xfId="43438"/>
    <cellStyle name="Uwaga 19" xfId="43439"/>
    <cellStyle name="Uwaga 19 10" xfId="43440"/>
    <cellStyle name="Uwaga 19 11" xfId="43441"/>
    <cellStyle name="Uwaga 19 12" xfId="43442"/>
    <cellStyle name="Uwaga 19 2" xfId="43443"/>
    <cellStyle name="Uwaga 19 2 2" xfId="43444"/>
    <cellStyle name="Uwaga 19 2 2 2" xfId="43445"/>
    <cellStyle name="Uwaga 19 2 2 2 2" xfId="43446"/>
    <cellStyle name="Uwaga 19 2 2 3" xfId="43447"/>
    <cellStyle name="Uwaga 19 2 3" xfId="43448"/>
    <cellStyle name="Uwaga 19 2 3 2" xfId="43449"/>
    <cellStyle name="Uwaga 19 2 4" xfId="43450"/>
    <cellStyle name="Uwaga 19 2 4 2" xfId="43451"/>
    <cellStyle name="Uwaga 19 2 5" xfId="43452"/>
    <cellStyle name="Uwaga 19 2 5 2" xfId="43453"/>
    <cellStyle name="Uwaga 19 2 6" xfId="43454"/>
    <cellStyle name="Uwaga 19 2 7" xfId="43455"/>
    <cellStyle name="Uwaga 19 2 8" xfId="43456"/>
    <cellStyle name="Uwaga 19 3" xfId="43457"/>
    <cellStyle name="Uwaga 19 3 2" xfId="43458"/>
    <cellStyle name="Uwaga 19 3 2 2" xfId="43459"/>
    <cellStyle name="Uwaga 19 3 2 2 2" xfId="43460"/>
    <cellStyle name="Uwaga 19 3 2 3" xfId="43461"/>
    <cellStyle name="Uwaga 19 3 3" xfId="43462"/>
    <cellStyle name="Uwaga 19 3 3 2" xfId="43463"/>
    <cellStyle name="Uwaga 19 3 4" xfId="43464"/>
    <cellStyle name="Uwaga 19 3 4 2" xfId="43465"/>
    <cellStyle name="Uwaga 19 3 5" xfId="43466"/>
    <cellStyle name="Uwaga 19 3 5 2" xfId="43467"/>
    <cellStyle name="Uwaga 19 3 6" xfId="43468"/>
    <cellStyle name="Uwaga 19 3 7" xfId="43469"/>
    <cellStyle name="Uwaga 19 3 8" xfId="43470"/>
    <cellStyle name="Uwaga 19 4" xfId="43471"/>
    <cellStyle name="Uwaga 19 4 2" xfId="43472"/>
    <cellStyle name="Uwaga 19 4 2 2" xfId="43473"/>
    <cellStyle name="Uwaga 19 4 3" xfId="43474"/>
    <cellStyle name="Uwaga 19 4 4" xfId="43475"/>
    <cellStyle name="Uwaga 19 4 5" xfId="43476"/>
    <cellStyle name="Uwaga 19 5" xfId="43477"/>
    <cellStyle name="Uwaga 19 5 2" xfId="43478"/>
    <cellStyle name="Uwaga 19 5 2 2" xfId="43479"/>
    <cellStyle name="Uwaga 19 5 3" xfId="43480"/>
    <cellStyle name="Uwaga 19 5 4" xfId="43481"/>
    <cellStyle name="Uwaga 19 5 5" xfId="43482"/>
    <cellStyle name="Uwaga 19 6" xfId="43483"/>
    <cellStyle name="Uwaga 19 6 2" xfId="43484"/>
    <cellStyle name="Uwaga 19 6 2 2" xfId="43485"/>
    <cellStyle name="Uwaga 19 6 3" xfId="43486"/>
    <cellStyle name="Uwaga 19 6 4" xfId="43487"/>
    <cellStyle name="Uwaga 19 6 5" xfId="43488"/>
    <cellStyle name="Uwaga 19 7" xfId="43489"/>
    <cellStyle name="Uwaga 19 7 2" xfId="43490"/>
    <cellStyle name="Uwaga 19 7 3" xfId="43491"/>
    <cellStyle name="Uwaga 19 7 4" xfId="43492"/>
    <cellStyle name="Uwaga 19 8" xfId="43493"/>
    <cellStyle name="Uwaga 19 8 2" xfId="43494"/>
    <cellStyle name="Uwaga 19 9" xfId="43495"/>
    <cellStyle name="Uwaga 19 9 2" xfId="43496"/>
    <cellStyle name="Uwaga 2" xfId="43497"/>
    <cellStyle name="Uwaga 2 10" xfId="43498"/>
    <cellStyle name="Uwaga 2 11" xfId="43499"/>
    <cellStyle name="Uwaga 2 12" xfId="43500"/>
    <cellStyle name="Uwaga 2 2" xfId="43501"/>
    <cellStyle name="Uwaga 2 2 2" xfId="43502"/>
    <cellStyle name="Uwaga 2 2 2 2" xfId="43503"/>
    <cellStyle name="Uwaga 2 2 2 2 2" xfId="43504"/>
    <cellStyle name="Uwaga 2 2 2 3" xfId="43505"/>
    <cellStyle name="Uwaga 2 2 3" xfId="43506"/>
    <cellStyle name="Uwaga 2 2 3 2" xfId="43507"/>
    <cellStyle name="Uwaga 2 2 4" xfId="43508"/>
    <cellStyle name="Uwaga 2 2 4 2" xfId="43509"/>
    <cellStyle name="Uwaga 2 2 5" xfId="43510"/>
    <cellStyle name="Uwaga 2 2 5 2" xfId="43511"/>
    <cellStyle name="Uwaga 2 2 6" xfId="43512"/>
    <cellStyle name="Uwaga 2 2 7" xfId="43513"/>
    <cellStyle name="Uwaga 2 2 8" xfId="43514"/>
    <cellStyle name="Uwaga 2 3" xfId="43515"/>
    <cellStyle name="Uwaga 2 3 2" xfId="43516"/>
    <cellStyle name="Uwaga 2 3 2 2" xfId="43517"/>
    <cellStyle name="Uwaga 2 3 2 2 2" xfId="43518"/>
    <cellStyle name="Uwaga 2 3 2 3" xfId="43519"/>
    <cellStyle name="Uwaga 2 3 3" xfId="43520"/>
    <cellStyle name="Uwaga 2 3 3 2" xfId="43521"/>
    <cellStyle name="Uwaga 2 3 4" xfId="43522"/>
    <cellStyle name="Uwaga 2 3 4 2" xfId="43523"/>
    <cellStyle name="Uwaga 2 3 5" xfId="43524"/>
    <cellStyle name="Uwaga 2 3 5 2" xfId="43525"/>
    <cellStyle name="Uwaga 2 3 6" xfId="43526"/>
    <cellStyle name="Uwaga 2 3 7" xfId="43527"/>
    <cellStyle name="Uwaga 2 3 8" xfId="43528"/>
    <cellStyle name="Uwaga 2 4" xfId="43529"/>
    <cellStyle name="Uwaga 2 4 2" xfId="43530"/>
    <cellStyle name="Uwaga 2 4 2 2" xfId="43531"/>
    <cellStyle name="Uwaga 2 4 3" xfId="43532"/>
    <cellStyle name="Uwaga 2 4 4" xfId="43533"/>
    <cellStyle name="Uwaga 2 4 5" xfId="43534"/>
    <cellStyle name="Uwaga 2 5" xfId="43535"/>
    <cellStyle name="Uwaga 2 5 2" xfId="43536"/>
    <cellStyle name="Uwaga 2 5 2 2" xfId="43537"/>
    <cellStyle name="Uwaga 2 5 3" xfId="43538"/>
    <cellStyle name="Uwaga 2 5 4" xfId="43539"/>
    <cellStyle name="Uwaga 2 5 5" xfId="43540"/>
    <cellStyle name="Uwaga 2 6" xfId="43541"/>
    <cellStyle name="Uwaga 2 6 2" xfId="43542"/>
    <cellStyle name="Uwaga 2 6 2 2" xfId="43543"/>
    <cellStyle name="Uwaga 2 6 3" xfId="43544"/>
    <cellStyle name="Uwaga 2 6 4" xfId="43545"/>
    <cellStyle name="Uwaga 2 6 5" xfId="43546"/>
    <cellStyle name="Uwaga 2 7" xfId="43547"/>
    <cellStyle name="Uwaga 2 7 2" xfId="43548"/>
    <cellStyle name="Uwaga 2 7 3" xfId="43549"/>
    <cellStyle name="Uwaga 2 7 4" xfId="43550"/>
    <cellStyle name="Uwaga 2 8" xfId="43551"/>
    <cellStyle name="Uwaga 2 8 2" xfId="43552"/>
    <cellStyle name="Uwaga 2 9" xfId="43553"/>
    <cellStyle name="Uwaga 2 9 2" xfId="43554"/>
    <cellStyle name="Uwaga 20" xfId="43555"/>
    <cellStyle name="Uwaga 20 10" xfId="43556"/>
    <cellStyle name="Uwaga 20 11" xfId="43557"/>
    <cellStyle name="Uwaga 20 12" xfId="43558"/>
    <cellStyle name="Uwaga 20 2" xfId="43559"/>
    <cellStyle name="Uwaga 20 2 2" xfId="43560"/>
    <cellStyle name="Uwaga 20 2 2 2" xfId="43561"/>
    <cellStyle name="Uwaga 20 2 2 2 2" xfId="43562"/>
    <cellStyle name="Uwaga 20 2 2 3" xfId="43563"/>
    <cellStyle name="Uwaga 20 2 3" xfId="43564"/>
    <cellStyle name="Uwaga 20 2 3 2" xfId="43565"/>
    <cellStyle name="Uwaga 20 2 4" xfId="43566"/>
    <cellStyle name="Uwaga 20 2 4 2" xfId="43567"/>
    <cellStyle name="Uwaga 20 2 5" xfId="43568"/>
    <cellStyle name="Uwaga 20 2 5 2" xfId="43569"/>
    <cellStyle name="Uwaga 20 2 6" xfId="43570"/>
    <cellStyle name="Uwaga 20 2 7" xfId="43571"/>
    <cellStyle name="Uwaga 20 2 8" xfId="43572"/>
    <cellStyle name="Uwaga 20 3" xfId="43573"/>
    <cellStyle name="Uwaga 20 3 2" xfId="43574"/>
    <cellStyle name="Uwaga 20 3 2 2" xfId="43575"/>
    <cellStyle name="Uwaga 20 3 2 2 2" xfId="43576"/>
    <cellStyle name="Uwaga 20 3 2 3" xfId="43577"/>
    <cellStyle name="Uwaga 20 3 3" xfId="43578"/>
    <cellStyle name="Uwaga 20 3 3 2" xfId="43579"/>
    <cellStyle name="Uwaga 20 3 4" xfId="43580"/>
    <cellStyle name="Uwaga 20 3 4 2" xfId="43581"/>
    <cellStyle name="Uwaga 20 3 5" xfId="43582"/>
    <cellStyle name="Uwaga 20 3 5 2" xfId="43583"/>
    <cellStyle name="Uwaga 20 3 6" xfId="43584"/>
    <cellStyle name="Uwaga 20 3 7" xfId="43585"/>
    <cellStyle name="Uwaga 20 3 8" xfId="43586"/>
    <cellStyle name="Uwaga 20 4" xfId="43587"/>
    <cellStyle name="Uwaga 20 4 2" xfId="43588"/>
    <cellStyle name="Uwaga 20 4 2 2" xfId="43589"/>
    <cellStyle name="Uwaga 20 4 3" xfId="43590"/>
    <cellStyle name="Uwaga 20 4 4" xfId="43591"/>
    <cellStyle name="Uwaga 20 4 5" xfId="43592"/>
    <cellStyle name="Uwaga 20 5" xfId="43593"/>
    <cellStyle name="Uwaga 20 5 2" xfId="43594"/>
    <cellStyle name="Uwaga 20 5 2 2" xfId="43595"/>
    <cellStyle name="Uwaga 20 5 3" xfId="43596"/>
    <cellStyle name="Uwaga 20 5 4" xfId="43597"/>
    <cellStyle name="Uwaga 20 5 5" xfId="43598"/>
    <cellStyle name="Uwaga 20 6" xfId="43599"/>
    <cellStyle name="Uwaga 20 6 2" xfId="43600"/>
    <cellStyle name="Uwaga 20 6 2 2" xfId="43601"/>
    <cellStyle name="Uwaga 20 6 3" xfId="43602"/>
    <cellStyle name="Uwaga 20 6 4" xfId="43603"/>
    <cellStyle name="Uwaga 20 6 5" xfId="43604"/>
    <cellStyle name="Uwaga 20 7" xfId="43605"/>
    <cellStyle name="Uwaga 20 7 2" xfId="43606"/>
    <cellStyle name="Uwaga 20 7 3" xfId="43607"/>
    <cellStyle name="Uwaga 20 7 4" xfId="43608"/>
    <cellStyle name="Uwaga 20 8" xfId="43609"/>
    <cellStyle name="Uwaga 20 8 2" xfId="43610"/>
    <cellStyle name="Uwaga 20 9" xfId="43611"/>
    <cellStyle name="Uwaga 20 9 2" xfId="43612"/>
    <cellStyle name="Uwaga 21" xfId="43613"/>
    <cellStyle name="Uwaga 21 10" xfId="43614"/>
    <cellStyle name="Uwaga 21 11" xfId="43615"/>
    <cellStyle name="Uwaga 21 12" xfId="43616"/>
    <cellStyle name="Uwaga 21 2" xfId="43617"/>
    <cellStyle name="Uwaga 21 2 2" xfId="43618"/>
    <cellStyle name="Uwaga 21 2 2 2" xfId="43619"/>
    <cellStyle name="Uwaga 21 2 2 2 2" xfId="43620"/>
    <cellStyle name="Uwaga 21 2 2 3" xfId="43621"/>
    <cellStyle name="Uwaga 21 2 3" xfId="43622"/>
    <cellStyle name="Uwaga 21 2 3 2" xfId="43623"/>
    <cellStyle name="Uwaga 21 2 4" xfId="43624"/>
    <cellStyle name="Uwaga 21 2 4 2" xfId="43625"/>
    <cellStyle name="Uwaga 21 2 5" xfId="43626"/>
    <cellStyle name="Uwaga 21 2 5 2" xfId="43627"/>
    <cellStyle name="Uwaga 21 2 6" xfId="43628"/>
    <cellStyle name="Uwaga 21 2 7" xfId="43629"/>
    <cellStyle name="Uwaga 21 2 8" xfId="43630"/>
    <cellStyle name="Uwaga 21 3" xfId="43631"/>
    <cellStyle name="Uwaga 21 3 2" xfId="43632"/>
    <cellStyle name="Uwaga 21 3 2 2" xfId="43633"/>
    <cellStyle name="Uwaga 21 3 2 2 2" xfId="43634"/>
    <cellStyle name="Uwaga 21 3 2 3" xfId="43635"/>
    <cellStyle name="Uwaga 21 3 3" xfId="43636"/>
    <cellStyle name="Uwaga 21 3 3 2" xfId="43637"/>
    <cellStyle name="Uwaga 21 3 4" xfId="43638"/>
    <cellStyle name="Uwaga 21 3 4 2" xfId="43639"/>
    <cellStyle name="Uwaga 21 3 5" xfId="43640"/>
    <cellStyle name="Uwaga 21 3 5 2" xfId="43641"/>
    <cellStyle name="Uwaga 21 3 6" xfId="43642"/>
    <cellStyle name="Uwaga 21 3 7" xfId="43643"/>
    <cellStyle name="Uwaga 21 3 8" xfId="43644"/>
    <cellStyle name="Uwaga 21 4" xfId="43645"/>
    <cellStyle name="Uwaga 21 4 2" xfId="43646"/>
    <cellStyle name="Uwaga 21 4 2 2" xfId="43647"/>
    <cellStyle name="Uwaga 21 4 3" xfId="43648"/>
    <cellStyle name="Uwaga 21 4 4" xfId="43649"/>
    <cellStyle name="Uwaga 21 4 5" xfId="43650"/>
    <cellStyle name="Uwaga 21 5" xfId="43651"/>
    <cellStyle name="Uwaga 21 5 2" xfId="43652"/>
    <cellStyle name="Uwaga 21 5 2 2" xfId="43653"/>
    <cellStyle name="Uwaga 21 5 3" xfId="43654"/>
    <cellStyle name="Uwaga 21 5 4" xfId="43655"/>
    <cellStyle name="Uwaga 21 5 5" xfId="43656"/>
    <cellStyle name="Uwaga 21 6" xfId="43657"/>
    <cellStyle name="Uwaga 21 6 2" xfId="43658"/>
    <cellStyle name="Uwaga 21 6 2 2" xfId="43659"/>
    <cellStyle name="Uwaga 21 6 3" xfId="43660"/>
    <cellStyle name="Uwaga 21 6 4" xfId="43661"/>
    <cellStyle name="Uwaga 21 6 5" xfId="43662"/>
    <cellStyle name="Uwaga 21 7" xfId="43663"/>
    <cellStyle name="Uwaga 21 7 2" xfId="43664"/>
    <cellStyle name="Uwaga 21 7 3" xfId="43665"/>
    <cellStyle name="Uwaga 21 7 4" xfId="43666"/>
    <cellStyle name="Uwaga 21 8" xfId="43667"/>
    <cellStyle name="Uwaga 21 8 2" xfId="43668"/>
    <cellStyle name="Uwaga 21 9" xfId="43669"/>
    <cellStyle name="Uwaga 21 9 2" xfId="43670"/>
    <cellStyle name="Uwaga 22" xfId="43671"/>
    <cellStyle name="Uwaga 22 10" xfId="43672"/>
    <cellStyle name="Uwaga 22 11" xfId="43673"/>
    <cellStyle name="Uwaga 22 12" xfId="43674"/>
    <cellStyle name="Uwaga 22 2" xfId="43675"/>
    <cellStyle name="Uwaga 22 2 2" xfId="43676"/>
    <cellStyle name="Uwaga 22 2 2 2" xfId="43677"/>
    <cellStyle name="Uwaga 22 2 2 2 2" xfId="43678"/>
    <cellStyle name="Uwaga 22 2 2 3" xfId="43679"/>
    <cellStyle name="Uwaga 22 2 3" xfId="43680"/>
    <cellStyle name="Uwaga 22 2 3 2" xfId="43681"/>
    <cellStyle name="Uwaga 22 2 4" xfId="43682"/>
    <cellStyle name="Uwaga 22 2 4 2" xfId="43683"/>
    <cellStyle name="Uwaga 22 2 5" xfId="43684"/>
    <cellStyle name="Uwaga 22 2 5 2" xfId="43685"/>
    <cellStyle name="Uwaga 22 2 6" xfId="43686"/>
    <cellStyle name="Uwaga 22 2 7" xfId="43687"/>
    <cellStyle name="Uwaga 22 2 8" xfId="43688"/>
    <cellStyle name="Uwaga 22 3" xfId="43689"/>
    <cellStyle name="Uwaga 22 3 2" xfId="43690"/>
    <cellStyle name="Uwaga 22 3 2 2" xfId="43691"/>
    <cellStyle name="Uwaga 22 3 2 2 2" xfId="43692"/>
    <cellStyle name="Uwaga 22 3 2 3" xfId="43693"/>
    <cellStyle name="Uwaga 22 3 3" xfId="43694"/>
    <cellStyle name="Uwaga 22 3 3 2" xfId="43695"/>
    <cellStyle name="Uwaga 22 3 4" xfId="43696"/>
    <cellStyle name="Uwaga 22 3 4 2" xfId="43697"/>
    <cellStyle name="Uwaga 22 3 5" xfId="43698"/>
    <cellStyle name="Uwaga 22 3 5 2" xfId="43699"/>
    <cellStyle name="Uwaga 22 3 6" xfId="43700"/>
    <cellStyle name="Uwaga 22 3 7" xfId="43701"/>
    <cellStyle name="Uwaga 22 3 8" xfId="43702"/>
    <cellStyle name="Uwaga 22 4" xfId="43703"/>
    <cellStyle name="Uwaga 22 4 2" xfId="43704"/>
    <cellStyle name="Uwaga 22 4 2 2" xfId="43705"/>
    <cellStyle name="Uwaga 22 4 3" xfId="43706"/>
    <cellStyle name="Uwaga 22 4 4" xfId="43707"/>
    <cellStyle name="Uwaga 22 4 5" xfId="43708"/>
    <cellStyle name="Uwaga 22 5" xfId="43709"/>
    <cellStyle name="Uwaga 22 5 2" xfId="43710"/>
    <cellStyle name="Uwaga 22 5 2 2" xfId="43711"/>
    <cellStyle name="Uwaga 22 5 3" xfId="43712"/>
    <cellStyle name="Uwaga 22 5 4" xfId="43713"/>
    <cellStyle name="Uwaga 22 5 5" xfId="43714"/>
    <cellStyle name="Uwaga 22 6" xfId="43715"/>
    <cellStyle name="Uwaga 22 6 2" xfId="43716"/>
    <cellStyle name="Uwaga 22 6 2 2" xfId="43717"/>
    <cellStyle name="Uwaga 22 6 3" xfId="43718"/>
    <cellStyle name="Uwaga 22 6 4" xfId="43719"/>
    <cellStyle name="Uwaga 22 6 5" xfId="43720"/>
    <cellStyle name="Uwaga 22 7" xfId="43721"/>
    <cellStyle name="Uwaga 22 7 2" xfId="43722"/>
    <cellStyle name="Uwaga 22 7 3" xfId="43723"/>
    <cellStyle name="Uwaga 22 7 4" xfId="43724"/>
    <cellStyle name="Uwaga 22 8" xfId="43725"/>
    <cellStyle name="Uwaga 22 8 2" xfId="43726"/>
    <cellStyle name="Uwaga 22 9" xfId="43727"/>
    <cellStyle name="Uwaga 22 9 2" xfId="43728"/>
    <cellStyle name="Uwaga 23" xfId="43729"/>
    <cellStyle name="Uwaga 23 10" xfId="43730"/>
    <cellStyle name="Uwaga 23 11" xfId="43731"/>
    <cellStyle name="Uwaga 23 12" xfId="43732"/>
    <cellStyle name="Uwaga 23 2" xfId="43733"/>
    <cellStyle name="Uwaga 23 2 2" xfId="43734"/>
    <cellStyle name="Uwaga 23 2 2 2" xfId="43735"/>
    <cellStyle name="Uwaga 23 2 2 2 2" xfId="43736"/>
    <cellStyle name="Uwaga 23 2 2 3" xfId="43737"/>
    <cellStyle name="Uwaga 23 2 3" xfId="43738"/>
    <cellStyle name="Uwaga 23 2 3 2" xfId="43739"/>
    <cellStyle name="Uwaga 23 2 4" xfId="43740"/>
    <cellStyle name="Uwaga 23 2 4 2" xfId="43741"/>
    <cellStyle name="Uwaga 23 2 5" xfId="43742"/>
    <cellStyle name="Uwaga 23 2 5 2" xfId="43743"/>
    <cellStyle name="Uwaga 23 2 6" xfId="43744"/>
    <cellStyle name="Uwaga 23 2 7" xfId="43745"/>
    <cellStyle name="Uwaga 23 2 8" xfId="43746"/>
    <cellStyle name="Uwaga 23 3" xfId="43747"/>
    <cellStyle name="Uwaga 23 3 2" xfId="43748"/>
    <cellStyle name="Uwaga 23 3 2 2" xfId="43749"/>
    <cellStyle name="Uwaga 23 3 2 2 2" xfId="43750"/>
    <cellStyle name="Uwaga 23 3 2 3" xfId="43751"/>
    <cellStyle name="Uwaga 23 3 3" xfId="43752"/>
    <cellStyle name="Uwaga 23 3 3 2" xfId="43753"/>
    <cellStyle name="Uwaga 23 3 4" xfId="43754"/>
    <cellStyle name="Uwaga 23 3 4 2" xfId="43755"/>
    <cellStyle name="Uwaga 23 3 5" xfId="43756"/>
    <cellStyle name="Uwaga 23 3 5 2" xfId="43757"/>
    <cellStyle name="Uwaga 23 3 6" xfId="43758"/>
    <cellStyle name="Uwaga 23 3 7" xfId="43759"/>
    <cellStyle name="Uwaga 23 3 8" xfId="43760"/>
    <cellStyle name="Uwaga 23 4" xfId="43761"/>
    <cellStyle name="Uwaga 23 4 2" xfId="43762"/>
    <cellStyle name="Uwaga 23 4 2 2" xfId="43763"/>
    <cellStyle name="Uwaga 23 4 3" xfId="43764"/>
    <cellStyle name="Uwaga 23 4 4" xfId="43765"/>
    <cellStyle name="Uwaga 23 4 5" xfId="43766"/>
    <cellStyle name="Uwaga 23 5" xfId="43767"/>
    <cellStyle name="Uwaga 23 5 2" xfId="43768"/>
    <cellStyle name="Uwaga 23 5 2 2" xfId="43769"/>
    <cellStyle name="Uwaga 23 5 3" xfId="43770"/>
    <cellStyle name="Uwaga 23 5 4" xfId="43771"/>
    <cellStyle name="Uwaga 23 5 5" xfId="43772"/>
    <cellStyle name="Uwaga 23 6" xfId="43773"/>
    <cellStyle name="Uwaga 23 6 2" xfId="43774"/>
    <cellStyle name="Uwaga 23 6 2 2" xfId="43775"/>
    <cellStyle name="Uwaga 23 6 3" xfId="43776"/>
    <cellStyle name="Uwaga 23 6 4" xfId="43777"/>
    <cellStyle name="Uwaga 23 6 5" xfId="43778"/>
    <cellStyle name="Uwaga 23 7" xfId="43779"/>
    <cellStyle name="Uwaga 23 7 2" xfId="43780"/>
    <cellStyle name="Uwaga 23 7 3" xfId="43781"/>
    <cellStyle name="Uwaga 23 7 4" xfId="43782"/>
    <cellStyle name="Uwaga 23 8" xfId="43783"/>
    <cellStyle name="Uwaga 23 8 2" xfId="43784"/>
    <cellStyle name="Uwaga 23 9" xfId="43785"/>
    <cellStyle name="Uwaga 23 9 2" xfId="43786"/>
    <cellStyle name="Uwaga 24" xfId="43787"/>
    <cellStyle name="Uwaga 24 2" xfId="43788"/>
    <cellStyle name="Uwaga 24 2 2" xfId="43789"/>
    <cellStyle name="Uwaga 24 2 2 2" xfId="43790"/>
    <cellStyle name="Uwaga 24 2 3" xfId="43791"/>
    <cellStyle name="Uwaga 24 3" xfId="43792"/>
    <cellStyle name="Uwaga 24 3 2" xfId="43793"/>
    <cellStyle name="Uwaga 24 4" xfId="43794"/>
    <cellStyle name="Uwaga 24 4 2" xfId="43795"/>
    <cellStyle name="Uwaga 24 5" xfId="43796"/>
    <cellStyle name="Uwaga 24 5 2" xfId="43797"/>
    <cellStyle name="Uwaga 24 6" xfId="43798"/>
    <cellStyle name="Uwaga 24 7" xfId="43799"/>
    <cellStyle name="Uwaga 24 8" xfId="43800"/>
    <cellStyle name="Uwaga 25" xfId="43801"/>
    <cellStyle name="Uwaga 25 2" xfId="43802"/>
    <cellStyle name="Uwaga 25 2 2" xfId="43803"/>
    <cellStyle name="Uwaga 25 2 2 2" xfId="43804"/>
    <cellStyle name="Uwaga 25 2 3" xfId="43805"/>
    <cellStyle name="Uwaga 25 3" xfId="43806"/>
    <cellStyle name="Uwaga 25 3 2" xfId="43807"/>
    <cellStyle name="Uwaga 25 4" xfId="43808"/>
    <cellStyle name="Uwaga 25 4 2" xfId="43809"/>
    <cellStyle name="Uwaga 25 5" xfId="43810"/>
    <cellStyle name="Uwaga 25 5 2" xfId="43811"/>
    <cellStyle name="Uwaga 25 6" xfId="43812"/>
    <cellStyle name="Uwaga 25 7" xfId="43813"/>
    <cellStyle name="Uwaga 25 8" xfId="43814"/>
    <cellStyle name="Uwaga 26" xfId="43815"/>
    <cellStyle name="Uwaga 26 2" xfId="43816"/>
    <cellStyle name="Uwaga 26 2 2" xfId="43817"/>
    <cellStyle name="Uwaga 26 3" xfId="43818"/>
    <cellStyle name="Uwaga 26 4" xfId="43819"/>
    <cellStyle name="Uwaga 26 5" xfId="43820"/>
    <cellStyle name="Uwaga 27" xfId="43821"/>
    <cellStyle name="Uwaga 27 2" xfId="43822"/>
    <cellStyle name="Uwaga 27 3" xfId="43823"/>
    <cellStyle name="Uwaga 27 4" xfId="43824"/>
    <cellStyle name="Uwaga 28" xfId="43825"/>
    <cellStyle name="Uwaga 28 2" xfId="43826"/>
    <cellStyle name="Uwaga 28 3" xfId="43827"/>
    <cellStyle name="Uwaga 28 4" xfId="43828"/>
    <cellStyle name="Uwaga 29" xfId="43829"/>
    <cellStyle name="Uwaga 29 2" xfId="43830"/>
    <cellStyle name="Uwaga 29 3" xfId="43831"/>
    <cellStyle name="Uwaga 29 4" xfId="43832"/>
    <cellStyle name="Uwaga 3" xfId="43833"/>
    <cellStyle name="Uwaga 3 10" xfId="43834"/>
    <cellStyle name="Uwaga 3 11" xfId="43835"/>
    <cellStyle name="Uwaga 3 12" xfId="43836"/>
    <cellStyle name="Uwaga 3 2" xfId="43837"/>
    <cellStyle name="Uwaga 3 2 2" xfId="43838"/>
    <cellStyle name="Uwaga 3 2 2 2" xfId="43839"/>
    <cellStyle name="Uwaga 3 2 2 2 2" xfId="43840"/>
    <cellStyle name="Uwaga 3 2 2 3" xfId="43841"/>
    <cellStyle name="Uwaga 3 2 3" xfId="43842"/>
    <cellStyle name="Uwaga 3 2 3 2" xfId="43843"/>
    <cellStyle name="Uwaga 3 2 4" xfId="43844"/>
    <cellStyle name="Uwaga 3 2 4 2" xfId="43845"/>
    <cellStyle name="Uwaga 3 2 5" xfId="43846"/>
    <cellStyle name="Uwaga 3 2 5 2" xfId="43847"/>
    <cellStyle name="Uwaga 3 2 6" xfId="43848"/>
    <cellStyle name="Uwaga 3 2 7" xfId="43849"/>
    <cellStyle name="Uwaga 3 2 8" xfId="43850"/>
    <cellStyle name="Uwaga 3 3" xfId="43851"/>
    <cellStyle name="Uwaga 3 3 2" xfId="43852"/>
    <cellStyle name="Uwaga 3 3 2 2" xfId="43853"/>
    <cellStyle name="Uwaga 3 3 2 2 2" xfId="43854"/>
    <cellStyle name="Uwaga 3 3 2 3" xfId="43855"/>
    <cellStyle name="Uwaga 3 3 3" xfId="43856"/>
    <cellStyle name="Uwaga 3 3 3 2" xfId="43857"/>
    <cellStyle name="Uwaga 3 3 4" xfId="43858"/>
    <cellStyle name="Uwaga 3 3 4 2" xfId="43859"/>
    <cellStyle name="Uwaga 3 3 5" xfId="43860"/>
    <cellStyle name="Uwaga 3 3 5 2" xfId="43861"/>
    <cellStyle name="Uwaga 3 3 6" xfId="43862"/>
    <cellStyle name="Uwaga 3 3 7" xfId="43863"/>
    <cellStyle name="Uwaga 3 3 8" xfId="43864"/>
    <cellStyle name="Uwaga 3 4" xfId="43865"/>
    <cellStyle name="Uwaga 3 4 2" xfId="43866"/>
    <cellStyle name="Uwaga 3 4 2 2" xfId="43867"/>
    <cellStyle name="Uwaga 3 4 3" xfId="43868"/>
    <cellStyle name="Uwaga 3 4 4" xfId="43869"/>
    <cellStyle name="Uwaga 3 4 5" xfId="43870"/>
    <cellStyle name="Uwaga 3 5" xfId="43871"/>
    <cellStyle name="Uwaga 3 5 2" xfId="43872"/>
    <cellStyle name="Uwaga 3 5 2 2" xfId="43873"/>
    <cellStyle name="Uwaga 3 5 3" xfId="43874"/>
    <cellStyle name="Uwaga 3 5 4" xfId="43875"/>
    <cellStyle name="Uwaga 3 5 5" xfId="43876"/>
    <cellStyle name="Uwaga 3 6" xfId="43877"/>
    <cellStyle name="Uwaga 3 6 2" xfId="43878"/>
    <cellStyle name="Uwaga 3 6 2 2" xfId="43879"/>
    <cellStyle name="Uwaga 3 6 3" xfId="43880"/>
    <cellStyle name="Uwaga 3 6 4" xfId="43881"/>
    <cellStyle name="Uwaga 3 6 5" xfId="43882"/>
    <cellStyle name="Uwaga 3 7" xfId="43883"/>
    <cellStyle name="Uwaga 3 7 2" xfId="43884"/>
    <cellStyle name="Uwaga 3 7 3" xfId="43885"/>
    <cellStyle name="Uwaga 3 7 4" xfId="43886"/>
    <cellStyle name="Uwaga 3 8" xfId="43887"/>
    <cellStyle name="Uwaga 3 8 2" xfId="43888"/>
    <cellStyle name="Uwaga 3 9" xfId="43889"/>
    <cellStyle name="Uwaga 3 9 2" xfId="43890"/>
    <cellStyle name="Uwaga 30" xfId="43891"/>
    <cellStyle name="Uwaga 31" xfId="43892"/>
    <cellStyle name="Uwaga 32" xfId="43893"/>
    <cellStyle name="Uwaga 4" xfId="43894"/>
    <cellStyle name="Uwaga 4 10" xfId="43895"/>
    <cellStyle name="Uwaga 4 11" xfId="43896"/>
    <cellStyle name="Uwaga 4 12" xfId="43897"/>
    <cellStyle name="Uwaga 4 2" xfId="43898"/>
    <cellStyle name="Uwaga 4 2 2" xfId="43899"/>
    <cellStyle name="Uwaga 4 2 2 2" xfId="43900"/>
    <cellStyle name="Uwaga 4 2 2 2 2" xfId="43901"/>
    <cellStyle name="Uwaga 4 2 2 3" xfId="43902"/>
    <cellStyle name="Uwaga 4 2 3" xfId="43903"/>
    <cellStyle name="Uwaga 4 2 3 2" xfId="43904"/>
    <cellStyle name="Uwaga 4 2 4" xfId="43905"/>
    <cellStyle name="Uwaga 4 2 4 2" xfId="43906"/>
    <cellStyle name="Uwaga 4 2 5" xfId="43907"/>
    <cellStyle name="Uwaga 4 2 5 2" xfId="43908"/>
    <cellStyle name="Uwaga 4 2 6" xfId="43909"/>
    <cellStyle name="Uwaga 4 2 7" xfId="43910"/>
    <cellStyle name="Uwaga 4 2 8" xfId="43911"/>
    <cellStyle name="Uwaga 4 3" xfId="43912"/>
    <cellStyle name="Uwaga 4 3 2" xfId="43913"/>
    <cellStyle name="Uwaga 4 3 2 2" xfId="43914"/>
    <cellStyle name="Uwaga 4 3 2 2 2" xfId="43915"/>
    <cellStyle name="Uwaga 4 3 2 3" xfId="43916"/>
    <cellStyle name="Uwaga 4 3 3" xfId="43917"/>
    <cellStyle name="Uwaga 4 3 3 2" xfId="43918"/>
    <cellStyle name="Uwaga 4 3 4" xfId="43919"/>
    <cellStyle name="Uwaga 4 3 4 2" xfId="43920"/>
    <cellStyle name="Uwaga 4 3 5" xfId="43921"/>
    <cellStyle name="Uwaga 4 3 5 2" xfId="43922"/>
    <cellStyle name="Uwaga 4 3 6" xfId="43923"/>
    <cellStyle name="Uwaga 4 3 7" xfId="43924"/>
    <cellStyle name="Uwaga 4 3 8" xfId="43925"/>
    <cellStyle name="Uwaga 4 4" xfId="43926"/>
    <cellStyle name="Uwaga 4 4 2" xfId="43927"/>
    <cellStyle name="Uwaga 4 4 2 2" xfId="43928"/>
    <cellStyle name="Uwaga 4 4 3" xfId="43929"/>
    <cellStyle name="Uwaga 4 4 4" xfId="43930"/>
    <cellStyle name="Uwaga 4 4 5" xfId="43931"/>
    <cellStyle name="Uwaga 4 5" xfId="43932"/>
    <cellStyle name="Uwaga 4 5 2" xfId="43933"/>
    <cellStyle name="Uwaga 4 5 2 2" xfId="43934"/>
    <cellStyle name="Uwaga 4 5 3" xfId="43935"/>
    <cellStyle name="Uwaga 4 5 4" xfId="43936"/>
    <cellStyle name="Uwaga 4 5 5" xfId="43937"/>
    <cellStyle name="Uwaga 4 6" xfId="43938"/>
    <cellStyle name="Uwaga 4 6 2" xfId="43939"/>
    <cellStyle name="Uwaga 4 6 2 2" xfId="43940"/>
    <cellStyle name="Uwaga 4 6 3" xfId="43941"/>
    <cellStyle name="Uwaga 4 6 4" xfId="43942"/>
    <cellStyle name="Uwaga 4 6 5" xfId="43943"/>
    <cellStyle name="Uwaga 4 7" xfId="43944"/>
    <cellStyle name="Uwaga 4 7 2" xfId="43945"/>
    <cellStyle name="Uwaga 4 7 3" xfId="43946"/>
    <cellStyle name="Uwaga 4 7 4" xfId="43947"/>
    <cellStyle name="Uwaga 4 8" xfId="43948"/>
    <cellStyle name="Uwaga 4 8 2" xfId="43949"/>
    <cellStyle name="Uwaga 4 9" xfId="43950"/>
    <cellStyle name="Uwaga 4 9 2" xfId="43951"/>
    <cellStyle name="Uwaga 5" xfId="43952"/>
    <cellStyle name="Uwaga 5 10" xfId="43953"/>
    <cellStyle name="Uwaga 5 11" xfId="43954"/>
    <cellStyle name="Uwaga 5 12" xfId="43955"/>
    <cellStyle name="Uwaga 5 2" xfId="43956"/>
    <cellStyle name="Uwaga 5 2 2" xfId="43957"/>
    <cellStyle name="Uwaga 5 2 2 2" xfId="43958"/>
    <cellStyle name="Uwaga 5 2 2 2 2" xfId="43959"/>
    <cellStyle name="Uwaga 5 2 2 3" xfId="43960"/>
    <cellStyle name="Uwaga 5 2 3" xfId="43961"/>
    <cellStyle name="Uwaga 5 2 3 2" xfId="43962"/>
    <cellStyle name="Uwaga 5 2 4" xfId="43963"/>
    <cellStyle name="Uwaga 5 2 4 2" xfId="43964"/>
    <cellStyle name="Uwaga 5 2 5" xfId="43965"/>
    <cellStyle name="Uwaga 5 2 5 2" xfId="43966"/>
    <cellStyle name="Uwaga 5 2 6" xfId="43967"/>
    <cellStyle name="Uwaga 5 2 7" xfId="43968"/>
    <cellStyle name="Uwaga 5 2 8" xfId="43969"/>
    <cellStyle name="Uwaga 5 3" xfId="43970"/>
    <cellStyle name="Uwaga 5 3 2" xfId="43971"/>
    <cellStyle name="Uwaga 5 3 2 2" xfId="43972"/>
    <cellStyle name="Uwaga 5 3 2 2 2" xfId="43973"/>
    <cellStyle name="Uwaga 5 3 2 3" xfId="43974"/>
    <cellStyle name="Uwaga 5 3 3" xfId="43975"/>
    <cellStyle name="Uwaga 5 3 3 2" xfId="43976"/>
    <cellStyle name="Uwaga 5 3 4" xfId="43977"/>
    <cellStyle name="Uwaga 5 3 4 2" xfId="43978"/>
    <cellStyle name="Uwaga 5 3 5" xfId="43979"/>
    <cellStyle name="Uwaga 5 3 5 2" xfId="43980"/>
    <cellStyle name="Uwaga 5 3 6" xfId="43981"/>
    <cellStyle name="Uwaga 5 3 7" xfId="43982"/>
    <cellStyle name="Uwaga 5 3 8" xfId="43983"/>
    <cellStyle name="Uwaga 5 4" xfId="43984"/>
    <cellStyle name="Uwaga 5 4 2" xfId="43985"/>
    <cellStyle name="Uwaga 5 4 2 2" xfId="43986"/>
    <cellStyle name="Uwaga 5 4 3" xfId="43987"/>
    <cellStyle name="Uwaga 5 4 4" xfId="43988"/>
    <cellStyle name="Uwaga 5 4 5" xfId="43989"/>
    <cellStyle name="Uwaga 5 5" xfId="43990"/>
    <cellStyle name="Uwaga 5 5 2" xfId="43991"/>
    <cellStyle name="Uwaga 5 5 2 2" xfId="43992"/>
    <cellStyle name="Uwaga 5 5 3" xfId="43993"/>
    <cellStyle name="Uwaga 5 5 4" xfId="43994"/>
    <cellStyle name="Uwaga 5 5 5" xfId="43995"/>
    <cellStyle name="Uwaga 5 6" xfId="43996"/>
    <cellStyle name="Uwaga 5 6 2" xfId="43997"/>
    <cellStyle name="Uwaga 5 6 2 2" xfId="43998"/>
    <cellStyle name="Uwaga 5 6 3" xfId="43999"/>
    <cellStyle name="Uwaga 5 6 4" xfId="44000"/>
    <cellStyle name="Uwaga 5 6 5" xfId="44001"/>
    <cellStyle name="Uwaga 5 7" xfId="44002"/>
    <cellStyle name="Uwaga 5 7 2" xfId="44003"/>
    <cellStyle name="Uwaga 5 7 3" xfId="44004"/>
    <cellStyle name="Uwaga 5 7 4" xfId="44005"/>
    <cellStyle name="Uwaga 5 8" xfId="44006"/>
    <cellStyle name="Uwaga 5 8 2" xfId="44007"/>
    <cellStyle name="Uwaga 5 9" xfId="44008"/>
    <cellStyle name="Uwaga 5 9 2" xfId="44009"/>
    <cellStyle name="Uwaga 6" xfId="44010"/>
    <cellStyle name="Uwaga 6 10" xfId="44011"/>
    <cellStyle name="Uwaga 6 11" xfId="44012"/>
    <cellStyle name="Uwaga 6 12" xfId="44013"/>
    <cellStyle name="Uwaga 6 2" xfId="44014"/>
    <cellStyle name="Uwaga 6 2 2" xfId="44015"/>
    <cellStyle name="Uwaga 6 2 2 2" xfId="44016"/>
    <cellStyle name="Uwaga 6 2 2 2 2" xfId="44017"/>
    <cellStyle name="Uwaga 6 2 2 3" xfId="44018"/>
    <cellStyle name="Uwaga 6 2 3" xfId="44019"/>
    <cellStyle name="Uwaga 6 2 3 2" xfId="44020"/>
    <cellStyle name="Uwaga 6 2 4" xfId="44021"/>
    <cellStyle name="Uwaga 6 2 4 2" xfId="44022"/>
    <cellStyle name="Uwaga 6 2 5" xfId="44023"/>
    <cellStyle name="Uwaga 6 2 5 2" xfId="44024"/>
    <cellStyle name="Uwaga 6 2 6" xfId="44025"/>
    <cellStyle name="Uwaga 6 2 7" xfId="44026"/>
    <cellStyle name="Uwaga 6 2 8" xfId="44027"/>
    <cellStyle name="Uwaga 6 3" xfId="44028"/>
    <cellStyle name="Uwaga 6 3 2" xfId="44029"/>
    <cellStyle name="Uwaga 6 3 2 2" xfId="44030"/>
    <cellStyle name="Uwaga 6 3 2 2 2" xfId="44031"/>
    <cellStyle name="Uwaga 6 3 2 3" xfId="44032"/>
    <cellStyle name="Uwaga 6 3 3" xfId="44033"/>
    <cellStyle name="Uwaga 6 3 3 2" xfId="44034"/>
    <cellStyle name="Uwaga 6 3 4" xfId="44035"/>
    <cellStyle name="Uwaga 6 3 4 2" xfId="44036"/>
    <cellStyle name="Uwaga 6 3 5" xfId="44037"/>
    <cellStyle name="Uwaga 6 3 5 2" xfId="44038"/>
    <cellStyle name="Uwaga 6 3 6" xfId="44039"/>
    <cellStyle name="Uwaga 6 3 7" xfId="44040"/>
    <cellStyle name="Uwaga 6 3 8" xfId="44041"/>
    <cellStyle name="Uwaga 6 4" xfId="44042"/>
    <cellStyle name="Uwaga 6 4 2" xfId="44043"/>
    <cellStyle name="Uwaga 6 4 2 2" xfId="44044"/>
    <cellStyle name="Uwaga 6 4 3" xfId="44045"/>
    <cellStyle name="Uwaga 6 4 4" xfId="44046"/>
    <cellStyle name="Uwaga 6 4 5" xfId="44047"/>
    <cellStyle name="Uwaga 6 5" xfId="44048"/>
    <cellStyle name="Uwaga 6 5 2" xfId="44049"/>
    <cellStyle name="Uwaga 6 5 2 2" xfId="44050"/>
    <cellStyle name="Uwaga 6 5 3" xfId="44051"/>
    <cellStyle name="Uwaga 6 5 4" xfId="44052"/>
    <cellStyle name="Uwaga 6 5 5" xfId="44053"/>
    <cellStyle name="Uwaga 6 6" xfId="44054"/>
    <cellStyle name="Uwaga 6 6 2" xfId="44055"/>
    <cellStyle name="Uwaga 6 6 2 2" xfId="44056"/>
    <cellStyle name="Uwaga 6 6 3" xfId="44057"/>
    <cellStyle name="Uwaga 6 6 4" xfId="44058"/>
    <cellStyle name="Uwaga 6 6 5" xfId="44059"/>
    <cellStyle name="Uwaga 6 7" xfId="44060"/>
    <cellStyle name="Uwaga 6 7 2" xfId="44061"/>
    <cellStyle name="Uwaga 6 7 3" xfId="44062"/>
    <cellStyle name="Uwaga 6 7 4" xfId="44063"/>
    <cellStyle name="Uwaga 6 8" xfId="44064"/>
    <cellStyle name="Uwaga 6 8 2" xfId="44065"/>
    <cellStyle name="Uwaga 6 9" xfId="44066"/>
    <cellStyle name="Uwaga 6 9 2" xfId="44067"/>
    <cellStyle name="Uwaga 7" xfId="44068"/>
    <cellStyle name="Uwaga 7 10" xfId="44069"/>
    <cellStyle name="Uwaga 7 11" xfId="44070"/>
    <cellStyle name="Uwaga 7 12" xfId="44071"/>
    <cellStyle name="Uwaga 7 2" xfId="44072"/>
    <cellStyle name="Uwaga 7 2 2" xfId="44073"/>
    <cellStyle name="Uwaga 7 2 2 2" xfId="44074"/>
    <cellStyle name="Uwaga 7 2 2 2 2" xfId="44075"/>
    <cellStyle name="Uwaga 7 2 2 3" xfId="44076"/>
    <cellStyle name="Uwaga 7 2 3" xfId="44077"/>
    <cellStyle name="Uwaga 7 2 3 2" xfId="44078"/>
    <cellStyle name="Uwaga 7 2 4" xfId="44079"/>
    <cellStyle name="Uwaga 7 2 4 2" xfId="44080"/>
    <cellStyle name="Uwaga 7 2 5" xfId="44081"/>
    <cellStyle name="Uwaga 7 2 5 2" xfId="44082"/>
    <cellStyle name="Uwaga 7 2 6" xfId="44083"/>
    <cellStyle name="Uwaga 7 2 7" xfId="44084"/>
    <cellStyle name="Uwaga 7 2 8" xfId="44085"/>
    <cellStyle name="Uwaga 7 3" xfId="44086"/>
    <cellStyle name="Uwaga 7 3 2" xfId="44087"/>
    <cellStyle name="Uwaga 7 3 2 2" xfId="44088"/>
    <cellStyle name="Uwaga 7 3 2 2 2" xfId="44089"/>
    <cellStyle name="Uwaga 7 3 2 3" xfId="44090"/>
    <cellStyle name="Uwaga 7 3 3" xfId="44091"/>
    <cellStyle name="Uwaga 7 3 3 2" xfId="44092"/>
    <cellStyle name="Uwaga 7 3 4" xfId="44093"/>
    <cellStyle name="Uwaga 7 3 4 2" xfId="44094"/>
    <cellStyle name="Uwaga 7 3 5" xfId="44095"/>
    <cellStyle name="Uwaga 7 3 5 2" xfId="44096"/>
    <cellStyle name="Uwaga 7 3 6" xfId="44097"/>
    <cellStyle name="Uwaga 7 3 7" xfId="44098"/>
    <cellStyle name="Uwaga 7 3 8" xfId="44099"/>
    <cellStyle name="Uwaga 7 4" xfId="44100"/>
    <cellStyle name="Uwaga 7 4 2" xfId="44101"/>
    <cellStyle name="Uwaga 7 4 2 2" xfId="44102"/>
    <cellStyle name="Uwaga 7 4 3" xfId="44103"/>
    <cellStyle name="Uwaga 7 4 4" xfId="44104"/>
    <cellStyle name="Uwaga 7 4 5" xfId="44105"/>
    <cellStyle name="Uwaga 7 5" xfId="44106"/>
    <cellStyle name="Uwaga 7 5 2" xfId="44107"/>
    <cellStyle name="Uwaga 7 5 2 2" xfId="44108"/>
    <cellStyle name="Uwaga 7 5 3" xfId="44109"/>
    <cellStyle name="Uwaga 7 5 4" xfId="44110"/>
    <cellStyle name="Uwaga 7 5 5" xfId="44111"/>
    <cellStyle name="Uwaga 7 6" xfId="44112"/>
    <cellStyle name="Uwaga 7 6 2" xfId="44113"/>
    <cellStyle name="Uwaga 7 6 2 2" xfId="44114"/>
    <cellStyle name="Uwaga 7 6 3" xfId="44115"/>
    <cellStyle name="Uwaga 7 6 4" xfId="44116"/>
    <cellStyle name="Uwaga 7 6 5" xfId="44117"/>
    <cellStyle name="Uwaga 7 7" xfId="44118"/>
    <cellStyle name="Uwaga 7 7 2" xfId="44119"/>
    <cellStyle name="Uwaga 7 7 3" xfId="44120"/>
    <cellStyle name="Uwaga 7 7 4" xfId="44121"/>
    <cellStyle name="Uwaga 7 8" xfId="44122"/>
    <cellStyle name="Uwaga 7 8 2" xfId="44123"/>
    <cellStyle name="Uwaga 7 9" xfId="44124"/>
    <cellStyle name="Uwaga 7 9 2" xfId="44125"/>
    <cellStyle name="Uwaga 8" xfId="44126"/>
    <cellStyle name="Uwaga 8 10" xfId="44127"/>
    <cellStyle name="Uwaga 8 11" xfId="44128"/>
    <cellStyle name="Uwaga 8 12" xfId="44129"/>
    <cellStyle name="Uwaga 8 2" xfId="44130"/>
    <cellStyle name="Uwaga 8 2 2" xfId="44131"/>
    <cellStyle name="Uwaga 8 2 2 2" xfId="44132"/>
    <cellStyle name="Uwaga 8 2 2 2 2" xfId="44133"/>
    <cellStyle name="Uwaga 8 2 2 3" xfId="44134"/>
    <cellStyle name="Uwaga 8 2 3" xfId="44135"/>
    <cellStyle name="Uwaga 8 2 3 2" xfId="44136"/>
    <cellStyle name="Uwaga 8 2 4" xfId="44137"/>
    <cellStyle name="Uwaga 8 2 4 2" xfId="44138"/>
    <cellStyle name="Uwaga 8 2 5" xfId="44139"/>
    <cellStyle name="Uwaga 8 2 5 2" xfId="44140"/>
    <cellStyle name="Uwaga 8 2 6" xfId="44141"/>
    <cellStyle name="Uwaga 8 2 7" xfId="44142"/>
    <cellStyle name="Uwaga 8 2 8" xfId="44143"/>
    <cellStyle name="Uwaga 8 3" xfId="44144"/>
    <cellStyle name="Uwaga 8 3 2" xfId="44145"/>
    <cellStyle name="Uwaga 8 3 2 2" xfId="44146"/>
    <cellStyle name="Uwaga 8 3 2 2 2" xfId="44147"/>
    <cellStyle name="Uwaga 8 3 2 3" xfId="44148"/>
    <cellStyle name="Uwaga 8 3 3" xfId="44149"/>
    <cellStyle name="Uwaga 8 3 3 2" xfId="44150"/>
    <cellStyle name="Uwaga 8 3 4" xfId="44151"/>
    <cellStyle name="Uwaga 8 3 4 2" xfId="44152"/>
    <cellStyle name="Uwaga 8 3 5" xfId="44153"/>
    <cellStyle name="Uwaga 8 3 5 2" xfId="44154"/>
    <cellStyle name="Uwaga 8 3 6" xfId="44155"/>
    <cellStyle name="Uwaga 8 3 7" xfId="44156"/>
    <cellStyle name="Uwaga 8 3 8" xfId="44157"/>
    <cellStyle name="Uwaga 8 4" xfId="44158"/>
    <cellStyle name="Uwaga 8 4 2" xfId="44159"/>
    <cellStyle name="Uwaga 8 4 2 2" xfId="44160"/>
    <cellStyle name="Uwaga 8 4 3" xfId="44161"/>
    <cellStyle name="Uwaga 8 4 4" xfId="44162"/>
    <cellStyle name="Uwaga 8 4 5" xfId="44163"/>
    <cellStyle name="Uwaga 8 5" xfId="44164"/>
    <cellStyle name="Uwaga 8 5 2" xfId="44165"/>
    <cellStyle name="Uwaga 8 5 2 2" xfId="44166"/>
    <cellStyle name="Uwaga 8 5 3" xfId="44167"/>
    <cellStyle name="Uwaga 8 5 4" xfId="44168"/>
    <cellStyle name="Uwaga 8 5 5" xfId="44169"/>
    <cellStyle name="Uwaga 8 6" xfId="44170"/>
    <cellStyle name="Uwaga 8 6 2" xfId="44171"/>
    <cellStyle name="Uwaga 8 6 2 2" xfId="44172"/>
    <cellStyle name="Uwaga 8 6 3" xfId="44173"/>
    <cellStyle name="Uwaga 8 6 4" xfId="44174"/>
    <cellStyle name="Uwaga 8 6 5" xfId="44175"/>
    <cellStyle name="Uwaga 8 7" xfId="44176"/>
    <cellStyle name="Uwaga 8 7 2" xfId="44177"/>
    <cellStyle name="Uwaga 8 7 3" xfId="44178"/>
    <cellStyle name="Uwaga 8 7 4" xfId="44179"/>
    <cellStyle name="Uwaga 8 8" xfId="44180"/>
    <cellStyle name="Uwaga 8 8 2" xfId="44181"/>
    <cellStyle name="Uwaga 8 9" xfId="44182"/>
    <cellStyle name="Uwaga 8 9 2" xfId="44183"/>
    <cellStyle name="Uwaga 9" xfId="44184"/>
    <cellStyle name="Uwaga 9 10" xfId="44185"/>
    <cellStyle name="Uwaga 9 11" xfId="44186"/>
    <cellStyle name="Uwaga 9 12" xfId="44187"/>
    <cellStyle name="Uwaga 9 2" xfId="44188"/>
    <cellStyle name="Uwaga 9 2 2" xfId="44189"/>
    <cellStyle name="Uwaga 9 2 2 2" xfId="44190"/>
    <cellStyle name="Uwaga 9 2 2 2 2" xfId="44191"/>
    <cellStyle name="Uwaga 9 2 2 3" xfId="44192"/>
    <cellStyle name="Uwaga 9 2 3" xfId="44193"/>
    <cellStyle name="Uwaga 9 2 3 2" xfId="44194"/>
    <cellStyle name="Uwaga 9 2 4" xfId="44195"/>
    <cellStyle name="Uwaga 9 2 4 2" xfId="44196"/>
    <cellStyle name="Uwaga 9 2 5" xfId="44197"/>
    <cellStyle name="Uwaga 9 2 5 2" xfId="44198"/>
    <cellStyle name="Uwaga 9 2 6" xfId="44199"/>
    <cellStyle name="Uwaga 9 2 7" xfId="44200"/>
    <cellStyle name="Uwaga 9 2 8" xfId="44201"/>
    <cellStyle name="Uwaga 9 3" xfId="44202"/>
    <cellStyle name="Uwaga 9 3 2" xfId="44203"/>
    <cellStyle name="Uwaga 9 3 2 2" xfId="44204"/>
    <cellStyle name="Uwaga 9 3 2 2 2" xfId="44205"/>
    <cellStyle name="Uwaga 9 3 2 3" xfId="44206"/>
    <cellStyle name="Uwaga 9 3 3" xfId="44207"/>
    <cellStyle name="Uwaga 9 3 3 2" xfId="44208"/>
    <cellStyle name="Uwaga 9 3 4" xfId="44209"/>
    <cellStyle name="Uwaga 9 3 4 2" xfId="44210"/>
    <cellStyle name="Uwaga 9 3 5" xfId="44211"/>
    <cellStyle name="Uwaga 9 3 5 2" xfId="44212"/>
    <cellStyle name="Uwaga 9 3 6" xfId="44213"/>
    <cellStyle name="Uwaga 9 3 7" xfId="44214"/>
    <cellStyle name="Uwaga 9 3 8" xfId="44215"/>
    <cellStyle name="Uwaga 9 4" xfId="44216"/>
    <cellStyle name="Uwaga 9 4 2" xfId="44217"/>
    <cellStyle name="Uwaga 9 4 2 2" xfId="44218"/>
    <cellStyle name="Uwaga 9 4 3" xfId="44219"/>
    <cellStyle name="Uwaga 9 4 4" xfId="44220"/>
    <cellStyle name="Uwaga 9 4 5" xfId="44221"/>
    <cellStyle name="Uwaga 9 5" xfId="44222"/>
    <cellStyle name="Uwaga 9 5 2" xfId="44223"/>
    <cellStyle name="Uwaga 9 5 2 2" xfId="44224"/>
    <cellStyle name="Uwaga 9 5 3" xfId="44225"/>
    <cellStyle name="Uwaga 9 5 4" xfId="44226"/>
    <cellStyle name="Uwaga 9 5 5" xfId="44227"/>
    <cellStyle name="Uwaga 9 6" xfId="44228"/>
    <cellStyle name="Uwaga 9 6 2" xfId="44229"/>
    <cellStyle name="Uwaga 9 6 2 2" xfId="44230"/>
    <cellStyle name="Uwaga 9 6 3" xfId="44231"/>
    <cellStyle name="Uwaga 9 6 4" xfId="44232"/>
    <cellStyle name="Uwaga 9 6 5" xfId="44233"/>
    <cellStyle name="Uwaga 9 7" xfId="44234"/>
    <cellStyle name="Uwaga 9 7 2" xfId="44235"/>
    <cellStyle name="Uwaga 9 7 3" xfId="44236"/>
    <cellStyle name="Uwaga 9 7 4" xfId="44237"/>
    <cellStyle name="Uwaga 9 8" xfId="44238"/>
    <cellStyle name="Uwaga 9 8 2" xfId="44239"/>
    <cellStyle name="Uwaga 9 9" xfId="44240"/>
    <cellStyle name="Uwaga 9 9 2" xfId="44241"/>
    <cellStyle name="ux" xfId="44242"/>
    <cellStyle name="ux 2" xfId="44243"/>
    <cellStyle name="V¡rgula" xfId="44244"/>
    <cellStyle name="V¡rgula0" xfId="44245"/>
    <cellStyle name="vaca" xfId="44246"/>
    <cellStyle name="vaca 2" xfId="44247"/>
    <cellStyle name="vaca 2 2" xfId="44248"/>
    <cellStyle name="vaca 2 3" xfId="44249"/>
    <cellStyle name="vaca 2 4" xfId="44250"/>
    <cellStyle name="vaca 2 5" xfId="44251"/>
    <cellStyle name="vaca 3" xfId="44252"/>
    <cellStyle name="vaca 4" xfId="44253"/>
    <cellStyle name="vaca 5" xfId="44254"/>
    <cellStyle name="vaca 6" xfId="44255"/>
    <cellStyle name="vaca 7" xfId="44256"/>
    <cellStyle name="Valuta (0)_ADMIN" xfId="44257"/>
    <cellStyle name="Valuta [0]_Betaalbaarheid_a" xfId="44258"/>
    <cellStyle name="Valuta_Betaalbaarheid_a" xfId="44259"/>
    <cellStyle name="Virgül [0]_08-01" xfId="44260"/>
    <cellStyle name="Virgül_08-01" xfId="44261"/>
    <cellStyle name="Vírgula" xfId="44262"/>
    <cellStyle name="Vírgula 2" xfId="44263"/>
    <cellStyle name="Vírgula 2 2" xfId="44264"/>
    <cellStyle name="Vírgula 3" xfId="44265"/>
    <cellStyle name="Währung [0]_CoAsDCol" xfId="44266"/>
    <cellStyle name="Währung_CoAsDCol" xfId="44267"/>
    <cellStyle name="Warning Text" xfId="65"/>
    <cellStyle name="Warning Text 2" xfId="44268"/>
    <cellStyle name="Warning Text 2 2" xfId="44269"/>
    <cellStyle name="Warning Text 2 3" xfId="44270"/>
    <cellStyle name="Warning Text 3" xfId="44271"/>
    <cellStyle name="Warning Text 3 2" xfId="44272"/>
    <cellStyle name="Warning Text 3 3" xfId="44273"/>
    <cellStyle name="Warning Text 3 4" xfId="44274"/>
    <cellStyle name="Warning Text 4" xfId="44275"/>
    <cellStyle name="Warning Text 5" xfId="44276"/>
    <cellStyle name="WebAnchor1" xfId="44277"/>
    <cellStyle name="WebAnchor1 2" xfId="44278"/>
    <cellStyle name="WebAnchor1 2 2" xfId="44279"/>
    <cellStyle name="WebAnchor1 2 3" xfId="44280"/>
    <cellStyle name="WebAnchor1 2 4" xfId="44281"/>
    <cellStyle name="WebAnchor1 2 5" xfId="44282"/>
    <cellStyle name="WebAnchor1 3" xfId="44283"/>
    <cellStyle name="WebAnchor1 4" xfId="44284"/>
    <cellStyle name="WebAnchor1 5" xfId="44285"/>
    <cellStyle name="WebAnchor1 6" xfId="44286"/>
    <cellStyle name="WebAnchor1 7" xfId="44287"/>
    <cellStyle name="WebAnchor2" xfId="44288"/>
    <cellStyle name="WebAnchor2 2" xfId="44289"/>
    <cellStyle name="WebAnchor2 2 2" xfId="44290"/>
    <cellStyle name="WebAnchor2 2 3" xfId="44291"/>
    <cellStyle name="WebAnchor2 2 4" xfId="44292"/>
    <cellStyle name="WebAnchor2 2 5" xfId="44293"/>
    <cellStyle name="WebAnchor2 3" xfId="44294"/>
    <cellStyle name="WebAnchor2 4" xfId="44295"/>
    <cellStyle name="WebAnchor2 5" xfId="44296"/>
    <cellStyle name="WebAnchor2 6" xfId="44297"/>
    <cellStyle name="WebAnchor2 7" xfId="44298"/>
    <cellStyle name="WebAnchor3" xfId="44299"/>
    <cellStyle name="WebAnchor3 2" xfId="44300"/>
    <cellStyle name="WebAnchor3 2 2" xfId="44301"/>
    <cellStyle name="WebAnchor3 2 3" xfId="44302"/>
    <cellStyle name="WebAnchor3 2 4" xfId="44303"/>
    <cellStyle name="WebAnchor3 2 5" xfId="44304"/>
    <cellStyle name="WebAnchor3 3" xfId="44305"/>
    <cellStyle name="WebAnchor3 4" xfId="44306"/>
    <cellStyle name="WebAnchor3 5" xfId="44307"/>
    <cellStyle name="WebAnchor3 6" xfId="44308"/>
    <cellStyle name="WebAnchor3 7" xfId="44309"/>
    <cellStyle name="WebAnchor4" xfId="44310"/>
    <cellStyle name="WebAnchor4 2" xfId="44311"/>
    <cellStyle name="WebAnchor4 2 2" xfId="44312"/>
    <cellStyle name="WebAnchor4 2 3" xfId="44313"/>
    <cellStyle name="WebAnchor4 2 4" xfId="44314"/>
    <cellStyle name="WebAnchor4 2 5" xfId="44315"/>
    <cellStyle name="WebAnchor4 3" xfId="44316"/>
    <cellStyle name="WebAnchor4 4" xfId="44317"/>
    <cellStyle name="WebAnchor4 5" xfId="44318"/>
    <cellStyle name="WebAnchor4 6" xfId="44319"/>
    <cellStyle name="WebAnchor4 7" xfId="44320"/>
    <cellStyle name="WebAnchor5" xfId="44321"/>
    <cellStyle name="WebAnchor5 2" xfId="44322"/>
    <cellStyle name="WebAnchor5 2 2" xfId="44323"/>
    <cellStyle name="WebAnchor5 2 3" xfId="44324"/>
    <cellStyle name="WebAnchor5 2 4" xfId="44325"/>
    <cellStyle name="WebAnchor5 2 5" xfId="44326"/>
    <cellStyle name="WebAnchor5 3" xfId="44327"/>
    <cellStyle name="WebAnchor5 4" xfId="44328"/>
    <cellStyle name="WebAnchor5 5" xfId="44329"/>
    <cellStyle name="WebAnchor5 6" xfId="44330"/>
    <cellStyle name="WebAnchor5 7" xfId="44331"/>
    <cellStyle name="WebAnchor6" xfId="44332"/>
    <cellStyle name="WebAnchor6 2" xfId="44333"/>
    <cellStyle name="WebAnchor6 2 2" xfId="44334"/>
    <cellStyle name="WebAnchor6 2 3" xfId="44335"/>
    <cellStyle name="WebAnchor6 2 4" xfId="44336"/>
    <cellStyle name="WebAnchor6 2 5" xfId="44337"/>
    <cellStyle name="WebAnchor6 3" xfId="44338"/>
    <cellStyle name="WebAnchor6 4" xfId="44339"/>
    <cellStyle name="WebAnchor6 5" xfId="44340"/>
    <cellStyle name="WebAnchor6 6" xfId="44341"/>
    <cellStyle name="WebAnchor6 7" xfId="44342"/>
    <cellStyle name="WebAnchor7" xfId="44343"/>
    <cellStyle name="WebAnchor7 2" xfId="44344"/>
    <cellStyle name="WebAnchor7 2 2" xfId="44345"/>
    <cellStyle name="WebAnchor7 2 3" xfId="44346"/>
    <cellStyle name="WebAnchor7 2 4" xfId="44347"/>
    <cellStyle name="WebAnchor7 2 5" xfId="44348"/>
    <cellStyle name="WebAnchor7 3" xfId="44349"/>
    <cellStyle name="WebAnchor7 4" xfId="44350"/>
    <cellStyle name="WebAnchor7 5" xfId="44351"/>
    <cellStyle name="WebAnchor7 6" xfId="44352"/>
    <cellStyle name="WebAnchor7 7" xfId="44353"/>
    <cellStyle name="WebBold" xfId="44354"/>
    <cellStyle name="WebBold 2" xfId="44355"/>
    <cellStyle name="WebBold 2 2" xfId="44356"/>
    <cellStyle name="WebBold 2 3" xfId="44357"/>
    <cellStyle name="WebBold 2 4" xfId="44358"/>
    <cellStyle name="WebBold 2 5" xfId="44359"/>
    <cellStyle name="WebBold 3" xfId="44360"/>
    <cellStyle name="WebBold 4" xfId="44361"/>
    <cellStyle name="WebBold 5" xfId="44362"/>
    <cellStyle name="WebBold 6" xfId="44363"/>
    <cellStyle name="WebBold 7" xfId="44364"/>
    <cellStyle name="WebDate" xfId="44365"/>
    <cellStyle name="WebDate 2" xfId="44366"/>
    <cellStyle name="WebDate 2 2" xfId="44367"/>
    <cellStyle name="WebDate 2 3" xfId="44368"/>
    <cellStyle name="WebDate 2 4" xfId="44369"/>
    <cellStyle name="WebDate 2 5" xfId="44370"/>
    <cellStyle name="WebDate 3" xfId="44371"/>
    <cellStyle name="WebDate 4" xfId="44372"/>
    <cellStyle name="WebDate 5" xfId="44373"/>
    <cellStyle name="WebDate 6" xfId="44374"/>
    <cellStyle name="WebDate 7" xfId="44375"/>
    <cellStyle name="Webexclude" xfId="44376"/>
    <cellStyle name="Webexclude 2" xfId="44377"/>
    <cellStyle name="Webexclude 2 2" xfId="44378"/>
    <cellStyle name="Webexclude 2 3" xfId="44379"/>
    <cellStyle name="Webexclude 2 4" xfId="44380"/>
    <cellStyle name="Webexclude 2 5" xfId="44381"/>
    <cellStyle name="Webexclude 3" xfId="44382"/>
    <cellStyle name="Webexclude 4" xfId="44383"/>
    <cellStyle name="Webexclude 5" xfId="44384"/>
    <cellStyle name="Webexclude 6" xfId="44385"/>
    <cellStyle name="Webexclude 7" xfId="44386"/>
    <cellStyle name="Webexclude_Cumulative" xfId="44387"/>
    <cellStyle name="WebFN" xfId="44388"/>
    <cellStyle name="WebFN 2" xfId="44389"/>
    <cellStyle name="WebFN 2 2" xfId="44390"/>
    <cellStyle name="WebFN 2 3" xfId="44391"/>
    <cellStyle name="WebFN 2 4" xfId="44392"/>
    <cellStyle name="WebFN 2 5" xfId="44393"/>
    <cellStyle name="WebFN 3" xfId="44394"/>
    <cellStyle name="WebFN 4" xfId="44395"/>
    <cellStyle name="WebFN 5" xfId="44396"/>
    <cellStyle name="WebFN 6" xfId="44397"/>
    <cellStyle name="WebFN 7" xfId="44398"/>
    <cellStyle name="WebFN1" xfId="44399"/>
    <cellStyle name="WebFN1 10" xfId="44400"/>
    <cellStyle name="WebFN1 10 2" xfId="44401"/>
    <cellStyle name="WebFN1 10 3" xfId="44402"/>
    <cellStyle name="WebFN1 11" xfId="44403"/>
    <cellStyle name="WebFN1 11 2" xfId="44404"/>
    <cellStyle name="WebFN1 11 3" xfId="44405"/>
    <cellStyle name="WebFN1 12" xfId="44406"/>
    <cellStyle name="WebFN1 13" xfId="44407"/>
    <cellStyle name="WebFN1 14" xfId="44408"/>
    <cellStyle name="WebFN1 15" xfId="44409"/>
    <cellStyle name="WebFN1 2" xfId="44410"/>
    <cellStyle name="WebFN1 2 10" xfId="44411"/>
    <cellStyle name="WebFN1 2 11" xfId="44412"/>
    <cellStyle name="WebFN1 2 2" xfId="44413"/>
    <cellStyle name="WebFN1 2 2 2" xfId="44414"/>
    <cellStyle name="WebFN1 2 2 2 2" xfId="44415"/>
    <cellStyle name="WebFN1 2 2 2 3" xfId="44416"/>
    <cellStyle name="WebFN1 2 2 3" xfId="44417"/>
    <cellStyle name="WebFN1 2 2 3 2" xfId="44418"/>
    <cellStyle name="WebFN1 2 2 3 3" xfId="44419"/>
    <cellStyle name="WebFN1 2 2 4" xfId="44420"/>
    <cellStyle name="WebFN1 2 2 5" xfId="44421"/>
    <cellStyle name="WebFN1 2 3" xfId="44422"/>
    <cellStyle name="WebFN1 2 3 2" xfId="44423"/>
    <cellStyle name="WebFN1 2 3 2 2" xfId="44424"/>
    <cellStyle name="WebFN1 2 3 2 3" xfId="44425"/>
    <cellStyle name="WebFN1 2 3 3" xfId="44426"/>
    <cellStyle name="WebFN1 2 3 4" xfId="44427"/>
    <cellStyle name="WebFN1 2 4" xfId="44428"/>
    <cellStyle name="WebFN1 2 4 2" xfId="44429"/>
    <cellStyle name="WebFN1 2 4 2 2" xfId="44430"/>
    <cellStyle name="WebFN1 2 4 2 3" xfId="44431"/>
    <cellStyle name="WebFN1 2 4 3" xfId="44432"/>
    <cellStyle name="WebFN1 2 4 4" xfId="44433"/>
    <cellStyle name="WebFN1 2 5" xfId="44434"/>
    <cellStyle name="WebFN1 2 5 2" xfId="44435"/>
    <cellStyle name="WebFN1 2 5 3" xfId="44436"/>
    <cellStyle name="WebFN1 2 6" xfId="44437"/>
    <cellStyle name="WebFN1 2 6 2" xfId="44438"/>
    <cellStyle name="WebFN1 2 6 3" xfId="44439"/>
    <cellStyle name="WebFN1 2 7" xfId="44440"/>
    <cellStyle name="WebFN1 2 7 2" xfId="44441"/>
    <cellStyle name="WebFN1 2 7 3" xfId="44442"/>
    <cellStyle name="WebFN1 2 8" xfId="44443"/>
    <cellStyle name="WebFN1 2 8 2" xfId="44444"/>
    <cellStyle name="WebFN1 2 8 3" xfId="44445"/>
    <cellStyle name="WebFN1 2 9" xfId="44446"/>
    <cellStyle name="WebFN1 3" xfId="44447"/>
    <cellStyle name="WebFN1 3 10" xfId="44448"/>
    <cellStyle name="WebFN1 3 2" xfId="44449"/>
    <cellStyle name="WebFN1 3 2 2" xfId="44450"/>
    <cellStyle name="WebFN1 3 2 2 2" xfId="44451"/>
    <cellStyle name="WebFN1 3 2 2 3" xfId="44452"/>
    <cellStyle name="WebFN1 3 2 3" xfId="44453"/>
    <cellStyle name="WebFN1 3 2 4" xfId="44454"/>
    <cellStyle name="WebFN1 3 3" xfId="44455"/>
    <cellStyle name="WebFN1 3 3 2" xfId="44456"/>
    <cellStyle name="WebFN1 3 3 2 2" xfId="44457"/>
    <cellStyle name="WebFN1 3 3 2 3" xfId="44458"/>
    <cellStyle name="WebFN1 3 3 3" xfId="44459"/>
    <cellStyle name="WebFN1 3 3 4" xfId="44460"/>
    <cellStyle name="WebFN1 3 4" xfId="44461"/>
    <cellStyle name="WebFN1 3 4 2" xfId="44462"/>
    <cellStyle name="WebFN1 3 4 3" xfId="44463"/>
    <cellStyle name="WebFN1 3 5" xfId="44464"/>
    <cellStyle name="WebFN1 3 5 2" xfId="44465"/>
    <cellStyle name="WebFN1 3 5 3" xfId="44466"/>
    <cellStyle name="WebFN1 3 6" xfId="44467"/>
    <cellStyle name="WebFN1 3 6 2" xfId="44468"/>
    <cellStyle name="WebFN1 3 6 3" xfId="44469"/>
    <cellStyle name="WebFN1 3 7" xfId="44470"/>
    <cellStyle name="WebFN1 3 7 2" xfId="44471"/>
    <cellStyle name="WebFN1 3 7 3" xfId="44472"/>
    <cellStyle name="WebFN1 3 8" xfId="44473"/>
    <cellStyle name="WebFN1 3 9" xfId="44474"/>
    <cellStyle name="WebFN1 4" xfId="44475"/>
    <cellStyle name="WebFN1 4 10" xfId="44476"/>
    <cellStyle name="WebFN1 4 2" xfId="44477"/>
    <cellStyle name="WebFN1 4 2 2" xfId="44478"/>
    <cellStyle name="WebFN1 4 2 2 2" xfId="44479"/>
    <cellStyle name="WebFN1 4 2 2 3" xfId="44480"/>
    <cellStyle name="WebFN1 4 2 3" xfId="44481"/>
    <cellStyle name="WebFN1 4 2 4" xfId="44482"/>
    <cellStyle name="WebFN1 4 3" xfId="44483"/>
    <cellStyle name="WebFN1 4 3 2" xfId="44484"/>
    <cellStyle name="WebFN1 4 3 2 2" xfId="44485"/>
    <cellStyle name="WebFN1 4 3 2 3" xfId="44486"/>
    <cellStyle name="WebFN1 4 3 3" xfId="44487"/>
    <cellStyle name="WebFN1 4 3 4" xfId="44488"/>
    <cellStyle name="WebFN1 4 4" xfId="44489"/>
    <cellStyle name="WebFN1 4 4 2" xfId="44490"/>
    <cellStyle name="WebFN1 4 4 3" xfId="44491"/>
    <cellStyle name="WebFN1 4 5" xfId="44492"/>
    <cellStyle name="WebFN1 4 5 2" xfId="44493"/>
    <cellStyle name="WebFN1 4 5 3" xfId="44494"/>
    <cellStyle name="WebFN1 4 6" xfId="44495"/>
    <cellStyle name="WebFN1 4 6 2" xfId="44496"/>
    <cellStyle name="WebFN1 4 6 3" xfId="44497"/>
    <cellStyle name="WebFN1 4 7" xfId="44498"/>
    <cellStyle name="WebFN1 4 7 2" xfId="44499"/>
    <cellStyle name="WebFN1 4 7 3" xfId="44500"/>
    <cellStyle name="WebFN1 4 8" xfId="44501"/>
    <cellStyle name="WebFN1 4 9" xfId="44502"/>
    <cellStyle name="WebFN1 5" xfId="44503"/>
    <cellStyle name="WebFN1 5 2" xfId="44504"/>
    <cellStyle name="WebFN1 5 2 2" xfId="44505"/>
    <cellStyle name="WebFN1 5 2 3" xfId="44506"/>
    <cellStyle name="WebFN1 5 3" xfId="44507"/>
    <cellStyle name="WebFN1 5 3 2" xfId="44508"/>
    <cellStyle name="WebFN1 5 3 3" xfId="44509"/>
    <cellStyle name="WebFN1 5 4" xfId="44510"/>
    <cellStyle name="WebFN1 5 5" xfId="44511"/>
    <cellStyle name="WebFN1 6" xfId="44512"/>
    <cellStyle name="WebFN1 6 2" xfId="44513"/>
    <cellStyle name="WebFN1 6 2 2" xfId="44514"/>
    <cellStyle name="WebFN1 6 2 3" xfId="44515"/>
    <cellStyle name="WebFN1 6 3" xfId="44516"/>
    <cellStyle name="WebFN1 6 4" xfId="44517"/>
    <cellStyle name="WebFN1 7" xfId="44518"/>
    <cellStyle name="WebFN1 7 2" xfId="44519"/>
    <cellStyle name="WebFN1 7 2 2" xfId="44520"/>
    <cellStyle name="WebFN1 7 2 3" xfId="44521"/>
    <cellStyle name="WebFN1 7 3" xfId="44522"/>
    <cellStyle name="WebFN1 7 4" xfId="44523"/>
    <cellStyle name="WebFN1 8" xfId="44524"/>
    <cellStyle name="WebFN1 8 2" xfId="44525"/>
    <cellStyle name="WebFN1 8 3" xfId="44526"/>
    <cellStyle name="WebFN1 9" xfId="44527"/>
    <cellStyle name="WebFN1 9 2" xfId="44528"/>
    <cellStyle name="WebFN1 9 3" xfId="44529"/>
    <cellStyle name="WebFN2" xfId="44530"/>
    <cellStyle name="WebFN3" xfId="44531"/>
    <cellStyle name="WebFN3 2" xfId="44532"/>
    <cellStyle name="WebFN3 2 2" xfId="44533"/>
    <cellStyle name="WebFN3 2 3" xfId="44534"/>
    <cellStyle name="WebFN3 2 4" xfId="44535"/>
    <cellStyle name="WebFN3 2 5" xfId="44536"/>
    <cellStyle name="WebFN3 3" xfId="44537"/>
    <cellStyle name="WebFN3 4" xfId="44538"/>
    <cellStyle name="WebFN3 5" xfId="44539"/>
    <cellStyle name="WebFN3 6" xfId="44540"/>
    <cellStyle name="WebFN3 7" xfId="44541"/>
    <cellStyle name="WebFN4" xfId="44542"/>
    <cellStyle name="WebHR" xfId="44543"/>
    <cellStyle name="WebHR 10" xfId="44544"/>
    <cellStyle name="WebHR 10 2" xfId="44545"/>
    <cellStyle name="WebHR 10 3" xfId="44546"/>
    <cellStyle name="WebHR 11" xfId="44547"/>
    <cellStyle name="WebHR 11 2" xfId="44548"/>
    <cellStyle name="WebHR 11 3" xfId="44549"/>
    <cellStyle name="WebHR 12" xfId="44550"/>
    <cellStyle name="WebHR 12 2" xfId="44551"/>
    <cellStyle name="WebHR 12 3" xfId="44552"/>
    <cellStyle name="WebHR 13" xfId="44553"/>
    <cellStyle name="WebHR 14" xfId="44554"/>
    <cellStyle name="WebHR 15" xfId="44555"/>
    <cellStyle name="WebHR 16" xfId="44556"/>
    <cellStyle name="WebHR 2" xfId="44557"/>
    <cellStyle name="WebHR 2 10" xfId="44558"/>
    <cellStyle name="WebHR 2 11" xfId="44559"/>
    <cellStyle name="WebHR 2 2" xfId="44560"/>
    <cellStyle name="WebHR 2 2 2" xfId="44561"/>
    <cellStyle name="WebHR 2 2 2 2" xfId="44562"/>
    <cellStyle name="WebHR 2 2 2 3" xfId="44563"/>
    <cellStyle name="WebHR 2 2 3" xfId="44564"/>
    <cellStyle name="WebHR 2 2 3 2" xfId="44565"/>
    <cellStyle name="WebHR 2 2 3 3" xfId="44566"/>
    <cellStyle name="WebHR 2 2 4" xfId="44567"/>
    <cellStyle name="WebHR 2 2 5" xfId="44568"/>
    <cellStyle name="WebHR 2 3" xfId="44569"/>
    <cellStyle name="WebHR 2 3 2" xfId="44570"/>
    <cellStyle name="WebHR 2 3 2 2" xfId="44571"/>
    <cellStyle name="WebHR 2 3 2 3" xfId="44572"/>
    <cellStyle name="WebHR 2 3 3" xfId="44573"/>
    <cellStyle name="WebHR 2 3 4" xfId="44574"/>
    <cellStyle name="WebHR 2 4" xfId="44575"/>
    <cellStyle name="WebHR 2 4 2" xfId="44576"/>
    <cellStyle name="WebHR 2 4 2 2" xfId="44577"/>
    <cellStyle name="WebHR 2 4 2 3" xfId="44578"/>
    <cellStyle name="WebHR 2 4 3" xfId="44579"/>
    <cellStyle name="WebHR 2 4 4" xfId="44580"/>
    <cellStyle name="WebHR 2 5" xfId="44581"/>
    <cellStyle name="WebHR 2 5 2" xfId="44582"/>
    <cellStyle name="WebHR 2 5 3" xfId="44583"/>
    <cellStyle name="WebHR 2 6" xfId="44584"/>
    <cellStyle name="WebHR 2 6 2" xfId="44585"/>
    <cellStyle name="WebHR 2 6 3" xfId="44586"/>
    <cellStyle name="WebHR 2 7" xfId="44587"/>
    <cellStyle name="WebHR 2 7 2" xfId="44588"/>
    <cellStyle name="WebHR 2 7 3" xfId="44589"/>
    <cellStyle name="WebHR 2 8" xfId="44590"/>
    <cellStyle name="WebHR 2 8 2" xfId="44591"/>
    <cellStyle name="WebHR 2 8 3" xfId="44592"/>
    <cellStyle name="WebHR 2 9" xfId="44593"/>
    <cellStyle name="WebHR 3" xfId="44594"/>
    <cellStyle name="WebHR 3 10" xfId="44595"/>
    <cellStyle name="WebHR 3 2" xfId="44596"/>
    <cellStyle name="WebHR 3 2 2" xfId="44597"/>
    <cellStyle name="WebHR 3 2 2 2" xfId="44598"/>
    <cellStyle name="WebHR 3 2 2 3" xfId="44599"/>
    <cellStyle name="WebHR 3 2 3" xfId="44600"/>
    <cellStyle name="WebHR 3 2 4" xfId="44601"/>
    <cellStyle name="WebHR 3 3" xfId="44602"/>
    <cellStyle name="WebHR 3 3 2" xfId="44603"/>
    <cellStyle name="WebHR 3 3 2 2" xfId="44604"/>
    <cellStyle name="WebHR 3 3 2 3" xfId="44605"/>
    <cellStyle name="WebHR 3 3 3" xfId="44606"/>
    <cellStyle name="WebHR 3 3 4" xfId="44607"/>
    <cellStyle name="WebHR 3 4" xfId="44608"/>
    <cellStyle name="WebHR 3 4 2" xfId="44609"/>
    <cellStyle name="WebHR 3 4 3" xfId="44610"/>
    <cellStyle name="WebHR 3 5" xfId="44611"/>
    <cellStyle name="WebHR 3 5 2" xfId="44612"/>
    <cellStyle name="WebHR 3 5 3" xfId="44613"/>
    <cellStyle name="WebHR 3 6" xfId="44614"/>
    <cellStyle name="WebHR 3 6 2" xfId="44615"/>
    <cellStyle name="WebHR 3 6 3" xfId="44616"/>
    <cellStyle name="WebHR 3 7" xfId="44617"/>
    <cellStyle name="WebHR 3 7 2" xfId="44618"/>
    <cellStyle name="WebHR 3 7 3" xfId="44619"/>
    <cellStyle name="WebHR 3 8" xfId="44620"/>
    <cellStyle name="WebHR 3 9" xfId="44621"/>
    <cellStyle name="WebHR 4" xfId="44622"/>
    <cellStyle name="WebHR 4 10" xfId="44623"/>
    <cellStyle name="WebHR 4 2" xfId="44624"/>
    <cellStyle name="WebHR 4 2 2" xfId="44625"/>
    <cellStyle name="WebHR 4 2 2 2" xfId="44626"/>
    <cellStyle name="WebHR 4 2 2 3" xfId="44627"/>
    <cellStyle name="WebHR 4 2 3" xfId="44628"/>
    <cellStyle name="WebHR 4 2 4" xfId="44629"/>
    <cellStyle name="WebHR 4 3" xfId="44630"/>
    <cellStyle name="WebHR 4 3 2" xfId="44631"/>
    <cellStyle name="WebHR 4 3 2 2" xfId="44632"/>
    <cellStyle name="WebHR 4 3 2 3" xfId="44633"/>
    <cellStyle name="WebHR 4 3 3" xfId="44634"/>
    <cellStyle name="WebHR 4 3 4" xfId="44635"/>
    <cellStyle name="WebHR 4 4" xfId="44636"/>
    <cellStyle name="WebHR 4 4 2" xfId="44637"/>
    <cellStyle name="WebHR 4 4 3" xfId="44638"/>
    <cellStyle name="WebHR 4 5" xfId="44639"/>
    <cellStyle name="WebHR 4 5 2" xfId="44640"/>
    <cellStyle name="WebHR 4 5 3" xfId="44641"/>
    <cellStyle name="WebHR 4 6" xfId="44642"/>
    <cellStyle name="WebHR 4 6 2" xfId="44643"/>
    <cellStyle name="WebHR 4 6 3" xfId="44644"/>
    <cellStyle name="WebHR 4 7" xfId="44645"/>
    <cellStyle name="WebHR 4 7 2" xfId="44646"/>
    <cellStyle name="WebHR 4 7 3" xfId="44647"/>
    <cellStyle name="WebHR 4 8" xfId="44648"/>
    <cellStyle name="WebHR 4 9" xfId="44649"/>
    <cellStyle name="WebHR 5" xfId="44650"/>
    <cellStyle name="WebHR 5 10" xfId="44651"/>
    <cellStyle name="WebHR 5 2" xfId="44652"/>
    <cellStyle name="WebHR 5 2 2" xfId="44653"/>
    <cellStyle name="WebHR 5 2 2 2" xfId="44654"/>
    <cellStyle name="WebHR 5 2 2 3" xfId="44655"/>
    <cellStyle name="WebHR 5 2 3" xfId="44656"/>
    <cellStyle name="WebHR 5 2 4" xfId="44657"/>
    <cellStyle name="WebHR 5 3" xfId="44658"/>
    <cellStyle name="WebHR 5 3 2" xfId="44659"/>
    <cellStyle name="WebHR 5 3 2 2" xfId="44660"/>
    <cellStyle name="WebHR 5 3 2 3" xfId="44661"/>
    <cellStyle name="WebHR 5 3 3" xfId="44662"/>
    <cellStyle name="WebHR 5 3 4" xfId="44663"/>
    <cellStyle name="WebHR 5 4" xfId="44664"/>
    <cellStyle name="WebHR 5 4 2" xfId="44665"/>
    <cellStyle name="WebHR 5 4 3" xfId="44666"/>
    <cellStyle name="WebHR 5 5" xfId="44667"/>
    <cellStyle name="WebHR 5 5 2" xfId="44668"/>
    <cellStyle name="WebHR 5 5 3" xfId="44669"/>
    <cellStyle name="WebHR 5 6" xfId="44670"/>
    <cellStyle name="WebHR 5 6 2" xfId="44671"/>
    <cellStyle name="WebHR 5 6 3" xfId="44672"/>
    <cellStyle name="WebHR 5 7" xfId="44673"/>
    <cellStyle name="WebHR 5 7 2" xfId="44674"/>
    <cellStyle name="WebHR 5 7 3" xfId="44675"/>
    <cellStyle name="WebHR 5 8" xfId="44676"/>
    <cellStyle name="WebHR 5 9" xfId="44677"/>
    <cellStyle name="WebHR 6" xfId="44678"/>
    <cellStyle name="WebHR 6 2" xfId="44679"/>
    <cellStyle name="WebHR 6 2 2" xfId="44680"/>
    <cellStyle name="WebHR 6 2 3" xfId="44681"/>
    <cellStyle name="WebHR 6 3" xfId="44682"/>
    <cellStyle name="WebHR 6 3 2" xfId="44683"/>
    <cellStyle name="WebHR 6 3 3" xfId="44684"/>
    <cellStyle name="WebHR 6 4" xfId="44685"/>
    <cellStyle name="WebHR 6 5" xfId="44686"/>
    <cellStyle name="WebHR 7" xfId="44687"/>
    <cellStyle name="WebHR 7 2" xfId="44688"/>
    <cellStyle name="WebHR 7 2 2" xfId="44689"/>
    <cellStyle name="WebHR 7 2 3" xfId="44690"/>
    <cellStyle name="WebHR 7 3" xfId="44691"/>
    <cellStyle name="WebHR 7 4" xfId="44692"/>
    <cellStyle name="WebHR 8" xfId="44693"/>
    <cellStyle name="WebHR 8 2" xfId="44694"/>
    <cellStyle name="WebHR 8 2 2" xfId="44695"/>
    <cellStyle name="WebHR 8 2 3" xfId="44696"/>
    <cellStyle name="WebHR 8 3" xfId="44697"/>
    <cellStyle name="WebHR 8 4" xfId="44698"/>
    <cellStyle name="WebHR 9" xfId="44699"/>
    <cellStyle name="WebHR 9 2" xfId="44700"/>
    <cellStyle name="WebHR 9 3" xfId="44701"/>
    <cellStyle name="WebIndent1" xfId="44702"/>
    <cellStyle name="WebIndent1 2" xfId="44703"/>
    <cellStyle name="WebIndent1 2 2" xfId="44704"/>
    <cellStyle name="WebIndent1 2 3" xfId="44705"/>
    <cellStyle name="WebIndent1 2 4" xfId="44706"/>
    <cellStyle name="WebIndent1 2 5" xfId="44707"/>
    <cellStyle name="WebIndent1 3" xfId="44708"/>
    <cellStyle name="WebIndent1 4" xfId="44709"/>
    <cellStyle name="WebIndent1 5" xfId="44710"/>
    <cellStyle name="WebIndent1 6" xfId="44711"/>
    <cellStyle name="WebIndent1 7" xfId="44712"/>
    <cellStyle name="WebIndent1wFN3" xfId="44713"/>
    <cellStyle name="WebIndent1wFN3 2" xfId="44714"/>
    <cellStyle name="WebIndent1wFN3 2 2" xfId="44715"/>
    <cellStyle name="WebIndent1wFN3 2 3" xfId="44716"/>
    <cellStyle name="WebIndent1wFN3 2 4" xfId="44717"/>
    <cellStyle name="WebIndent1wFN3 2 5" xfId="44718"/>
    <cellStyle name="WebIndent1wFN3 3" xfId="44719"/>
    <cellStyle name="WebIndent1wFN3 4" xfId="44720"/>
    <cellStyle name="WebIndent1wFN3 5" xfId="44721"/>
    <cellStyle name="WebIndent1wFN3 6" xfId="44722"/>
    <cellStyle name="WebIndent1wFN3 7" xfId="44723"/>
    <cellStyle name="WebIndent2" xfId="44724"/>
    <cellStyle name="WebIndent2 2" xfId="44725"/>
    <cellStyle name="WebIndent2 2 2" xfId="44726"/>
    <cellStyle name="WebIndent2 2 3" xfId="44727"/>
    <cellStyle name="WebIndent2 2 4" xfId="44728"/>
    <cellStyle name="WebIndent2 2 5" xfId="44729"/>
    <cellStyle name="WebIndent2 3" xfId="44730"/>
    <cellStyle name="WebIndent2 4" xfId="44731"/>
    <cellStyle name="WebIndent2 5" xfId="44732"/>
    <cellStyle name="WebIndent2 6" xfId="44733"/>
    <cellStyle name="WebIndent2 7" xfId="44734"/>
    <cellStyle name="WebNoBR" xfId="44735"/>
    <cellStyle name="WebNoBR 2" xfId="44736"/>
    <cellStyle name="Ydrasi_Green" xfId="44737"/>
    <cellStyle name="year" xfId="44738"/>
    <cellStyle name="yfirskrift tekjur" xfId="44739"/>
    <cellStyle name="yfirskrift tekjur 2" xfId="44740"/>
    <cellStyle name="yfirskrift tekjur 2 2" xfId="44741"/>
    <cellStyle name="yfirskrift tekjur 2 2 2" xfId="44742"/>
    <cellStyle name="yfirskrift tekjur 2 3" xfId="44743"/>
    <cellStyle name="yfirskrift tekjur 3" xfId="44744"/>
    <cellStyle name="Záhlaví 1" xfId="44745"/>
    <cellStyle name="Záhlaví 1 2" xfId="44746"/>
    <cellStyle name="Záhlaví 1 2 2" xfId="44747"/>
    <cellStyle name="Záhlaví 1 2 3" xfId="44748"/>
    <cellStyle name="Záhlaví 1 2 4" xfId="44749"/>
    <cellStyle name="Záhlaví 1 2 5" xfId="44750"/>
    <cellStyle name="Záhlaví 1 3" xfId="44751"/>
    <cellStyle name="Záhlaví 1 4" xfId="44752"/>
    <cellStyle name="Záhlaví 1 5" xfId="44753"/>
    <cellStyle name="Záhlaví 1 6" xfId="44754"/>
    <cellStyle name="Záhlaví 1 7" xfId="44755"/>
    <cellStyle name="Záhlaví 2" xfId="44756"/>
    <cellStyle name="Záhlaví 2 2" xfId="44757"/>
    <cellStyle name="Záhlaví 2 2 2" xfId="44758"/>
    <cellStyle name="Záhlaví 2 2 3" xfId="44759"/>
    <cellStyle name="Záhlaví 2 2 4" xfId="44760"/>
    <cellStyle name="Záhlaví 2 2 5" xfId="44761"/>
    <cellStyle name="Záhlaví 2 3" xfId="44762"/>
    <cellStyle name="Záhlaví 2 4" xfId="44763"/>
    <cellStyle name="Záhlaví 2 5" xfId="44764"/>
    <cellStyle name="Záhlaví 2 6" xfId="44765"/>
    <cellStyle name="Záhlaví 2 7" xfId="44766"/>
    <cellStyle name="zero" xfId="44767"/>
    <cellStyle name="Złe" xfId="44768"/>
    <cellStyle name="Złe 2" xfId="44769"/>
    <cellStyle name="Βασικό_1_ΝΕΟΙ_ΚΑΕ_ΕΞΟΔΩΝ_ΕΣΟΔΩΝ_2010" xfId="44770"/>
    <cellStyle name="Διαχωριστικό χιλιάδων/υποδιαστολή_Early retirement scheme 11.9.2012" xfId="44771"/>
    <cellStyle name="δραχμικό" xfId="44772"/>
    <cellStyle name="δραχμικό 2" xfId="44773"/>
    <cellStyle name="δραχμικό 2 2" xfId="44774"/>
    <cellStyle name="δραχμικό 2 3" xfId="44775"/>
    <cellStyle name="δραχμικό 2 4" xfId="44776"/>
    <cellStyle name="δραχμικό 3" xfId="44777"/>
    <cellStyle name="δραχμικό 3 2" xfId="44778"/>
    <cellStyle name="δραχμικό 3 3" xfId="44779"/>
    <cellStyle name="δραχμικό 3 4" xfId="44780"/>
    <cellStyle name="δραχμικό 4" xfId="44781"/>
    <cellStyle name="δραχμικό 4 2" xfId="44782"/>
    <cellStyle name="δραχμικό 4 3" xfId="44783"/>
    <cellStyle name="δραχμικό 4 4" xfId="44784"/>
    <cellStyle name="δραχμικό 4 5" xfId="44785"/>
    <cellStyle name="δραχμικό 5" xfId="44786"/>
    <cellStyle name="δραχμικό 5 2" xfId="44787"/>
    <cellStyle name="δραχμικό 5 3" xfId="44788"/>
    <cellStyle name="δραχμικό 5 4" xfId="44789"/>
    <cellStyle name="δραχμικό 6" xfId="44790"/>
    <cellStyle name="δραχμικό 7" xfId="44791"/>
    <cellStyle name="δραχμικό 8" xfId="44792"/>
    <cellStyle name="Εισαγωγή 10" xfId="44793"/>
    <cellStyle name="Εισαγωγή 10 10" xfId="44794"/>
    <cellStyle name="Εισαγωγή 10 11" xfId="44795"/>
    <cellStyle name="Εισαγωγή 10 2" xfId="44796"/>
    <cellStyle name="Εισαγωγή 10 2 2" xfId="44797"/>
    <cellStyle name="Εισαγωγή 10 2 2 2" xfId="44798"/>
    <cellStyle name="Εισαγωγή 10 2 2 2 2" xfId="44799"/>
    <cellStyle name="Εισαγωγή 10 2 2 3" xfId="44800"/>
    <cellStyle name="Εισαγωγή 10 2 2 3 2" xfId="44801"/>
    <cellStyle name="Εισαγωγή 10 2 2 4" xfId="44802"/>
    <cellStyle name="Εισαγωγή 10 2 3" xfId="44803"/>
    <cellStyle name="Εισαγωγή 10 2 3 2" xfId="44804"/>
    <cellStyle name="Εισαγωγή 10 2 4" xfId="44805"/>
    <cellStyle name="Εισαγωγή 10 2 4 2" xfId="44806"/>
    <cellStyle name="Εισαγωγή 10 2 5" xfId="44807"/>
    <cellStyle name="Εισαγωγή 10 2 5 2" xfId="44808"/>
    <cellStyle name="Εισαγωγή 10 2 6" xfId="44809"/>
    <cellStyle name="Εισαγωγή 10 3" xfId="44810"/>
    <cellStyle name="Εισαγωγή 10 3 2" xfId="44811"/>
    <cellStyle name="Εισαγωγή 10 3 2 2" xfId="44812"/>
    <cellStyle name="Εισαγωγή 10 3 2 2 2" xfId="44813"/>
    <cellStyle name="Εισαγωγή 10 3 2 3" xfId="44814"/>
    <cellStyle name="Εισαγωγή 10 3 2 3 2" xfId="44815"/>
    <cellStyle name="Εισαγωγή 10 3 2 4" xfId="44816"/>
    <cellStyle name="Εισαγωγή 10 3 3" xfId="44817"/>
    <cellStyle name="Εισαγωγή 10 3 3 2" xfId="44818"/>
    <cellStyle name="Εισαγωγή 10 3 4" xfId="44819"/>
    <cellStyle name="Εισαγωγή 10 3 4 2" xfId="44820"/>
    <cellStyle name="Εισαγωγή 10 3 5" xfId="44821"/>
    <cellStyle name="Εισαγωγή 10 3 5 2" xfId="44822"/>
    <cellStyle name="Εισαγωγή 10 3 6" xfId="44823"/>
    <cellStyle name="Εισαγωγή 10 3 7" xfId="44824"/>
    <cellStyle name="Εισαγωγή 10 3 8" xfId="44825"/>
    <cellStyle name="Εισαγωγή 10 4" xfId="44826"/>
    <cellStyle name="Εισαγωγή 10 4 2" xfId="44827"/>
    <cellStyle name="Εισαγωγή 10 4 2 2" xfId="44828"/>
    <cellStyle name="Εισαγωγή 10 4 3" xfId="44829"/>
    <cellStyle name="Εισαγωγή 10 4 3 2" xfId="44830"/>
    <cellStyle name="Εισαγωγή 10 4 4" xfId="44831"/>
    <cellStyle name="Εισαγωγή 10 4 5" xfId="44832"/>
    <cellStyle name="Εισαγωγή 10 4 6" xfId="44833"/>
    <cellStyle name="Εισαγωγή 10 5" xfId="44834"/>
    <cellStyle name="Εισαγωγή 10 5 2" xfId="44835"/>
    <cellStyle name="Εισαγωγή 10 5 2 2" xfId="44836"/>
    <cellStyle name="Εισαγωγή 10 5 3" xfId="44837"/>
    <cellStyle name="Εισαγωγή 10 5 3 2" xfId="44838"/>
    <cellStyle name="Εισαγωγή 10 5 4" xfId="44839"/>
    <cellStyle name="Εισαγωγή 10 5 5" xfId="44840"/>
    <cellStyle name="Εισαγωγή 10 5 6" xfId="44841"/>
    <cellStyle name="Εισαγωγή 10 6" xfId="44842"/>
    <cellStyle name="Εισαγωγή 10 6 2" xfId="44843"/>
    <cellStyle name="Εισαγωγή 10 6 2 2" xfId="44844"/>
    <cellStyle name="Εισαγωγή 10 6 3" xfId="44845"/>
    <cellStyle name="Εισαγωγή 10 6 3 2" xfId="44846"/>
    <cellStyle name="Εισαγωγή 10 6 4" xfId="44847"/>
    <cellStyle name="Εισαγωγή 10 6 5" xfId="44848"/>
    <cellStyle name="Εισαγωγή 10 6 6" xfId="44849"/>
    <cellStyle name="Εισαγωγή 10 7" xfId="44850"/>
    <cellStyle name="Εισαγωγή 10 7 2" xfId="44851"/>
    <cellStyle name="Εισαγωγή 10 7 3" xfId="44852"/>
    <cellStyle name="Εισαγωγή 10 7 4" xfId="44853"/>
    <cellStyle name="Εισαγωγή 10 8" xfId="44854"/>
    <cellStyle name="Εισαγωγή 10 8 2" xfId="44855"/>
    <cellStyle name="Εισαγωγή 10 9" xfId="44856"/>
    <cellStyle name="Εισαγωγή 10 9 2" xfId="44857"/>
    <cellStyle name="Εισαγωγή 11" xfId="44858"/>
    <cellStyle name="Εισαγωγή 11 10" xfId="44859"/>
    <cellStyle name="Εισαγωγή 11 11" xfId="44860"/>
    <cellStyle name="Εισαγωγή 11 2" xfId="44861"/>
    <cellStyle name="Εισαγωγή 11 2 2" xfId="44862"/>
    <cellStyle name="Εισαγωγή 11 2 2 2" xfId="44863"/>
    <cellStyle name="Εισαγωγή 11 2 2 2 2" xfId="44864"/>
    <cellStyle name="Εισαγωγή 11 2 2 3" xfId="44865"/>
    <cellStyle name="Εισαγωγή 11 2 2 3 2" xfId="44866"/>
    <cellStyle name="Εισαγωγή 11 2 2 4" xfId="44867"/>
    <cellStyle name="Εισαγωγή 11 2 3" xfId="44868"/>
    <cellStyle name="Εισαγωγή 11 2 3 2" xfId="44869"/>
    <cellStyle name="Εισαγωγή 11 2 4" xfId="44870"/>
    <cellStyle name="Εισαγωγή 11 2 4 2" xfId="44871"/>
    <cellStyle name="Εισαγωγή 11 2 5" xfId="44872"/>
    <cellStyle name="Εισαγωγή 11 2 5 2" xfId="44873"/>
    <cellStyle name="Εισαγωγή 11 2 6" xfId="44874"/>
    <cellStyle name="Εισαγωγή 11 3" xfId="44875"/>
    <cellStyle name="Εισαγωγή 11 3 2" xfId="44876"/>
    <cellStyle name="Εισαγωγή 11 3 2 2" xfId="44877"/>
    <cellStyle name="Εισαγωγή 11 3 2 2 2" xfId="44878"/>
    <cellStyle name="Εισαγωγή 11 3 2 3" xfId="44879"/>
    <cellStyle name="Εισαγωγή 11 3 2 3 2" xfId="44880"/>
    <cellStyle name="Εισαγωγή 11 3 2 4" xfId="44881"/>
    <cellStyle name="Εισαγωγή 11 3 3" xfId="44882"/>
    <cellStyle name="Εισαγωγή 11 3 3 2" xfId="44883"/>
    <cellStyle name="Εισαγωγή 11 3 4" xfId="44884"/>
    <cellStyle name="Εισαγωγή 11 3 4 2" xfId="44885"/>
    <cellStyle name="Εισαγωγή 11 3 5" xfId="44886"/>
    <cellStyle name="Εισαγωγή 11 3 5 2" xfId="44887"/>
    <cellStyle name="Εισαγωγή 11 3 6" xfId="44888"/>
    <cellStyle name="Εισαγωγή 11 3 7" xfId="44889"/>
    <cellStyle name="Εισαγωγή 11 3 8" xfId="44890"/>
    <cellStyle name="Εισαγωγή 11 4" xfId="44891"/>
    <cellStyle name="Εισαγωγή 11 4 2" xfId="44892"/>
    <cellStyle name="Εισαγωγή 11 4 2 2" xfId="44893"/>
    <cellStyle name="Εισαγωγή 11 4 3" xfId="44894"/>
    <cellStyle name="Εισαγωγή 11 4 3 2" xfId="44895"/>
    <cellStyle name="Εισαγωγή 11 4 4" xfId="44896"/>
    <cellStyle name="Εισαγωγή 11 4 5" xfId="44897"/>
    <cellStyle name="Εισαγωγή 11 4 6" xfId="44898"/>
    <cellStyle name="Εισαγωγή 11 5" xfId="44899"/>
    <cellStyle name="Εισαγωγή 11 5 2" xfId="44900"/>
    <cellStyle name="Εισαγωγή 11 5 2 2" xfId="44901"/>
    <cellStyle name="Εισαγωγή 11 5 3" xfId="44902"/>
    <cellStyle name="Εισαγωγή 11 5 3 2" xfId="44903"/>
    <cellStyle name="Εισαγωγή 11 5 4" xfId="44904"/>
    <cellStyle name="Εισαγωγή 11 5 5" xfId="44905"/>
    <cellStyle name="Εισαγωγή 11 5 6" xfId="44906"/>
    <cellStyle name="Εισαγωγή 11 6" xfId="44907"/>
    <cellStyle name="Εισαγωγή 11 6 2" xfId="44908"/>
    <cellStyle name="Εισαγωγή 11 6 2 2" xfId="44909"/>
    <cellStyle name="Εισαγωγή 11 6 3" xfId="44910"/>
    <cellStyle name="Εισαγωγή 11 6 3 2" xfId="44911"/>
    <cellStyle name="Εισαγωγή 11 6 4" xfId="44912"/>
    <cellStyle name="Εισαγωγή 11 6 5" xfId="44913"/>
    <cellStyle name="Εισαγωγή 11 6 6" xfId="44914"/>
    <cellStyle name="Εισαγωγή 11 7" xfId="44915"/>
    <cellStyle name="Εισαγωγή 11 7 2" xfId="44916"/>
    <cellStyle name="Εισαγωγή 11 7 3" xfId="44917"/>
    <cellStyle name="Εισαγωγή 11 7 4" xfId="44918"/>
    <cellStyle name="Εισαγωγή 11 8" xfId="44919"/>
    <cellStyle name="Εισαγωγή 11 8 2" xfId="44920"/>
    <cellStyle name="Εισαγωγή 11 9" xfId="44921"/>
    <cellStyle name="Εισαγωγή 11 9 2" xfId="44922"/>
    <cellStyle name="Εισαγωγή 12" xfId="44923"/>
    <cellStyle name="Εισαγωγή 12 10" xfId="44924"/>
    <cellStyle name="Εισαγωγή 12 11" xfId="44925"/>
    <cellStyle name="Εισαγωγή 12 2" xfId="44926"/>
    <cellStyle name="Εισαγωγή 12 2 2" xfId="44927"/>
    <cellStyle name="Εισαγωγή 12 2 2 2" xfId="44928"/>
    <cellStyle name="Εισαγωγή 12 2 2 2 2" xfId="44929"/>
    <cellStyle name="Εισαγωγή 12 2 2 3" xfId="44930"/>
    <cellStyle name="Εισαγωγή 12 2 2 3 2" xfId="44931"/>
    <cellStyle name="Εισαγωγή 12 2 2 4" xfId="44932"/>
    <cellStyle name="Εισαγωγή 12 2 3" xfId="44933"/>
    <cellStyle name="Εισαγωγή 12 2 3 2" xfId="44934"/>
    <cellStyle name="Εισαγωγή 12 2 4" xfId="44935"/>
    <cellStyle name="Εισαγωγή 12 2 4 2" xfId="44936"/>
    <cellStyle name="Εισαγωγή 12 2 5" xfId="44937"/>
    <cellStyle name="Εισαγωγή 12 2 5 2" xfId="44938"/>
    <cellStyle name="Εισαγωγή 12 2 6" xfId="44939"/>
    <cellStyle name="Εισαγωγή 12 3" xfId="44940"/>
    <cellStyle name="Εισαγωγή 12 3 2" xfId="44941"/>
    <cellStyle name="Εισαγωγή 12 3 2 2" xfId="44942"/>
    <cellStyle name="Εισαγωγή 12 3 2 2 2" xfId="44943"/>
    <cellStyle name="Εισαγωγή 12 3 2 3" xfId="44944"/>
    <cellStyle name="Εισαγωγή 12 3 2 3 2" xfId="44945"/>
    <cellStyle name="Εισαγωγή 12 3 2 4" xfId="44946"/>
    <cellStyle name="Εισαγωγή 12 3 3" xfId="44947"/>
    <cellStyle name="Εισαγωγή 12 3 3 2" xfId="44948"/>
    <cellStyle name="Εισαγωγή 12 3 4" xfId="44949"/>
    <cellStyle name="Εισαγωγή 12 3 4 2" xfId="44950"/>
    <cellStyle name="Εισαγωγή 12 3 5" xfId="44951"/>
    <cellStyle name="Εισαγωγή 12 3 5 2" xfId="44952"/>
    <cellStyle name="Εισαγωγή 12 3 6" xfId="44953"/>
    <cellStyle name="Εισαγωγή 12 3 7" xfId="44954"/>
    <cellStyle name="Εισαγωγή 12 3 8" xfId="44955"/>
    <cellStyle name="Εισαγωγή 12 4" xfId="44956"/>
    <cellStyle name="Εισαγωγή 12 4 2" xfId="44957"/>
    <cellStyle name="Εισαγωγή 12 4 2 2" xfId="44958"/>
    <cellStyle name="Εισαγωγή 12 4 3" xfId="44959"/>
    <cellStyle name="Εισαγωγή 12 4 3 2" xfId="44960"/>
    <cellStyle name="Εισαγωγή 12 4 4" xfId="44961"/>
    <cellStyle name="Εισαγωγή 12 4 5" xfId="44962"/>
    <cellStyle name="Εισαγωγή 12 4 6" xfId="44963"/>
    <cellStyle name="Εισαγωγή 12 5" xfId="44964"/>
    <cellStyle name="Εισαγωγή 12 5 2" xfId="44965"/>
    <cellStyle name="Εισαγωγή 12 5 2 2" xfId="44966"/>
    <cellStyle name="Εισαγωγή 12 5 3" xfId="44967"/>
    <cellStyle name="Εισαγωγή 12 5 3 2" xfId="44968"/>
    <cellStyle name="Εισαγωγή 12 5 4" xfId="44969"/>
    <cellStyle name="Εισαγωγή 12 5 5" xfId="44970"/>
    <cellStyle name="Εισαγωγή 12 5 6" xfId="44971"/>
    <cellStyle name="Εισαγωγή 12 6" xfId="44972"/>
    <cellStyle name="Εισαγωγή 12 6 2" xfId="44973"/>
    <cellStyle name="Εισαγωγή 12 6 2 2" xfId="44974"/>
    <cellStyle name="Εισαγωγή 12 6 3" xfId="44975"/>
    <cellStyle name="Εισαγωγή 12 6 3 2" xfId="44976"/>
    <cellStyle name="Εισαγωγή 12 6 4" xfId="44977"/>
    <cellStyle name="Εισαγωγή 12 6 5" xfId="44978"/>
    <cellStyle name="Εισαγωγή 12 6 6" xfId="44979"/>
    <cellStyle name="Εισαγωγή 12 7" xfId="44980"/>
    <cellStyle name="Εισαγωγή 12 7 2" xfId="44981"/>
    <cellStyle name="Εισαγωγή 12 7 3" xfId="44982"/>
    <cellStyle name="Εισαγωγή 12 7 4" xfId="44983"/>
    <cellStyle name="Εισαγωγή 12 8" xfId="44984"/>
    <cellStyle name="Εισαγωγή 12 8 2" xfId="44985"/>
    <cellStyle name="Εισαγωγή 12 9" xfId="44986"/>
    <cellStyle name="Εισαγωγή 12 9 2" xfId="44987"/>
    <cellStyle name="Εισαγωγή 13" xfId="44988"/>
    <cellStyle name="Εισαγωγή 13 10" xfId="44989"/>
    <cellStyle name="Εισαγωγή 13 11" xfId="44990"/>
    <cellStyle name="Εισαγωγή 13 2" xfId="44991"/>
    <cellStyle name="Εισαγωγή 13 2 2" xfId="44992"/>
    <cellStyle name="Εισαγωγή 13 2 2 2" xfId="44993"/>
    <cellStyle name="Εισαγωγή 13 2 2 2 2" xfId="44994"/>
    <cellStyle name="Εισαγωγή 13 2 2 3" xfId="44995"/>
    <cellStyle name="Εισαγωγή 13 2 2 3 2" xfId="44996"/>
    <cellStyle name="Εισαγωγή 13 2 2 4" xfId="44997"/>
    <cellStyle name="Εισαγωγή 13 2 3" xfId="44998"/>
    <cellStyle name="Εισαγωγή 13 2 3 2" xfId="44999"/>
    <cellStyle name="Εισαγωγή 13 2 4" xfId="45000"/>
    <cellStyle name="Εισαγωγή 13 2 4 2" xfId="45001"/>
    <cellStyle name="Εισαγωγή 13 2 5" xfId="45002"/>
    <cellStyle name="Εισαγωγή 13 2 5 2" xfId="45003"/>
    <cellStyle name="Εισαγωγή 13 2 6" xfId="45004"/>
    <cellStyle name="Εισαγωγή 13 3" xfId="45005"/>
    <cellStyle name="Εισαγωγή 13 3 2" xfId="45006"/>
    <cellStyle name="Εισαγωγή 13 3 2 2" xfId="45007"/>
    <cellStyle name="Εισαγωγή 13 3 2 2 2" xfId="45008"/>
    <cellStyle name="Εισαγωγή 13 3 2 3" xfId="45009"/>
    <cellStyle name="Εισαγωγή 13 3 2 3 2" xfId="45010"/>
    <cellStyle name="Εισαγωγή 13 3 2 4" xfId="45011"/>
    <cellStyle name="Εισαγωγή 13 3 3" xfId="45012"/>
    <cellStyle name="Εισαγωγή 13 3 3 2" xfId="45013"/>
    <cellStyle name="Εισαγωγή 13 3 4" xfId="45014"/>
    <cellStyle name="Εισαγωγή 13 3 4 2" xfId="45015"/>
    <cellStyle name="Εισαγωγή 13 3 5" xfId="45016"/>
    <cellStyle name="Εισαγωγή 13 3 5 2" xfId="45017"/>
    <cellStyle name="Εισαγωγή 13 3 6" xfId="45018"/>
    <cellStyle name="Εισαγωγή 13 3 7" xfId="45019"/>
    <cellStyle name="Εισαγωγή 13 3 8" xfId="45020"/>
    <cellStyle name="Εισαγωγή 13 4" xfId="45021"/>
    <cellStyle name="Εισαγωγή 13 4 2" xfId="45022"/>
    <cellStyle name="Εισαγωγή 13 4 2 2" xfId="45023"/>
    <cellStyle name="Εισαγωγή 13 4 3" xfId="45024"/>
    <cellStyle name="Εισαγωγή 13 4 3 2" xfId="45025"/>
    <cellStyle name="Εισαγωγή 13 4 4" xfId="45026"/>
    <cellStyle name="Εισαγωγή 13 4 5" xfId="45027"/>
    <cellStyle name="Εισαγωγή 13 4 6" xfId="45028"/>
    <cellStyle name="Εισαγωγή 13 5" xfId="45029"/>
    <cellStyle name="Εισαγωγή 13 5 2" xfId="45030"/>
    <cellStyle name="Εισαγωγή 13 5 2 2" xfId="45031"/>
    <cellStyle name="Εισαγωγή 13 5 3" xfId="45032"/>
    <cellStyle name="Εισαγωγή 13 5 3 2" xfId="45033"/>
    <cellStyle name="Εισαγωγή 13 5 4" xfId="45034"/>
    <cellStyle name="Εισαγωγή 13 5 5" xfId="45035"/>
    <cellStyle name="Εισαγωγή 13 5 6" xfId="45036"/>
    <cellStyle name="Εισαγωγή 13 6" xfId="45037"/>
    <cellStyle name="Εισαγωγή 13 6 2" xfId="45038"/>
    <cellStyle name="Εισαγωγή 13 6 2 2" xfId="45039"/>
    <cellStyle name="Εισαγωγή 13 6 3" xfId="45040"/>
    <cellStyle name="Εισαγωγή 13 6 3 2" xfId="45041"/>
    <cellStyle name="Εισαγωγή 13 6 4" xfId="45042"/>
    <cellStyle name="Εισαγωγή 13 6 5" xfId="45043"/>
    <cellStyle name="Εισαγωγή 13 6 6" xfId="45044"/>
    <cellStyle name="Εισαγωγή 13 7" xfId="45045"/>
    <cellStyle name="Εισαγωγή 13 7 2" xfId="45046"/>
    <cellStyle name="Εισαγωγή 13 7 3" xfId="45047"/>
    <cellStyle name="Εισαγωγή 13 7 4" xfId="45048"/>
    <cellStyle name="Εισαγωγή 13 8" xfId="45049"/>
    <cellStyle name="Εισαγωγή 13 8 2" xfId="45050"/>
    <cellStyle name="Εισαγωγή 13 9" xfId="45051"/>
    <cellStyle name="Εισαγωγή 13 9 2" xfId="45052"/>
    <cellStyle name="Εισαγωγή 14" xfId="45053"/>
    <cellStyle name="Εισαγωγή 14 10" xfId="45054"/>
    <cellStyle name="Εισαγωγή 14 11" xfId="45055"/>
    <cellStyle name="Εισαγωγή 14 2" xfId="45056"/>
    <cellStyle name="Εισαγωγή 14 2 2" xfId="45057"/>
    <cellStyle name="Εισαγωγή 14 2 2 2" xfId="45058"/>
    <cellStyle name="Εισαγωγή 14 2 2 2 2" xfId="45059"/>
    <cellStyle name="Εισαγωγή 14 2 2 3" xfId="45060"/>
    <cellStyle name="Εισαγωγή 14 2 2 3 2" xfId="45061"/>
    <cellStyle name="Εισαγωγή 14 2 2 4" xfId="45062"/>
    <cellStyle name="Εισαγωγή 14 2 3" xfId="45063"/>
    <cellStyle name="Εισαγωγή 14 2 3 2" xfId="45064"/>
    <cellStyle name="Εισαγωγή 14 2 4" xfId="45065"/>
    <cellStyle name="Εισαγωγή 14 2 4 2" xfId="45066"/>
    <cellStyle name="Εισαγωγή 14 2 5" xfId="45067"/>
    <cellStyle name="Εισαγωγή 14 2 5 2" xfId="45068"/>
    <cellStyle name="Εισαγωγή 14 2 6" xfId="45069"/>
    <cellStyle name="Εισαγωγή 14 3" xfId="45070"/>
    <cellStyle name="Εισαγωγή 14 3 2" xfId="45071"/>
    <cellStyle name="Εισαγωγή 14 3 2 2" xfId="45072"/>
    <cellStyle name="Εισαγωγή 14 3 2 2 2" xfId="45073"/>
    <cellStyle name="Εισαγωγή 14 3 2 3" xfId="45074"/>
    <cellStyle name="Εισαγωγή 14 3 2 3 2" xfId="45075"/>
    <cellStyle name="Εισαγωγή 14 3 2 4" xfId="45076"/>
    <cellStyle name="Εισαγωγή 14 3 3" xfId="45077"/>
    <cellStyle name="Εισαγωγή 14 3 3 2" xfId="45078"/>
    <cellStyle name="Εισαγωγή 14 3 4" xfId="45079"/>
    <cellStyle name="Εισαγωγή 14 3 4 2" xfId="45080"/>
    <cellStyle name="Εισαγωγή 14 3 5" xfId="45081"/>
    <cellStyle name="Εισαγωγή 14 3 5 2" xfId="45082"/>
    <cellStyle name="Εισαγωγή 14 3 6" xfId="45083"/>
    <cellStyle name="Εισαγωγή 14 3 7" xfId="45084"/>
    <cellStyle name="Εισαγωγή 14 3 8" xfId="45085"/>
    <cellStyle name="Εισαγωγή 14 4" xfId="45086"/>
    <cellStyle name="Εισαγωγή 14 4 2" xfId="45087"/>
    <cellStyle name="Εισαγωγή 14 4 2 2" xfId="45088"/>
    <cellStyle name="Εισαγωγή 14 4 3" xfId="45089"/>
    <cellStyle name="Εισαγωγή 14 4 3 2" xfId="45090"/>
    <cellStyle name="Εισαγωγή 14 4 4" xfId="45091"/>
    <cellStyle name="Εισαγωγή 14 4 5" xfId="45092"/>
    <cellStyle name="Εισαγωγή 14 4 6" xfId="45093"/>
    <cellStyle name="Εισαγωγή 14 5" xfId="45094"/>
    <cellStyle name="Εισαγωγή 14 5 2" xfId="45095"/>
    <cellStyle name="Εισαγωγή 14 5 2 2" xfId="45096"/>
    <cellStyle name="Εισαγωγή 14 5 3" xfId="45097"/>
    <cellStyle name="Εισαγωγή 14 5 3 2" xfId="45098"/>
    <cellStyle name="Εισαγωγή 14 5 4" xfId="45099"/>
    <cellStyle name="Εισαγωγή 14 5 5" xfId="45100"/>
    <cellStyle name="Εισαγωγή 14 5 6" xfId="45101"/>
    <cellStyle name="Εισαγωγή 14 6" xfId="45102"/>
    <cellStyle name="Εισαγωγή 14 6 2" xfId="45103"/>
    <cellStyle name="Εισαγωγή 14 6 2 2" xfId="45104"/>
    <cellStyle name="Εισαγωγή 14 6 3" xfId="45105"/>
    <cellStyle name="Εισαγωγή 14 6 3 2" xfId="45106"/>
    <cellStyle name="Εισαγωγή 14 6 4" xfId="45107"/>
    <cellStyle name="Εισαγωγή 14 6 5" xfId="45108"/>
    <cellStyle name="Εισαγωγή 14 6 6" xfId="45109"/>
    <cellStyle name="Εισαγωγή 14 7" xfId="45110"/>
    <cellStyle name="Εισαγωγή 14 7 2" xfId="45111"/>
    <cellStyle name="Εισαγωγή 14 7 3" xfId="45112"/>
    <cellStyle name="Εισαγωγή 14 7 4" xfId="45113"/>
    <cellStyle name="Εισαγωγή 14 8" xfId="45114"/>
    <cellStyle name="Εισαγωγή 14 8 2" xfId="45115"/>
    <cellStyle name="Εισαγωγή 14 9" xfId="45116"/>
    <cellStyle name="Εισαγωγή 14 9 2" xfId="45117"/>
    <cellStyle name="Εισαγωγή 15" xfId="45118"/>
    <cellStyle name="Εισαγωγή 15 10" xfId="45119"/>
    <cellStyle name="Εισαγωγή 15 11" xfId="45120"/>
    <cellStyle name="Εισαγωγή 15 2" xfId="45121"/>
    <cellStyle name="Εισαγωγή 15 2 2" xfId="45122"/>
    <cellStyle name="Εισαγωγή 15 2 2 2" xfId="45123"/>
    <cellStyle name="Εισαγωγή 15 2 2 2 2" xfId="45124"/>
    <cellStyle name="Εισαγωγή 15 2 2 3" xfId="45125"/>
    <cellStyle name="Εισαγωγή 15 2 2 3 2" xfId="45126"/>
    <cellStyle name="Εισαγωγή 15 2 2 4" xfId="45127"/>
    <cellStyle name="Εισαγωγή 15 2 3" xfId="45128"/>
    <cellStyle name="Εισαγωγή 15 2 3 2" xfId="45129"/>
    <cellStyle name="Εισαγωγή 15 2 4" xfId="45130"/>
    <cellStyle name="Εισαγωγή 15 2 4 2" xfId="45131"/>
    <cellStyle name="Εισαγωγή 15 2 5" xfId="45132"/>
    <cellStyle name="Εισαγωγή 15 2 5 2" xfId="45133"/>
    <cellStyle name="Εισαγωγή 15 2 6" xfId="45134"/>
    <cellStyle name="Εισαγωγή 15 3" xfId="45135"/>
    <cellStyle name="Εισαγωγή 15 3 2" xfId="45136"/>
    <cellStyle name="Εισαγωγή 15 3 2 2" xfId="45137"/>
    <cellStyle name="Εισαγωγή 15 3 2 2 2" xfId="45138"/>
    <cellStyle name="Εισαγωγή 15 3 2 3" xfId="45139"/>
    <cellStyle name="Εισαγωγή 15 3 2 3 2" xfId="45140"/>
    <cellStyle name="Εισαγωγή 15 3 2 4" xfId="45141"/>
    <cellStyle name="Εισαγωγή 15 3 3" xfId="45142"/>
    <cellStyle name="Εισαγωγή 15 3 3 2" xfId="45143"/>
    <cellStyle name="Εισαγωγή 15 3 4" xfId="45144"/>
    <cellStyle name="Εισαγωγή 15 3 4 2" xfId="45145"/>
    <cellStyle name="Εισαγωγή 15 3 5" xfId="45146"/>
    <cellStyle name="Εισαγωγή 15 3 5 2" xfId="45147"/>
    <cellStyle name="Εισαγωγή 15 3 6" xfId="45148"/>
    <cellStyle name="Εισαγωγή 15 3 7" xfId="45149"/>
    <cellStyle name="Εισαγωγή 15 3 8" xfId="45150"/>
    <cellStyle name="Εισαγωγή 15 4" xfId="45151"/>
    <cellStyle name="Εισαγωγή 15 4 2" xfId="45152"/>
    <cellStyle name="Εισαγωγή 15 4 2 2" xfId="45153"/>
    <cellStyle name="Εισαγωγή 15 4 3" xfId="45154"/>
    <cellStyle name="Εισαγωγή 15 4 3 2" xfId="45155"/>
    <cellStyle name="Εισαγωγή 15 4 4" xfId="45156"/>
    <cellStyle name="Εισαγωγή 15 4 5" xfId="45157"/>
    <cellStyle name="Εισαγωγή 15 4 6" xfId="45158"/>
    <cellStyle name="Εισαγωγή 15 5" xfId="45159"/>
    <cellStyle name="Εισαγωγή 15 5 2" xfId="45160"/>
    <cellStyle name="Εισαγωγή 15 5 2 2" xfId="45161"/>
    <cellStyle name="Εισαγωγή 15 5 3" xfId="45162"/>
    <cellStyle name="Εισαγωγή 15 5 3 2" xfId="45163"/>
    <cellStyle name="Εισαγωγή 15 5 4" xfId="45164"/>
    <cellStyle name="Εισαγωγή 15 5 5" xfId="45165"/>
    <cellStyle name="Εισαγωγή 15 5 6" xfId="45166"/>
    <cellStyle name="Εισαγωγή 15 6" xfId="45167"/>
    <cellStyle name="Εισαγωγή 15 6 2" xfId="45168"/>
    <cellStyle name="Εισαγωγή 15 6 2 2" xfId="45169"/>
    <cellStyle name="Εισαγωγή 15 6 3" xfId="45170"/>
    <cellStyle name="Εισαγωγή 15 6 3 2" xfId="45171"/>
    <cellStyle name="Εισαγωγή 15 6 4" xfId="45172"/>
    <cellStyle name="Εισαγωγή 15 6 5" xfId="45173"/>
    <cellStyle name="Εισαγωγή 15 6 6" xfId="45174"/>
    <cellStyle name="Εισαγωγή 15 7" xfId="45175"/>
    <cellStyle name="Εισαγωγή 15 7 2" xfId="45176"/>
    <cellStyle name="Εισαγωγή 15 7 3" xfId="45177"/>
    <cellStyle name="Εισαγωγή 15 7 4" xfId="45178"/>
    <cellStyle name="Εισαγωγή 15 8" xfId="45179"/>
    <cellStyle name="Εισαγωγή 15 8 2" xfId="45180"/>
    <cellStyle name="Εισαγωγή 15 9" xfId="45181"/>
    <cellStyle name="Εισαγωγή 15 9 2" xfId="45182"/>
    <cellStyle name="Εισαγωγή 16" xfId="45183"/>
    <cellStyle name="Εισαγωγή 16 10" xfId="45184"/>
    <cellStyle name="Εισαγωγή 16 11" xfId="45185"/>
    <cellStyle name="Εισαγωγή 16 2" xfId="45186"/>
    <cellStyle name="Εισαγωγή 16 2 2" xfId="45187"/>
    <cellStyle name="Εισαγωγή 16 2 2 2" xfId="45188"/>
    <cellStyle name="Εισαγωγή 16 2 2 2 2" xfId="45189"/>
    <cellStyle name="Εισαγωγή 16 2 2 3" xfId="45190"/>
    <cellStyle name="Εισαγωγή 16 2 2 3 2" xfId="45191"/>
    <cellStyle name="Εισαγωγή 16 2 2 4" xfId="45192"/>
    <cellStyle name="Εισαγωγή 16 2 3" xfId="45193"/>
    <cellStyle name="Εισαγωγή 16 2 3 2" xfId="45194"/>
    <cellStyle name="Εισαγωγή 16 2 4" xfId="45195"/>
    <cellStyle name="Εισαγωγή 16 2 4 2" xfId="45196"/>
    <cellStyle name="Εισαγωγή 16 2 5" xfId="45197"/>
    <cellStyle name="Εισαγωγή 16 2 5 2" xfId="45198"/>
    <cellStyle name="Εισαγωγή 16 2 6" xfId="45199"/>
    <cellStyle name="Εισαγωγή 16 3" xfId="45200"/>
    <cellStyle name="Εισαγωγή 16 3 2" xfId="45201"/>
    <cellStyle name="Εισαγωγή 16 3 2 2" xfId="45202"/>
    <cellStyle name="Εισαγωγή 16 3 2 2 2" xfId="45203"/>
    <cellStyle name="Εισαγωγή 16 3 2 3" xfId="45204"/>
    <cellStyle name="Εισαγωγή 16 3 2 3 2" xfId="45205"/>
    <cellStyle name="Εισαγωγή 16 3 2 4" xfId="45206"/>
    <cellStyle name="Εισαγωγή 16 3 3" xfId="45207"/>
    <cellStyle name="Εισαγωγή 16 3 3 2" xfId="45208"/>
    <cellStyle name="Εισαγωγή 16 3 4" xfId="45209"/>
    <cellStyle name="Εισαγωγή 16 3 4 2" xfId="45210"/>
    <cellStyle name="Εισαγωγή 16 3 5" xfId="45211"/>
    <cellStyle name="Εισαγωγή 16 3 5 2" xfId="45212"/>
    <cellStyle name="Εισαγωγή 16 3 6" xfId="45213"/>
    <cellStyle name="Εισαγωγή 16 3 7" xfId="45214"/>
    <cellStyle name="Εισαγωγή 16 3 8" xfId="45215"/>
    <cellStyle name="Εισαγωγή 16 4" xfId="45216"/>
    <cellStyle name="Εισαγωγή 16 4 2" xfId="45217"/>
    <cellStyle name="Εισαγωγή 16 4 2 2" xfId="45218"/>
    <cellStyle name="Εισαγωγή 16 4 3" xfId="45219"/>
    <cellStyle name="Εισαγωγή 16 4 3 2" xfId="45220"/>
    <cellStyle name="Εισαγωγή 16 4 4" xfId="45221"/>
    <cellStyle name="Εισαγωγή 16 4 5" xfId="45222"/>
    <cellStyle name="Εισαγωγή 16 4 6" xfId="45223"/>
    <cellStyle name="Εισαγωγή 16 5" xfId="45224"/>
    <cellStyle name="Εισαγωγή 16 5 2" xfId="45225"/>
    <cellStyle name="Εισαγωγή 16 5 2 2" xfId="45226"/>
    <cellStyle name="Εισαγωγή 16 5 3" xfId="45227"/>
    <cellStyle name="Εισαγωγή 16 5 3 2" xfId="45228"/>
    <cellStyle name="Εισαγωγή 16 5 4" xfId="45229"/>
    <cellStyle name="Εισαγωγή 16 5 5" xfId="45230"/>
    <cellStyle name="Εισαγωγή 16 5 6" xfId="45231"/>
    <cellStyle name="Εισαγωγή 16 6" xfId="45232"/>
    <cellStyle name="Εισαγωγή 16 6 2" xfId="45233"/>
    <cellStyle name="Εισαγωγή 16 6 2 2" xfId="45234"/>
    <cellStyle name="Εισαγωγή 16 6 3" xfId="45235"/>
    <cellStyle name="Εισαγωγή 16 6 3 2" xfId="45236"/>
    <cellStyle name="Εισαγωγή 16 6 4" xfId="45237"/>
    <cellStyle name="Εισαγωγή 16 6 5" xfId="45238"/>
    <cellStyle name="Εισαγωγή 16 6 6" xfId="45239"/>
    <cellStyle name="Εισαγωγή 16 7" xfId="45240"/>
    <cellStyle name="Εισαγωγή 16 7 2" xfId="45241"/>
    <cellStyle name="Εισαγωγή 16 7 3" xfId="45242"/>
    <cellStyle name="Εισαγωγή 16 7 4" xfId="45243"/>
    <cellStyle name="Εισαγωγή 16 8" xfId="45244"/>
    <cellStyle name="Εισαγωγή 16 8 2" xfId="45245"/>
    <cellStyle name="Εισαγωγή 16 9" xfId="45246"/>
    <cellStyle name="Εισαγωγή 16 9 2" xfId="45247"/>
    <cellStyle name="Εισαγωγή 17" xfId="45248"/>
    <cellStyle name="Εισαγωγή 17 10" xfId="45249"/>
    <cellStyle name="Εισαγωγή 17 11" xfId="45250"/>
    <cellStyle name="Εισαγωγή 17 2" xfId="45251"/>
    <cellStyle name="Εισαγωγή 17 2 2" xfId="45252"/>
    <cellStyle name="Εισαγωγή 17 2 2 2" xfId="45253"/>
    <cellStyle name="Εισαγωγή 17 2 2 2 2" xfId="45254"/>
    <cellStyle name="Εισαγωγή 17 2 2 3" xfId="45255"/>
    <cellStyle name="Εισαγωγή 17 2 2 3 2" xfId="45256"/>
    <cellStyle name="Εισαγωγή 17 2 2 4" xfId="45257"/>
    <cellStyle name="Εισαγωγή 17 2 3" xfId="45258"/>
    <cellStyle name="Εισαγωγή 17 2 3 2" xfId="45259"/>
    <cellStyle name="Εισαγωγή 17 2 4" xfId="45260"/>
    <cellStyle name="Εισαγωγή 17 2 4 2" xfId="45261"/>
    <cellStyle name="Εισαγωγή 17 2 5" xfId="45262"/>
    <cellStyle name="Εισαγωγή 17 2 5 2" xfId="45263"/>
    <cellStyle name="Εισαγωγή 17 2 6" xfId="45264"/>
    <cellStyle name="Εισαγωγή 17 3" xfId="45265"/>
    <cellStyle name="Εισαγωγή 17 3 2" xfId="45266"/>
    <cellStyle name="Εισαγωγή 17 3 2 2" xfId="45267"/>
    <cellStyle name="Εισαγωγή 17 3 2 2 2" xfId="45268"/>
    <cellStyle name="Εισαγωγή 17 3 2 3" xfId="45269"/>
    <cellStyle name="Εισαγωγή 17 3 2 3 2" xfId="45270"/>
    <cellStyle name="Εισαγωγή 17 3 2 4" xfId="45271"/>
    <cellStyle name="Εισαγωγή 17 3 3" xfId="45272"/>
    <cellStyle name="Εισαγωγή 17 3 3 2" xfId="45273"/>
    <cellStyle name="Εισαγωγή 17 3 4" xfId="45274"/>
    <cellStyle name="Εισαγωγή 17 3 4 2" xfId="45275"/>
    <cellStyle name="Εισαγωγή 17 3 5" xfId="45276"/>
    <cellStyle name="Εισαγωγή 17 3 5 2" xfId="45277"/>
    <cellStyle name="Εισαγωγή 17 3 6" xfId="45278"/>
    <cellStyle name="Εισαγωγή 17 3 7" xfId="45279"/>
    <cellStyle name="Εισαγωγή 17 3 8" xfId="45280"/>
    <cellStyle name="Εισαγωγή 17 4" xfId="45281"/>
    <cellStyle name="Εισαγωγή 17 4 2" xfId="45282"/>
    <cellStyle name="Εισαγωγή 17 4 2 2" xfId="45283"/>
    <cellStyle name="Εισαγωγή 17 4 3" xfId="45284"/>
    <cellStyle name="Εισαγωγή 17 4 3 2" xfId="45285"/>
    <cellStyle name="Εισαγωγή 17 4 4" xfId="45286"/>
    <cellStyle name="Εισαγωγή 17 4 5" xfId="45287"/>
    <cellStyle name="Εισαγωγή 17 4 6" xfId="45288"/>
    <cellStyle name="Εισαγωγή 17 5" xfId="45289"/>
    <cellStyle name="Εισαγωγή 17 5 2" xfId="45290"/>
    <cellStyle name="Εισαγωγή 17 5 2 2" xfId="45291"/>
    <cellStyle name="Εισαγωγή 17 5 3" xfId="45292"/>
    <cellStyle name="Εισαγωγή 17 5 3 2" xfId="45293"/>
    <cellStyle name="Εισαγωγή 17 5 4" xfId="45294"/>
    <cellStyle name="Εισαγωγή 17 5 5" xfId="45295"/>
    <cellStyle name="Εισαγωγή 17 5 6" xfId="45296"/>
    <cellStyle name="Εισαγωγή 17 6" xfId="45297"/>
    <cellStyle name="Εισαγωγή 17 6 2" xfId="45298"/>
    <cellStyle name="Εισαγωγή 17 6 2 2" xfId="45299"/>
    <cellStyle name="Εισαγωγή 17 6 3" xfId="45300"/>
    <cellStyle name="Εισαγωγή 17 6 3 2" xfId="45301"/>
    <cellStyle name="Εισαγωγή 17 6 4" xfId="45302"/>
    <cellStyle name="Εισαγωγή 17 6 5" xfId="45303"/>
    <cellStyle name="Εισαγωγή 17 6 6" xfId="45304"/>
    <cellStyle name="Εισαγωγή 17 7" xfId="45305"/>
    <cellStyle name="Εισαγωγή 17 7 2" xfId="45306"/>
    <cellStyle name="Εισαγωγή 17 7 3" xfId="45307"/>
    <cellStyle name="Εισαγωγή 17 7 4" xfId="45308"/>
    <cellStyle name="Εισαγωγή 17 8" xfId="45309"/>
    <cellStyle name="Εισαγωγή 17 8 2" xfId="45310"/>
    <cellStyle name="Εισαγωγή 17 9" xfId="45311"/>
    <cellStyle name="Εισαγωγή 17 9 2" xfId="45312"/>
    <cellStyle name="Εισαγωγή 18" xfId="45313"/>
    <cellStyle name="Εισαγωγή 18 10" xfId="45314"/>
    <cellStyle name="Εισαγωγή 18 11" xfId="45315"/>
    <cellStyle name="Εισαγωγή 18 2" xfId="45316"/>
    <cellStyle name="Εισαγωγή 18 2 2" xfId="45317"/>
    <cellStyle name="Εισαγωγή 18 2 2 2" xfId="45318"/>
    <cellStyle name="Εισαγωγή 18 2 2 2 2" xfId="45319"/>
    <cellStyle name="Εισαγωγή 18 2 2 3" xfId="45320"/>
    <cellStyle name="Εισαγωγή 18 2 2 3 2" xfId="45321"/>
    <cellStyle name="Εισαγωγή 18 2 2 4" xfId="45322"/>
    <cellStyle name="Εισαγωγή 18 2 3" xfId="45323"/>
    <cellStyle name="Εισαγωγή 18 2 3 2" xfId="45324"/>
    <cellStyle name="Εισαγωγή 18 2 4" xfId="45325"/>
    <cellStyle name="Εισαγωγή 18 2 4 2" xfId="45326"/>
    <cellStyle name="Εισαγωγή 18 2 5" xfId="45327"/>
    <cellStyle name="Εισαγωγή 18 2 5 2" xfId="45328"/>
    <cellStyle name="Εισαγωγή 18 2 6" xfId="45329"/>
    <cellStyle name="Εισαγωγή 18 3" xfId="45330"/>
    <cellStyle name="Εισαγωγή 18 3 2" xfId="45331"/>
    <cellStyle name="Εισαγωγή 18 3 2 2" xfId="45332"/>
    <cellStyle name="Εισαγωγή 18 3 2 2 2" xfId="45333"/>
    <cellStyle name="Εισαγωγή 18 3 2 3" xfId="45334"/>
    <cellStyle name="Εισαγωγή 18 3 2 3 2" xfId="45335"/>
    <cellStyle name="Εισαγωγή 18 3 2 4" xfId="45336"/>
    <cellStyle name="Εισαγωγή 18 3 3" xfId="45337"/>
    <cellStyle name="Εισαγωγή 18 3 3 2" xfId="45338"/>
    <cellStyle name="Εισαγωγή 18 3 4" xfId="45339"/>
    <cellStyle name="Εισαγωγή 18 3 4 2" xfId="45340"/>
    <cellStyle name="Εισαγωγή 18 3 5" xfId="45341"/>
    <cellStyle name="Εισαγωγή 18 3 5 2" xfId="45342"/>
    <cellStyle name="Εισαγωγή 18 3 6" xfId="45343"/>
    <cellStyle name="Εισαγωγή 18 3 7" xfId="45344"/>
    <cellStyle name="Εισαγωγή 18 3 8" xfId="45345"/>
    <cellStyle name="Εισαγωγή 18 4" xfId="45346"/>
    <cellStyle name="Εισαγωγή 18 4 2" xfId="45347"/>
    <cellStyle name="Εισαγωγή 18 4 2 2" xfId="45348"/>
    <cellStyle name="Εισαγωγή 18 4 3" xfId="45349"/>
    <cellStyle name="Εισαγωγή 18 4 3 2" xfId="45350"/>
    <cellStyle name="Εισαγωγή 18 4 4" xfId="45351"/>
    <cellStyle name="Εισαγωγή 18 4 5" xfId="45352"/>
    <cellStyle name="Εισαγωγή 18 4 6" xfId="45353"/>
    <cellStyle name="Εισαγωγή 18 5" xfId="45354"/>
    <cellStyle name="Εισαγωγή 18 5 2" xfId="45355"/>
    <cellStyle name="Εισαγωγή 18 5 2 2" xfId="45356"/>
    <cellStyle name="Εισαγωγή 18 5 3" xfId="45357"/>
    <cellStyle name="Εισαγωγή 18 5 3 2" xfId="45358"/>
    <cellStyle name="Εισαγωγή 18 5 4" xfId="45359"/>
    <cellStyle name="Εισαγωγή 18 5 5" xfId="45360"/>
    <cellStyle name="Εισαγωγή 18 5 6" xfId="45361"/>
    <cellStyle name="Εισαγωγή 18 6" xfId="45362"/>
    <cellStyle name="Εισαγωγή 18 6 2" xfId="45363"/>
    <cellStyle name="Εισαγωγή 18 6 2 2" xfId="45364"/>
    <cellStyle name="Εισαγωγή 18 6 3" xfId="45365"/>
    <cellStyle name="Εισαγωγή 18 6 3 2" xfId="45366"/>
    <cellStyle name="Εισαγωγή 18 6 4" xfId="45367"/>
    <cellStyle name="Εισαγωγή 18 6 5" xfId="45368"/>
    <cellStyle name="Εισαγωγή 18 6 6" xfId="45369"/>
    <cellStyle name="Εισαγωγή 18 7" xfId="45370"/>
    <cellStyle name="Εισαγωγή 18 7 2" xfId="45371"/>
    <cellStyle name="Εισαγωγή 18 7 3" xfId="45372"/>
    <cellStyle name="Εισαγωγή 18 7 4" xfId="45373"/>
    <cellStyle name="Εισαγωγή 18 8" xfId="45374"/>
    <cellStyle name="Εισαγωγή 18 8 2" xfId="45375"/>
    <cellStyle name="Εισαγωγή 18 9" xfId="45376"/>
    <cellStyle name="Εισαγωγή 18 9 2" xfId="45377"/>
    <cellStyle name="Εισαγωγή 19" xfId="45378"/>
    <cellStyle name="Εισαγωγή 19 10" xfId="45379"/>
    <cellStyle name="Εισαγωγή 19 11" xfId="45380"/>
    <cellStyle name="Εισαγωγή 19 2" xfId="45381"/>
    <cellStyle name="Εισαγωγή 19 2 2" xfId="45382"/>
    <cellStyle name="Εισαγωγή 19 2 2 2" xfId="45383"/>
    <cellStyle name="Εισαγωγή 19 2 2 2 2" xfId="45384"/>
    <cellStyle name="Εισαγωγή 19 2 2 3" xfId="45385"/>
    <cellStyle name="Εισαγωγή 19 2 2 3 2" xfId="45386"/>
    <cellStyle name="Εισαγωγή 19 2 2 4" xfId="45387"/>
    <cellStyle name="Εισαγωγή 19 2 3" xfId="45388"/>
    <cellStyle name="Εισαγωγή 19 2 3 2" xfId="45389"/>
    <cellStyle name="Εισαγωγή 19 2 4" xfId="45390"/>
    <cellStyle name="Εισαγωγή 19 2 4 2" xfId="45391"/>
    <cellStyle name="Εισαγωγή 19 2 5" xfId="45392"/>
    <cellStyle name="Εισαγωγή 19 2 5 2" xfId="45393"/>
    <cellStyle name="Εισαγωγή 19 2 6" xfId="45394"/>
    <cellStyle name="Εισαγωγή 19 3" xfId="45395"/>
    <cellStyle name="Εισαγωγή 19 3 2" xfId="45396"/>
    <cellStyle name="Εισαγωγή 19 3 2 2" xfId="45397"/>
    <cellStyle name="Εισαγωγή 19 3 2 2 2" xfId="45398"/>
    <cellStyle name="Εισαγωγή 19 3 2 3" xfId="45399"/>
    <cellStyle name="Εισαγωγή 19 3 2 3 2" xfId="45400"/>
    <cellStyle name="Εισαγωγή 19 3 2 4" xfId="45401"/>
    <cellStyle name="Εισαγωγή 19 3 3" xfId="45402"/>
    <cellStyle name="Εισαγωγή 19 3 3 2" xfId="45403"/>
    <cellStyle name="Εισαγωγή 19 3 4" xfId="45404"/>
    <cellStyle name="Εισαγωγή 19 3 4 2" xfId="45405"/>
    <cellStyle name="Εισαγωγή 19 3 5" xfId="45406"/>
    <cellStyle name="Εισαγωγή 19 3 5 2" xfId="45407"/>
    <cellStyle name="Εισαγωγή 19 3 6" xfId="45408"/>
    <cellStyle name="Εισαγωγή 19 3 7" xfId="45409"/>
    <cellStyle name="Εισαγωγή 19 3 8" xfId="45410"/>
    <cellStyle name="Εισαγωγή 19 4" xfId="45411"/>
    <cellStyle name="Εισαγωγή 19 4 2" xfId="45412"/>
    <cellStyle name="Εισαγωγή 19 4 2 2" xfId="45413"/>
    <cellStyle name="Εισαγωγή 19 4 3" xfId="45414"/>
    <cellStyle name="Εισαγωγή 19 4 3 2" xfId="45415"/>
    <cellStyle name="Εισαγωγή 19 4 4" xfId="45416"/>
    <cellStyle name="Εισαγωγή 19 4 5" xfId="45417"/>
    <cellStyle name="Εισαγωγή 19 4 6" xfId="45418"/>
    <cellStyle name="Εισαγωγή 19 5" xfId="45419"/>
    <cellStyle name="Εισαγωγή 19 5 2" xfId="45420"/>
    <cellStyle name="Εισαγωγή 19 5 2 2" xfId="45421"/>
    <cellStyle name="Εισαγωγή 19 5 3" xfId="45422"/>
    <cellStyle name="Εισαγωγή 19 5 3 2" xfId="45423"/>
    <cellStyle name="Εισαγωγή 19 5 4" xfId="45424"/>
    <cellStyle name="Εισαγωγή 19 5 5" xfId="45425"/>
    <cellStyle name="Εισαγωγή 19 5 6" xfId="45426"/>
    <cellStyle name="Εισαγωγή 19 6" xfId="45427"/>
    <cellStyle name="Εισαγωγή 19 6 2" xfId="45428"/>
    <cellStyle name="Εισαγωγή 19 6 2 2" xfId="45429"/>
    <cellStyle name="Εισαγωγή 19 6 3" xfId="45430"/>
    <cellStyle name="Εισαγωγή 19 6 3 2" xfId="45431"/>
    <cellStyle name="Εισαγωγή 19 6 4" xfId="45432"/>
    <cellStyle name="Εισαγωγή 19 6 5" xfId="45433"/>
    <cellStyle name="Εισαγωγή 19 6 6" xfId="45434"/>
    <cellStyle name="Εισαγωγή 19 7" xfId="45435"/>
    <cellStyle name="Εισαγωγή 19 7 2" xfId="45436"/>
    <cellStyle name="Εισαγωγή 19 7 3" xfId="45437"/>
    <cellStyle name="Εισαγωγή 19 7 4" xfId="45438"/>
    <cellStyle name="Εισαγωγή 19 8" xfId="45439"/>
    <cellStyle name="Εισαγωγή 19 8 2" xfId="45440"/>
    <cellStyle name="Εισαγωγή 19 9" xfId="45441"/>
    <cellStyle name="Εισαγωγή 19 9 2" xfId="45442"/>
    <cellStyle name="Εισαγωγή 2" xfId="45443"/>
    <cellStyle name="Εισαγωγή 2 10" xfId="45444"/>
    <cellStyle name="Εισαγωγή 2 10 2" xfId="45445"/>
    <cellStyle name="Εισαγωγή 2 11" xfId="45446"/>
    <cellStyle name="Εισαγωγή 2 12" xfId="45447"/>
    <cellStyle name="Εισαγωγή 2 2" xfId="45448"/>
    <cellStyle name="Εισαγωγή 2 2 2" xfId="45449"/>
    <cellStyle name="Εισαγωγή 2 2 2 2" xfId="45450"/>
    <cellStyle name="Εισαγωγή 2 2 2 2 2" xfId="45451"/>
    <cellStyle name="Εισαγωγή 2 2 2 3" xfId="45452"/>
    <cellStyle name="Εισαγωγή 2 2 2 3 2" xfId="45453"/>
    <cellStyle name="Εισαγωγή 2 2 2 4" xfId="45454"/>
    <cellStyle name="Εισαγωγή 2 2 3" xfId="45455"/>
    <cellStyle name="Εισαγωγή 2 2 3 2" xfId="45456"/>
    <cellStyle name="Εισαγωγή 2 2 4" xfId="45457"/>
    <cellStyle name="Εισαγωγή 2 2 4 2" xfId="45458"/>
    <cellStyle name="Εισαγωγή 2 2 5" xfId="45459"/>
    <cellStyle name="Εισαγωγή 2 2 5 2" xfId="45460"/>
    <cellStyle name="Εισαγωγή 2 2 6" xfId="45461"/>
    <cellStyle name="Εισαγωγή 2 3" xfId="45462"/>
    <cellStyle name="Εισαγωγή 2 3 2" xfId="45463"/>
    <cellStyle name="Εισαγωγή 2 3 2 2" xfId="45464"/>
    <cellStyle name="Εισαγωγή 2 3 2 2 2" xfId="45465"/>
    <cellStyle name="Εισαγωγή 2 3 2 3" xfId="45466"/>
    <cellStyle name="Εισαγωγή 2 3 2 3 2" xfId="45467"/>
    <cellStyle name="Εισαγωγή 2 3 2 4" xfId="45468"/>
    <cellStyle name="Εισαγωγή 2 3 3" xfId="45469"/>
    <cellStyle name="Εισαγωγή 2 3 3 2" xfId="45470"/>
    <cellStyle name="Εισαγωγή 2 3 4" xfId="45471"/>
    <cellStyle name="Εισαγωγή 2 3 4 2" xfId="45472"/>
    <cellStyle name="Εισαγωγή 2 3 5" xfId="45473"/>
    <cellStyle name="Εισαγωγή 2 3 5 2" xfId="45474"/>
    <cellStyle name="Εισαγωγή 2 3 6" xfId="45475"/>
    <cellStyle name="Εισαγωγή 2 3 7" xfId="45476"/>
    <cellStyle name="Εισαγωγή 2 3 8" xfId="45477"/>
    <cellStyle name="Εισαγωγή 2 4" xfId="45478"/>
    <cellStyle name="Εισαγωγή 2 4 2" xfId="45479"/>
    <cellStyle name="Εισαγωγή 2 4 2 2" xfId="45480"/>
    <cellStyle name="Εισαγωγή 2 4 2 2 2" xfId="45481"/>
    <cellStyle name="Εισαγωγή 2 4 2 3" xfId="45482"/>
    <cellStyle name="Εισαγωγή 2 4 2 3 2" xfId="45483"/>
    <cellStyle name="Εισαγωγή 2 4 2 4" xfId="45484"/>
    <cellStyle name="Εισαγωγή 2 4 3" xfId="45485"/>
    <cellStyle name="Εισαγωγή 2 4 3 2" xfId="45486"/>
    <cellStyle name="Εισαγωγή 2 4 4" xfId="45487"/>
    <cellStyle name="Εισαγωγή 2 4 4 2" xfId="45488"/>
    <cellStyle name="Εισαγωγή 2 4 5" xfId="45489"/>
    <cellStyle name="Εισαγωγή 2 4 5 2" xfId="45490"/>
    <cellStyle name="Εισαγωγή 2 4 6" xfId="45491"/>
    <cellStyle name="Εισαγωγή 2 4 7" xfId="45492"/>
    <cellStyle name="Εισαγωγή 2 4 8" xfId="45493"/>
    <cellStyle name="Εισαγωγή 2 5" xfId="45494"/>
    <cellStyle name="Εισαγωγή 2 5 2" xfId="45495"/>
    <cellStyle name="Εισαγωγή 2 5 2 2" xfId="45496"/>
    <cellStyle name="Εισαγωγή 2 5 3" xfId="45497"/>
    <cellStyle name="Εισαγωγή 2 5 3 2" xfId="45498"/>
    <cellStyle name="Εισαγωγή 2 5 4" xfId="45499"/>
    <cellStyle name="Εισαγωγή 2 5 5" xfId="45500"/>
    <cellStyle name="Εισαγωγή 2 5 6" xfId="45501"/>
    <cellStyle name="Εισαγωγή 2 6" xfId="45502"/>
    <cellStyle name="Εισαγωγή 2 6 2" xfId="45503"/>
    <cellStyle name="Εισαγωγή 2 6 2 2" xfId="45504"/>
    <cellStyle name="Εισαγωγή 2 6 3" xfId="45505"/>
    <cellStyle name="Εισαγωγή 2 6 3 2" xfId="45506"/>
    <cellStyle name="Εισαγωγή 2 6 4" xfId="45507"/>
    <cellStyle name="Εισαγωγή 2 6 5" xfId="45508"/>
    <cellStyle name="Εισαγωγή 2 6 6" xfId="45509"/>
    <cellStyle name="Εισαγωγή 2 7" xfId="45510"/>
    <cellStyle name="Εισαγωγή 2 7 2" xfId="45511"/>
    <cellStyle name="Εισαγωγή 2 7 2 2" xfId="45512"/>
    <cellStyle name="Εισαγωγή 2 7 3" xfId="45513"/>
    <cellStyle name="Εισαγωγή 2 7 3 2" xfId="45514"/>
    <cellStyle name="Εισαγωγή 2 7 4" xfId="45515"/>
    <cellStyle name="Εισαγωγή 2 7 5" xfId="45516"/>
    <cellStyle name="Εισαγωγή 2 7 6" xfId="45517"/>
    <cellStyle name="Εισαγωγή 2 8" xfId="45518"/>
    <cellStyle name="Εισαγωγή 2 8 2" xfId="45519"/>
    <cellStyle name="Εισαγωγή 2 9" xfId="45520"/>
    <cellStyle name="Εισαγωγή 2 9 2" xfId="45521"/>
    <cellStyle name="Εισαγωγή 20" xfId="45522"/>
    <cellStyle name="Εισαγωγή 20 10" xfId="45523"/>
    <cellStyle name="Εισαγωγή 20 11" xfId="45524"/>
    <cellStyle name="Εισαγωγή 20 2" xfId="45525"/>
    <cellStyle name="Εισαγωγή 20 2 2" xfId="45526"/>
    <cellStyle name="Εισαγωγή 20 2 2 2" xfId="45527"/>
    <cellStyle name="Εισαγωγή 20 2 2 2 2" xfId="45528"/>
    <cellStyle name="Εισαγωγή 20 2 2 3" xfId="45529"/>
    <cellStyle name="Εισαγωγή 20 2 2 3 2" xfId="45530"/>
    <cellStyle name="Εισαγωγή 20 2 2 4" xfId="45531"/>
    <cellStyle name="Εισαγωγή 20 2 3" xfId="45532"/>
    <cellStyle name="Εισαγωγή 20 2 3 2" xfId="45533"/>
    <cellStyle name="Εισαγωγή 20 2 4" xfId="45534"/>
    <cellStyle name="Εισαγωγή 20 2 4 2" xfId="45535"/>
    <cellStyle name="Εισαγωγή 20 2 5" xfId="45536"/>
    <cellStyle name="Εισαγωγή 20 2 5 2" xfId="45537"/>
    <cellStyle name="Εισαγωγή 20 2 6" xfId="45538"/>
    <cellStyle name="Εισαγωγή 20 3" xfId="45539"/>
    <cellStyle name="Εισαγωγή 20 3 2" xfId="45540"/>
    <cellStyle name="Εισαγωγή 20 3 2 2" xfId="45541"/>
    <cellStyle name="Εισαγωγή 20 3 2 2 2" xfId="45542"/>
    <cellStyle name="Εισαγωγή 20 3 2 3" xfId="45543"/>
    <cellStyle name="Εισαγωγή 20 3 2 3 2" xfId="45544"/>
    <cellStyle name="Εισαγωγή 20 3 2 4" xfId="45545"/>
    <cellStyle name="Εισαγωγή 20 3 3" xfId="45546"/>
    <cellStyle name="Εισαγωγή 20 3 3 2" xfId="45547"/>
    <cellStyle name="Εισαγωγή 20 3 4" xfId="45548"/>
    <cellStyle name="Εισαγωγή 20 3 4 2" xfId="45549"/>
    <cellStyle name="Εισαγωγή 20 3 5" xfId="45550"/>
    <cellStyle name="Εισαγωγή 20 3 5 2" xfId="45551"/>
    <cellStyle name="Εισαγωγή 20 3 6" xfId="45552"/>
    <cellStyle name="Εισαγωγή 20 3 7" xfId="45553"/>
    <cellStyle name="Εισαγωγή 20 3 8" xfId="45554"/>
    <cellStyle name="Εισαγωγή 20 4" xfId="45555"/>
    <cellStyle name="Εισαγωγή 20 4 2" xfId="45556"/>
    <cellStyle name="Εισαγωγή 20 4 2 2" xfId="45557"/>
    <cellStyle name="Εισαγωγή 20 4 3" xfId="45558"/>
    <cellStyle name="Εισαγωγή 20 4 3 2" xfId="45559"/>
    <cellStyle name="Εισαγωγή 20 4 4" xfId="45560"/>
    <cellStyle name="Εισαγωγή 20 4 5" xfId="45561"/>
    <cellStyle name="Εισαγωγή 20 4 6" xfId="45562"/>
    <cellStyle name="Εισαγωγή 20 5" xfId="45563"/>
    <cellStyle name="Εισαγωγή 20 5 2" xfId="45564"/>
    <cellStyle name="Εισαγωγή 20 5 2 2" xfId="45565"/>
    <cellStyle name="Εισαγωγή 20 5 3" xfId="45566"/>
    <cellStyle name="Εισαγωγή 20 5 3 2" xfId="45567"/>
    <cellStyle name="Εισαγωγή 20 5 4" xfId="45568"/>
    <cellStyle name="Εισαγωγή 20 5 5" xfId="45569"/>
    <cellStyle name="Εισαγωγή 20 5 6" xfId="45570"/>
    <cellStyle name="Εισαγωγή 20 6" xfId="45571"/>
    <cellStyle name="Εισαγωγή 20 6 2" xfId="45572"/>
    <cellStyle name="Εισαγωγή 20 6 2 2" xfId="45573"/>
    <cellStyle name="Εισαγωγή 20 6 3" xfId="45574"/>
    <cellStyle name="Εισαγωγή 20 6 3 2" xfId="45575"/>
    <cellStyle name="Εισαγωγή 20 6 4" xfId="45576"/>
    <cellStyle name="Εισαγωγή 20 6 5" xfId="45577"/>
    <cellStyle name="Εισαγωγή 20 6 6" xfId="45578"/>
    <cellStyle name="Εισαγωγή 20 7" xfId="45579"/>
    <cellStyle name="Εισαγωγή 20 7 2" xfId="45580"/>
    <cellStyle name="Εισαγωγή 20 7 3" xfId="45581"/>
    <cellStyle name="Εισαγωγή 20 7 4" xfId="45582"/>
    <cellStyle name="Εισαγωγή 20 8" xfId="45583"/>
    <cellStyle name="Εισαγωγή 20 8 2" xfId="45584"/>
    <cellStyle name="Εισαγωγή 20 9" xfId="45585"/>
    <cellStyle name="Εισαγωγή 20 9 2" xfId="45586"/>
    <cellStyle name="Εισαγωγή 21" xfId="45587"/>
    <cellStyle name="Εισαγωγή 21 10" xfId="45588"/>
    <cellStyle name="Εισαγωγή 21 11" xfId="45589"/>
    <cellStyle name="Εισαγωγή 21 2" xfId="45590"/>
    <cellStyle name="Εισαγωγή 21 2 2" xfId="45591"/>
    <cellStyle name="Εισαγωγή 21 2 2 2" xfId="45592"/>
    <cellStyle name="Εισαγωγή 21 2 2 2 2" xfId="45593"/>
    <cellStyle name="Εισαγωγή 21 2 2 3" xfId="45594"/>
    <cellStyle name="Εισαγωγή 21 2 2 3 2" xfId="45595"/>
    <cellStyle name="Εισαγωγή 21 2 2 4" xfId="45596"/>
    <cellStyle name="Εισαγωγή 21 2 3" xfId="45597"/>
    <cellStyle name="Εισαγωγή 21 2 3 2" xfId="45598"/>
    <cellStyle name="Εισαγωγή 21 2 4" xfId="45599"/>
    <cellStyle name="Εισαγωγή 21 2 4 2" xfId="45600"/>
    <cellStyle name="Εισαγωγή 21 2 5" xfId="45601"/>
    <cellStyle name="Εισαγωγή 21 2 5 2" xfId="45602"/>
    <cellStyle name="Εισαγωγή 21 2 6" xfId="45603"/>
    <cellStyle name="Εισαγωγή 21 3" xfId="45604"/>
    <cellStyle name="Εισαγωγή 21 3 2" xfId="45605"/>
    <cellStyle name="Εισαγωγή 21 3 2 2" xfId="45606"/>
    <cellStyle name="Εισαγωγή 21 3 2 2 2" xfId="45607"/>
    <cellStyle name="Εισαγωγή 21 3 2 3" xfId="45608"/>
    <cellStyle name="Εισαγωγή 21 3 2 3 2" xfId="45609"/>
    <cellStyle name="Εισαγωγή 21 3 2 4" xfId="45610"/>
    <cellStyle name="Εισαγωγή 21 3 3" xfId="45611"/>
    <cellStyle name="Εισαγωγή 21 3 3 2" xfId="45612"/>
    <cellStyle name="Εισαγωγή 21 3 4" xfId="45613"/>
    <cellStyle name="Εισαγωγή 21 3 4 2" xfId="45614"/>
    <cellStyle name="Εισαγωγή 21 3 5" xfId="45615"/>
    <cellStyle name="Εισαγωγή 21 3 5 2" xfId="45616"/>
    <cellStyle name="Εισαγωγή 21 3 6" xfId="45617"/>
    <cellStyle name="Εισαγωγή 21 3 7" xfId="45618"/>
    <cellStyle name="Εισαγωγή 21 3 8" xfId="45619"/>
    <cellStyle name="Εισαγωγή 21 4" xfId="45620"/>
    <cellStyle name="Εισαγωγή 21 4 2" xfId="45621"/>
    <cellStyle name="Εισαγωγή 21 4 2 2" xfId="45622"/>
    <cellStyle name="Εισαγωγή 21 4 3" xfId="45623"/>
    <cellStyle name="Εισαγωγή 21 4 3 2" xfId="45624"/>
    <cellStyle name="Εισαγωγή 21 4 4" xfId="45625"/>
    <cellStyle name="Εισαγωγή 21 4 5" xfId="45626"/>
    <cellStyle name="Εισαγωγή 21 4 6" xfId="45627"/>
    <cellStyle name="Εισαγωγή 21 5" xfId="45628"/>
    <cellStyle name="Εισαγωγή 21 5 2" xfId="45629"/>
    <cellStyle name="Εισαγωγή 21 5 2 2" xfId="45630"/>
    <cellStyle name="Εισαγωγή 21 5 3" xfId="45631"/>
    <cellStyle name="Εισαγωγή 21 5 3 2" xfId="45632"/>
    <cellStyle name="Εισαγωγή 21 5 4" xfId="45633"/>
    <cellStyle name="Εισαγωγή 21 5 5" xfId="45634"/>
    <cellStyle name="Εισαγωγή 21 5 6" xfId="45635"/>
    <cellStyle name="Εισαγωγή 21 6" xfId="45636"/>
    <cellStyle name="Εισαγωγή 21 6 2" xfId="45637"/>
    <cellStyle name="Εισαγωγή 21 6 2 2" xfId="45638"/>
    <cellStyle name="Εισαγωγή 21 6 3" xfId="45639"/>
    <cellStyle name="Εισαγωγή 21 6 3 2" xfId="45640"/>
    <cellStyle name="Εισαγωγή 21 6 4" xfId="45641"/>
    <cellStyle name="Εισαγωγή 21 6 5" xfId="45642"/>
    <cellStyle name="Εισαγωγή 21 6 6" xfId="45643"/>
    <cellStyle name="Εισαγωγή 21 7" xfId="45644"/>
    <cellStyle name="Εισαγωγή 21 7 2" xfId="45645"/>
    <cellStyle name="Εισαγωγή 21 7 3" xfId="45646"/>
    <cellStyle name="Εισαγωγή 21 7 4" xfId="45647"/>
    <cellStyle name="Εισαγωγή 21 8" xfId="45648"/>
    <cellStyle name="Εισαγωγή 21 8 2" xfId="45649"/>
    <cellStyle name="Εισαγωγή 21 9" xfId="45650"/>
    <cellStyle name="Εισαγωγή 21 9 2" xfId="45651"/>
    <cellStyle name="Εισαγωγή 22" xfId="45652"/>
    <cellStyle name="Εισαγωγή 22 2" xfId="45653"/>
    <cellStyle name="Εισαγωγή 22 2 2" xfId="45654"/>
    <cellStyle name="Εισαγωγή 22 2 2 2" xfId="45655"/>
    <cellStyle name="Εισαγωγή 22 2 3" xfId="45656"/>
    <cellStyle name="Εισαγωγή 22 2 3 2" xfId="45657"/>
    <cellStyle name="Εισαγωγή 22 2 4" xfId="45658"/>
    <cellStyle name="Εισαγωγή 22 3" xfId="45659"/>
    <cellStyle name="Εισαγωγή 22 3 2" xfId="45660"/>
    <cellStyle name="Εισαγωγή 22 4" xfId="45661"/>
    <cellStyle name="Εισαγωγή 22 4 2" xfId="45662"/>
    <cellStyle name="Εισαγωγή 22 5" xfId="45663"/>
    <cellStyle name="Εισαγωγή 22 5 2" xfId="45664"/>
    <cellStyle name="Εισαγωγή 22 6" xfId="45665"/>
    <cellStyle name="Εισαγωγή 22 7" xfId="45666"/>
    <cellStyle name="Εισαγωγή 22 8" xfId="45667"/>
    <cellStyle name="Εισαγωγή 23" xfId="45668"/>
    <cellStyle name="Εισαγωγή 23 2" xfId="45669"/>
    <cellStyle name="Εισαγωγή 23 2 2" xfId="45670"/>
    <cellStyle name="Εισαγωγή 23 2 2 2" xfId="45671"/>
    <cellStyle name="Εισαγωγή 23 2 3" xfId="45672"/>
    <cellStyle name="Εισαγωγή 23 2 3 2" xfId="45673"/>
    <cellStyle name="Εισαγωγή 23 2 4" xfId="45674"/>
    <cellStyle name="Εισαγωγή 23 3" xfId="45675"/>
    <cellStyle name="Εισαγωγή 23 3 2" xfId="45676"/>
    <cellStyle name="Εισαγωγή 23 4" xfId="45677"/>
    <cellStyle name="Εισαγωγή 23 4 2" xfId="45678"/>
    <cellStyle name="Εισαγωγή 23 5" xfId="45679"/>
    <cellStyle name="Εισαγωγή 23 5 2" xfId="45680"/>
    <cellStyle name="Εισαγωγή 23 6" xfId="45681"/>
    <cellStyle name="Εισαγωγή 23 7" xfId="45682"/>
    <cellStyle name="Εισαγωγή 24" xfId="45683"/>
    <cellStyle name="Εισαγωγή 24 2" xfId="45684"/>
    <cellStyle name="Εισαγωγή 24 2 2" xfId="45685"/>
    <cellStyle name="Εισαγωγή 24 3" xfId="45686"/>
    <cellStyle name="Εισαγωγή 24 3 2" xfId="45687"/>
    <cellStyle name="Εισαγωγή 24 4" xfId="45688"/>
    <cellStyle name="Εισαγωγή 24 5" xfId="45689"/>
    <cellStyle name="Εισαγωγή 25" xfId="45690"/>
    <cellStyle name="Εισαγωγή 25 2" xfId="45691"/>
    <cellStyle name="Εισαγωγή 25 2 2" xfId="45692"/>
    <cellStyle name="Εισαγωγή 25 3" xfId="45693"/>
    <cellStyle name="Εισαγωγή 25 3 2" xfId="45694"/>
    <cellStyle name="Εισαγωγή 25 4" xfId="45695"/>
    <cellStyle name="Εισαγωγή 25 5" xfId="45696"/>
    <cellStyle name="Εισαγωγή 25 6" xfId="45697"/>
    <cellStyle name="Εισαγωγή 26" xfId="45698"/>
    <cellStyle name="Εισαγωγή 26 2" xfId="45699"/>
    <cellStyle name="Εισαγωγή 26 3" xfId="45700"/>
    <cellStyle name="Εισαγωγή 26 4" xfId="45701"/>
    <cellStyle name="Εισαγωγή 27" xfId="45702"/>
    <cellStyle name="Εισαγωγή 27 2" xfId="45703"/>
    <cellStyle name="Εισαγωγή 27 3" xfId="45704"/>
    <cellStyle name="Εισαγωγή 27 4" xfId="45705"/>
    <cellStyle name="Εισαγωγή 28" xfId="45706"/>
    <cellStyle name="Εισαγωγή 28 2" xfId="45707"/>
    <cellStyle name="Εισαγωγή 29" xfId="45708"/>
    <cellStyle name="Εισαγωγή 3" xfId="45709"/>
    <cellStyle name="Εισαγωγή 3 2" xfId="45710"/>
    <cellStyle name="Εισαγωγή 3 2 2" xfId="45711"/>
    <cellStyle name="Εισαγωγή 3 2 2 2" xfId="45712"/>
    <cellStyle name="Εισαγωγή 3 2 2 2 2" xfId="45713"/>
    <cellStyle name="Εισαγωγή 3 2 2 3" xfId="45714"/>
    <cellStyle name="Εισαγωγή 3 2 2 3 2" xfId="45715"/>
    <cellStyle name="Εισαγωγή 3 2 2 4" xfId="45716"/>
    <cellStyle name="Εισαγωγή 3 2 3" xfId="45717"/>
    <cellStyle name="Εισαγωγή 3 2 3 2" xfId="45718"/>
    <cellStyle name="Εισαγωγή 3 2 4" xfId="45719"/>
    <cellStyle name="Εισαγωγή 3 2 4 2" xfId="45720"/>
    <cellStyle name="Εισαγωγή 3 2 5" xfId="45721"/>
    <cellStyle name="Εισαγωγή 3 2 5 2" xfId="45722"/>
    <cellStyle name="Εισαγωγή 3 2 6" xfId="45723"/>
    <cellStyle name="Εισαγωγή 3 3" xfId="45724"/>
    <cellStyle name="Εισαγωγή 3 3 2" xfId="45725"/>
    <cellStyle name="Εισαγωγή 3 3 2 2" xfId="45726"/>
    <cellStyle name="Εισαγωγή 3 3 2 2 2" xfId="45727"/>
    <cellStyle name="Εισαγωγή 3 3 2 3" xfId="45728"/>
    <cellStyle name="Εισαγωγή 3 3 2 3 2" xfId="45729"/>
    <cellStyle name="Εισαγωγή 3 3 2 4" xfId="45730"/>
    <cellStyle name="Εισαγωγή 3 3 3" xfId="45731"/>
    <cellStyle name="Εισαγωγή 3 3 3 2" xfId="45732"/>
    <cellStyle name="Εισαγωγή 3 3 4" xfId="45733"/>
    <cellStyle name="Εισαγωγή 3 3 4 2" xfId="45734"/>
    <cellStyle name="Εισαγωγή 3 3 5" xfId="45735"/>
    <cellStyle name="Εισαγωγή 3 3 5 2" xfId="45736"/>
    <cellStyle name="Εισαγωγή 3 3 6" xfId="45737"/>
    <cellStyle name="Εισαγωγή 3 3 7" xfId="45738"/>
    <cellStyle name="Εισαγωγή 3 3 8" xfId="45739"/>
    <cellStyle name="Εισαγωγή 3 4" xfId="45740"/>
    <cellStyle name="Εισαγωγή 3 4 2" xfId="45741"/>
    <cellStyle name="Εισαγωγή 3 4 2 2" xfId="45742"/>
    <cellStyle name="Εισαγωγή 3 4 3" xfId="45743"/>
    <cellStyle name="Εισαγωγή 3 4 3 2" xfId="45744"/>
    <cellStyle name="Εισαγωγή 3 4 4" xfId="45745"/>
    <cellStyle name="Εισαγωγή 3 4 5" xfId="45746"/>
    <cellStyle name="Εισαγωγή 3 4 6" xfId="45747"/>
    <cellStyle name="Εισαγωγή 3 5" xfId="45748"/>
    <cellStyle name="Εισαγωγή 3 5 2" xfId="45749"/>
    <cellStyle name="Εισαγωγή 3 5 3" xfId="45750"/>
    <cellStyle name="Εισαγωγή 3 5 4" xfId="45751"/>
    <cellStyle name="Εισαγωγή 3 6" xfId="45752"/>
    <cellStyle name="Εισαγωγή 3 6 2" xfId="45753"/>
    <cellStyle name="Εισαγωγή 3 6 3" xfId="45754"/>
    <cellStyle name="Εισαγωγή 3 6 4" xfId="45755"/>
    <cellStyle name="Εισαγωγή 3 7" xfId="45756"/>
    <cellStyle name="Εισαγωγή 3 7 2" xfId="45757"/>
    <cellStyle name="Εισαγωγή 3 7 3" xfId="45758"/>
    <cellStyle name="Εισαγωγή 3 7 4" xfId="45759"/>
    <cellStyle name="Εισαγωγή 3 8" xfId="45760"/>
    <cellStyle name="Εισαγωγή 3 9" xfId="45761"/>
    <cellStyle name="Εισαγωγή 30" xfId="45762"/>
    <cellStyle name="Εισαγωγή 31" xfId="45763"/>
    <cellStyle name="Εισαγωγή 4" xfId="45764"/>
    <cellStyle name="Εισαγωγή 4 10" xfId="45765"/>
    <cellStyle name="Εισαγωγή 4 11" xfId="45766"/>
    <cellStyle name="Εισαγωγή 4 2" xfId="45767"/>
    <cellStyle name="Εισαγωγή 4 2 2" xfId="45768"/>
    <cellStyle name="Εισαγωγή 4 2 2 2" xfId="45769"/>
    <cellStyle name="Εισαγωγή 4 2 2 2 2" xfId="45770"/>
    <cellStyle name="Εισαγωγή 4 2 2 3" xfId="45771"/>
    <cellStyle name="Εισαγωγή 4 2 2 3 2" xfId="45772"/>
    <cellStyle name="Εισαγωγή 4 2 2 4" xfId="45773"/>
    <cellStyle name="Εισαγωγή 4 2 3" xfId="45774"/>
    <cellStyle name="Εισαγωγή 4 2 3 2" xfId="45775"/>
    <cellStyle name="Εισαγωγή 4 2 4" xfId="45776"/>
    <cellStyle name="Εισαγωγή 4 2 4 2" xfId="45777"/>
    <cellStyle name="Εισαγωγή 4 2 5" xfId="45778"/>
    <cellStyle name="Εισαγωγή 4 2 5 2" xfId="45779"/>
    <cellStyle name="Εισαγωγή 4 2 6" xfId="45780"/>
    <cellStyle name="Εισαγωγή 4 3" xfId="45781"/>
    <cellStyle name="Εισαγωγή 4 3 2" xfId="45782"/>
    <cellStyle name="Εισαγωγή 4 3 2 2" xfId="45783"/>
    <cellStyle name="Εισαγωγή 4 3 2 2 2" xfId="45784"/>
    <cellStyle name="Εισαγωγή 4 3 2 3" xfId="45785"/>
    <cellStyle name="Εισαγωγή 4 3 2 3 2" xfId="45786"/>
    <cellStyle name="Εισαγωγή 4 3 2 4" xfId="45787"/>
    <cellStyle name="Εισαγωγή 4 3 3" xfId="45788"/>
    <cellStyle name="Εισαγωγή 4 3 3 2" xfId="45789"/>
    <cellStyle name="Εισαγωγή 4 3 4" xfId="45790"/>
    <cellStyle name="Εισαγωγή 4 3 4 2" xfId="45791"/>
    <cellStyle name="Εισαγωγή 4 3 5" xfId="45792"/>
    <cellStyle name="Εισαγωγή 4 3 5 2" xfId="45793"/>
    <cellStyle name="Εισαγωγή 4 3 6" xfId="45794"/>
    <cellStyle name="Εισαγωγή 4 3 7" xfId="45795"/>
    <cellStyle name="Εισαγωγή 4 3 8" xfId="45796"/>
    <cellStyle name="Εισαγωγή 4 4" xfId="45797"/>
    <cellStyle name="Εισαγωγή 4 4 2" xfId="45798"/>
    <cellStyle name="Εισαγωγή 4 4 2 2" xfId="45799"/>
    <cellStyle name="Εισαγωγή 4 4 3" xfId="45800"/>
    <cellStyle name="Εισαγωγή 4 4 3 2" xfId="45801"/>
    <cellStyle name="Εισαγωγή 4 4 4" xfId="45802"/>
    <cellStyle name="Εισαγωγή 4 4 5" xfId="45803"/>
    <cellStyle name="Εισαγωγή 4 4 6" xfId="45804"/>
    <cellStyle name="Εισαγωγή 4 5" xfId="45805"/>
    <cellStyle name="Εισαγωγή 4 5 2" xfId="45806"/>
    <cellStyle name="Εισαγωγή 4 5 2 2" xfId="45807"/>
    <cellStyle name="Εισαγωγή 4 5 3" xfId="45808"/>
    <cellStyle name="Εισαγωγή 4 5 3 2" xfId="45809"/>
    <cellStyle name="Εισαγωγή 4 5 4" xfId="45810"/>
    <cellStyle name="Εισαγωγή 4 5 5" xfId="45811"/>
    <cellStyle name="Εισαγωγή 4 5 6" xfId="45812"/>
    <cellStyle name="Εισαγωγή 4 6" xfId="45813"/>
    <cellStyle name="Εισαγωγή 4 6 2" xfId="45814"/>
    <cellStyle name="Εισαγωγή 4 6 2 2" xfId="45815"/>
    <cellStyle name="Εισαγωγή 4 6 3" xfId="45816"/>
    <cellStyle name="Εισαγωγή 4 6 3 2" xfId="45817"/>
    <cellStyle name="Εισαγωγή 4 6 4" xfId="45818"/>
    <cellStyle name="Εισαγωγή 4 6 5" xfId="45819"/>
    <cellStyle name="Εισαγωγή 4 6 6" xfId="45820"/>
    <cellStyle name="Εισαγωγή 4 7" xfId="45821"/>
    <cellStyle name="Εισαγωγή 4 7 2" xfId="45822"/>
    <cellStyle name="Εισαγωγή 4 7 3" xfId="45823"/>
    <cellStyle name="Εισαγωγή 4 7 4" xfId="45824"/>
    <cellStyle name="Εισαγωγή 4 8" xfId="45825"/>
    <cellStyle name="Εισαγωγή 4 8 2" xfId="45826"/>
    <cellStyle name="Εισαγωγή 4 9" xfId="45827"/>
    <cellStyle name="Εισαγωγή 4 9 2" xfId="45828"/>
    <cellStyle name="Εισαγωγή 5" xfId="45829"/>
    <cellStyle name="Εισαγωγή 5 10" xfId="45830"/>
    <cellStyle name="Εισαγωγή 5 11" xfId="45831"/>
    <cellStyle name="Εισαγωγή 5 2" xfId="45832"/>
    <cellStyle name="Εισαγωγή 5 2 2" xfId="45833"/>
    <cellStyle name="Εισαγωγή 5 2 2 2" xfId="45834"/>
    <cellStyle name="Εισαγωγή 5 2 2 2 2" xfId="45835"/>
    <cellStyle name="Εισαγωγή 5 2 2 3" xfId="45836"/>
    <cellStyle name="Εισαγωγή 5 2 2 3 2" xfId="45837"/>
    <cellStyle name="Εισαγωγή 5 2 2 4" xfId="45838"/>
    <cellStyle name="Εισαγωγή 5 2 3" xfId="45839"/>
    <cellStyle name="Εισαγωγή 5 2 3 2" xfId="45840"/>
    <cellStyle name="Εισαγωγή 5 2 4" xfId="45841"/>
    <cellStyle name="Εισαγωγή 5 2 4 2" xfId="45842"/>
    <cellStyle name="Εισαγωγή 5 2 5" xfId="45843"/>
    <cellStyle name="Εισαγωγή 5 2 5 2" xfId="45844"/>
    <cellStyle name="Εισαγωγή 5 2 6" xfId="45845"/>
    <cellStyle name="Εισαγωγή 5 3" xfId="45846"/>
    <cellStyle name="Εισαγωγή 5 3 2" xfId="45847"/>
    <cellStyle name="Εισαγωγή 5 3 2 2" xfId="45848"/>
    <cellStyle name="Εισαγωγή 5 3 2 2 2" xfId="45849"/>
    <cellStyle name="Εισαγωγή 5 3 2 3" xfId="45850"/>
    <cellStyle name="Εισαγωγή 5 3 2 3 2" xfId="45851"/>
    <cellStyle name="Εισαγωγή 5 3 2 4" xfId="45852"/>
    <cellStyle name="Εισαγωγή 5 3 3" xfId="45853"/>
    <cellStyle name="Εισαγωγή 5 3 3 2" xfId="45854"/>
    <cellStyle name="Εισαγωγή 5 3 4" xfId="45855"/>
    <cellStyle name="Εισαγωγή 5 3 4 2" xfId="45856"/>
    <cellStyle name="Εισαγωγή 5 3 5" xfId="45857"/>
    <cellStyle name="Εισαγωγή 5 3 5 2" xfId="45858"/>
    <cellStyle name="Εισαγωγή 5 3 6" xfId="45859"/>
    <cellStyle name="Εισαγωγή 5 3 7" xfId="45860"/>
    <cellStyle name="Εισαγωγή 5 3 8" xfId="45861"/>
    <cellStyle name="Εισαγωγή 5 4" xfId="45862"/>
    <cellStyle name="Εισαγωγή 5 4 2" xfId="45863"/>
    <cellStyle name="Εισαγωγή 5 4 2 2" xfId="45864"/>
    <cellStyle name="Εισαγωγή 5 4 3" xfId="45865"/>
    <cellStyle name="Εισαγωγή 5 4 3 2" xfId="45866"/>
    <cellStyle name="Εισαγωγή 5 4 4" xfId="45867"/>
    <cellStyle name="Εισαγωγή 5 4 5" xfId="45868"/>
    <cellStyle name="Εισαγωγή 5 4 6" xfId="45869"/>
    <cellStyle name="Εισαγωγή 5 5" xfId="45870"/>
    <cellStyle name="Εισαγωγή 5 5 2" xfId="45871"/>
    <cellStyle name="Εισαγωγή 5 5 2 2" xfId="45872"/>
    <cellStyle name="Εισαγωγή 5 5 3" xfId="45873"/>
    <cellStyle name="Εισαγωγή 5 5 3 2" xfId="45874"/>
    <cellStyle name="Εισαγωγή 5 5 4" xfId="45875"/>
    <cellStyle name="Εισαγωγή 5 5 5" xfId="45876"/>
    <cellStyle name="Εισαγωγή 5 5 6" xfId="45877"/>
    <cellStyle name="Εισαγωγή 5 6" xfId="45878"/>
    <cellStyle name="Εισαγωγή 5 6 2" xfId="45879"/>
    <cellStyle name="Εισαγωγή 5 6 2 2" xfId="45880"/>
    <cellStyle name="Εισαγωγή 5 6 3" xfId="45881"/>
    <cellStyle name="Εισαγωγή 5 6 3 2" xfId="45882"/>
    <cellStyle name="Εισαγωγή 5 6 4" xfId="45883"/>
    <cellStyle name="Εισαγωγή 5 6 5" xfId="45884"/>
    <cellStyle name="Εισαγωγή 5 6 6" xfId="45885"/>
    <cellStyle name="Εισαγωγή 5 7" xfId="45886"/>
    <cellStyle name="Εισαγωγή 5 7 2" xfId="45887"/>
    <cellStyle name="Εισαγωγή 5 7 3" xfId="45888"/>
    <cellStyle name="Εισαγωγή 5 7 4" xfId="45889"/>
    <cellStyle name="Εισαγωγή 5 8" xfId="45890"/>
    <cellStyle name="Εισαγωγή 5 8 2" xfId="45891"/>
    <cellStyle name="Εισαγωγή 5 9" xfId="45892"/>
    <cellStyle name="Εισαγωγή 5 9 2" xfId="45893"/>
    <cellStyle name="Εισαγωγή 6" xfId="45894"/>
    <cellStyle name="Εισαγωγή 6 10" xfId="45895"/>
    <cellStyle name="Εισαγωγή 6 11" xfId="45896"/>
    <cellStyle name="Εισαγωγή 6 2" xfId="45897"/>
    <cellStyle name="Εισαγωγή 6 2 2" xfId="45898"/>
    <cellStyle name="Εισαγωγή 6 2 2 2" xfId="45899"/>
    <cellStyle name="Εισαγωγή 6 2 2 2 2" xfId="45900"/>
    <cellStyle name="Εισαγωγή 6 2 2 3" xfId="45901"/>
    <cellStyle name="Εισαγωγή 6 2 2 3 2" xfId="45902"/>
    <cellStyle name="Εισαγωγή 6 2 2 4" xfId="45903"/>
    <cellStyle name="Εισαγωγή 6 2 3" xfId="45904"/>
    <cellStyle name="Εισαγωγή 6 2 3 2" xfId="45905"/>
    <cellStyle name="Εισαγωγή 6 2 4" xfId="45906"/>
    <cellStyle name="Εισαγωγή 6 2 4 2" xfId="45907"/>
    <cellStyle name="Εισαγωγή 6 2 5" xfId="45908"/>
    <cellStyle name="Εισαγωγή 6 2 5 2" xfId="45909"/>
    <cellStyle name="Εισαγωγή 6 2 6" xfId="45910"/>
    <cellStyle name="Εισαγωγή 6 3" xfId="45911"/>
    <cellStyle name="Εισαγωγή 6 3 2" xfId="45912"/>
    <cellStyle name="Εισαγωγή 6 3 2 2" xfId="45913"/>
    <cellStyle name="Εισαγωγή 6 3 2 2 2" xfId="45914"/>
    <cellStyle name="Εισαγωγή 6 3 2 3" xfId="45915"/>
    <cellStyle name="Εισαγωγή 6 3 2 3 2" xfId="45916"/>
    <cellStyle name="Εισαγωγή 6 3 2 4" xfId="45917"/>
    <cellStyle name="Εισαγωγή 6 3 3" xfId="45918"/>
    <cellStyle name="Εισαγωγή 6 3 3 2" xfId="45919"/>
    <cellStyle name="Εισαγωγή 6 3 4" xfId="45920"/>
    <cellStyle name="Εισαγωγή 6 3 4 2" xfId="45921"/>
    <cellStyle name="Εισαγωγή 6 3 5" xfId="45922"/>
    <cellStyle name="Εισαγωγή 6 3 5 2" xfId="45923"/>
    <cellStyle name="Εισαγωγή 6 3 6" xfId="45924"/>
    <cellStyle name="Εισαγωγή 6 3 7" xfId="45925"/>
    <cellStyle name="Εισαγωγή 6 3 8" xfId="45926"/>
    <cellStyle name="Εισαγωγή 6 4" xfId="45927"/>
    <cellStyle name="Εισαγωγή 6 4 2" xfId="45928"/>
    <cellStyle name="Εισαγωγή 6 4 2 2" xfId="45929"/>
    <cellStyle name="Εισαγωγή 6 4 3" xfId="45930"/>
    <cellStyle name="Εισαγωγή 6 4 3 2" xfId="45931"/>
    <cellStyle name="Εισαγωγή 6 4 4" xfId="45932"/>
    <cellStyle name="Εισαγωγή 6 4 5" xfId="45933"/>
    <cellStyle name="Εισαγωγή 6 4 6" xfId="45934"/>
    <cellStyle name="Εισαγωγή 6 5" xfId="45935"/>
    <cellStyle name="Εισαγωγή 6 5 2" xfId="45936"/>
    <cellStyle name="Εισαγωγή 6 5 2 2" xfId="45937"/>
    <cellStyle name="Εισαγωγή 6 5 3" xfId="45938"/>
    <cellStyle name="Εισαγωγή 6 5 3 2" xfId="45939"/>
    <cellStyle name="Εισαγωγή 6 5 4" xfId="45940"/>
    <cellStyle name="Εισαγωγή 6 5 5" xfId="45941"/>
    <cellStyle name="Εισαγωγή 6 5 6" xfId="45942"/>
    <cellStyle name="Εισαγωγή 6 6" xfId="45943"/>
    <cellStyle name="Εισαγωγή 6 6 2" xfId="45944"/>
    <cellStyle name="Εισαγωγή 6 6 2 2" xfId="45945"/>
    <cellStyle name="Εισαγωγή 6 6 3" xfId="45946"/>
    <cellStyle name="Εισαγωγή 6 6 3 2" xfId="45947"/>
    <cellStyle name="Εισαγωγή 6 6 4" xfId="45948"/>
    <cellStyle name="Εισαγωγή 6 6 5" xfId="45949"/>
    <cellStyle name="Εισαγωγή 6 6 6" xfId="45950"/>
    <cellStyle name="Εισαγωγή 6 7" xfId="45951"/>
    <cellStyle name="Εισαγωγή 6 7 2" xfId="45952"/>
    <cellStyle name="Εισαγωγή 6 7 3" xfId="45953"/>
    <cellStyle name="Εισαγωγή 6 7 4" xfId="45954"/>
    <cellStyle name="Εισαγωγή 6 8" xfId="45955"/>
    <cellStyle name="Εισαγωγή 6 8 2" xfId="45956"/>
    <cellStyle name="Εισαγωγή 6 9" xfId="45957"/>
    <cellStyle name="Εισαγωγή 6 9 2" xfId="45958"/>
    <cellStyle name="Εισαγωγή 7" xfId="45959"/>
    <cellStyle name="Εισαγωγή 7 10" xfId="45960"/>
    <cellStyle name="Εισαγωγή 7 11" xfId="45961"/>
    <cellStyle name="Εισαγωγή 7 2" xfId="45962"/>
    <cellStyle name="Εισαγωγή 7 2 2" xfId="45963"/>
    <cellStyle name="Εισαγωγή 7 2 2 2" xfId="45964"/>
    <cellStyle name="Εισαγωγή 7 2 2 2 2" xfId="45965"/>
    <cellStyle name="Εισαγωγή 7 2 2 3" xfId="45966"/>
    <cellStyle name="Εισαγωγή 7 2 2 3 2" xfId="45967"/>
    <cellStyle name="Εισαγωγή 7 2 2 4" xfId="45968"/>
    <cellStyle name="Εισαγωγή 7 2 3" xfId="45969"/>
    <cellStyle name="Εισαγωγή 7 2 3 2" xfId="45970"/>
    <cellStyle name="Εισαγωγή 7 2 4" xfId="45971"/>
    <cellStyle name="Εισαγωγή 7 2 4 2" xfId="45972"/>
    <cellStyle name="Εισαγωγή 7 2 5" xfId="45973"/>
    <cellStyle name="Εισαγωγή 7 2 5 2" xfId="45974"/>
    <cellStyle name="Εισαγωγή 7 2 6" xfId="45975"/>
    <cellStyle name="Εισαγωγή 7 3" xfId="45976"/>
    <cellStyle name="Εισαγωγή 7 3 2" xfId="45977"/>
    <cellStyle name="Εισαγωγή 7 3 2 2" xfId="45978"/>
    <cellStyle name="Εισαγωγή 7 3 2 2 2" xfId="45979"/>
    <cellStyle name="Εισαγωγή 7 3 2 3" xfId="45980"/>
    <cellStyle name="Εισαγωγή 7 3 2 3 2" xfId="45981"/>
    <cellStyle name="Εισαγωγή 7 3 2 4" xfId="45982"/>
    <cellStyle name="Εισαγωγή 7 3 3" xfId="45983"/>
    <cellStyle name="Εισαγωγή 7 3 3 2" xfId="45984"/>
    <cellStyle name="Εισαγωγή 7 3 4" xfId="45985"/>
    <cellStyle name="Εισαγωγή 7 3 4 2" xfId="45986"/>
    <cellStyle name="Εισαγωγή 7 3 5" xfId="45987"/>
    <cellStyle name="Εισαγωγή 7 3 5 2" xfId="45988"/>
    <cellStyle name="Εισαγωγή 7 3 6" xfId="45989"/>
    <cellStyle name="Εισαγωγή 7 3 7" xfId="45990"/>
    <cellStyle name="Εισαγωγή 7 3 8" xfId="45991"/>
    <cellStyle name="Εισαγωγή 7 4" xfId="45992"/>
    <cellStyle name="Εισαγωγή 7 4 2" xfId="45993"/>
    <cellStyle name="Εισαγωγή 7 4 2 2" xfId="45994"/>
    <cellStyle name="Εισαγωγή 7 4 3" xfId="45995"/>
    <cellStyle name="Εισαγωγή 7 4 3 2" xfId="45996"/>
    <cellStyle name="Εισαγωγή 7 4 4" xfId="45997"/>
    <cellStyle name="Εισαγωγή 7 4 5" xfId="45998"/>
    <cellStyle name="Εισαγωγή 7 4 6" xfId="45999"/>
    <cellStyle name="Εισαγωγή 7 5" xfId="46000"/>
    <cellStyle name="Εισαγωγή 7 5 2" xfId="46001"/>
    <cellStyle name="Εισαγωγή 7 5 2 2" xfId="46002"/>
    <cellStyle name="Εισαγωγή 7 5 3" xfId="46003"/>
    <cellStyle name="Εισαγωγή 7 5 3 2" xfId="46004"/>
    <cellStyle name="Εισαγωγή 7 5 4" xfId="46005"/>
    <cellStyle name="Εισαγωγή 7 5 5" xfId="46006"/>
    <cellStyle name="Εισαγωγή 7 5 6" xfId="46007"/>
    <cellStyle name="Εισαγωγή 7 6" xfId="46008"/>
    <cellStyle name="Εισαγωγή 7 6 2" xfId="46009"/>
    <cellStyle name="Εισαγωγή 7 6 2 2" xfId="46010"/>
    <cellStyle name="Εισαγωγή 7 6 3" xfId="46011"/>
    <cellStyle name="Εισαγωγή 7 6 3 2" xfId="46012"/>
    <cellStyle name="Εισαγωγή 7 6 4" xfId="46013"/>
    <cellStyle name="Εισαγωγή 7 6 5" xfId="46014"/>
    <cellStyle name="Εισαγωγή 7 6 6" xfId="46015"/>
    <cellStyle name="Εισαγωγή 7 7" xfId="46016"/>
    <cellStyle name="Εισαγωγή 7 7 2" xfId="46017"/>
    <cellStyle name="Εισαγωγή 7 7 3" xfId="46018"/>
    <cellStyle name="Εισαγωγή 7 7 4" xfId="46019"/>
    <cellStyle name="Εισαγωγή 7 8" xfId="46020"/>
    <cellStyle name="Εισαγωγή 7 8 2" xfId="46021"/>
    <cellStyle name="Εισαγωγή 7 9" xfId="46022"/>
    <cellStyle name="Εισαγωγή 7 9 2" xfId="46023"/>
    <cellStyle name="Εισαγωγή 8" xfId="46024"/>
    <cellStyle name="Εισαγωγή 8 10" xfId="46025"/>
    <cellStyle name="Εισαγωγή 8 11" xfId="46026"/>
    <cellStyle name="Εισαγωγή 8 2" xfId="46027"/>
    <cellStyle name="Εισαγωγή 8 2 2" xfId="46028"/>
    <cellStyle name="Εισαγωγή 8 2 2 2" xfId="46029"/>
    <cellStyle name="Εισαγωγή 8 2 2 2 2" xfId="46030"/>
    <cellStyle name="Εισαγωγή 8 2 2 3" xfId="46031"/>
    <cellStyle name="Εισαγωγή 8 2 2 3 2" xfId="46032"/>
    <cellStyle name="Εισαγωγή 8 2 2 4" xfId="46033"/>
    <cellStyle name="Εισαγωγή 8 2 3" xfId="46034"/>
    <cellStyle name="Εισαγωγή 8 2 3 2" xfId="46035"/>
    <cellStyle name="Εισαγωγή 8 2 4" xfId="46036"/>
    <cellStyle name="Εισαγωγή 8 2 4 2" xfId="46037"/>
    <cellStyle name="Εισαγωγή 8 2 5" xfId="46038"/>
    <cellStyle name="Εισαγωγή 8 2 5 2" xfId="46039"/>
    <cellStyle name="Εισαγωγή 8 2 6" xfId="46040"/>
    <cellStyle name="Εισαγωγή 8 3" xfId="46041"/>
    <cellStyle name="Εισαγωγή 8 3 2" xfId="46042"/>
    <cellStyle name="Εισαγωγή 8 3 2 2" xfId="46043"/>
    <cellStyle name="Εισαγωγή 8 3 2 2 2" xfId="46044"/>
    <cellStyle name="Εισαγωγή 8 3 2 3" xfId="46045"/>
    <cellStyle name="Εισαγωγή 8 3 2 3 2" xfId="46046"/>
    <cellStyle name="Εισαγωγή 8 3 2 4" xfId="46047"/>
    <cellStyle name="Εισαγωγή 8 3 3" xfId="46048"/>
    <cellStyle name="Εισαγωγή 8 3 3 2" xfId="46049"/>
    <cellStyle name="Εισαγωγή 8 3 4" xfId="46050"/>
    <cellStyle name="Εισαγωγή 8 3 4 2" xfId="46051"/>
    <cellStyle name="Εισαγωγή 8 3 5" xfId="46052"/>
    <cellStyle name="Εισαγωγή 8 3 5 2" xfId="46053"/>
    <cellStyle name="Εισαγωγή 8 3 6" xfId="46054"/>
    <cellStyle name="Εισαγωγή 8 3 7" xfId="46055"/>
    <cellStyle name="Εισαγωγή 8 3 8" xfId="46056"/>
    <cellStyle name="Εισαγωγή 8 4" xfId="46057"/>
    <cellStyle name="Εισαγωγή 8 4 2" xfId="46058"/>
    <cellStyle name="Εισαγωγή 8 4 2 2" xfId="46059"/>
    <cellStyle name="Εισαγωγή 8 4 3" xfId="46060"/>
    <cellStyle name="Εισαγωγή 8 4 3 2" xfId="46061"/>
    <cellStyle name="Εισαγωγή 8 4 4" xfId="46062"/>
    <cellStyle name="Εισαγωγή 8 4 5" xfId="46063"/>
    <cellStyle name="Εισαγωγή 8 4 6" xfId="46064"/>
    <cellStyle name="Εισαγωγή 8 5" xfId="46065"/>
    <cellStyle name="Εισαγωγή 8 5 2" xfId="46066"/>
    <cellStyle name="Εισαγωγή 8 5 2 2" xfId="46067"/>
    <cellStyle name="Εισαγωγή 8 5 3" xfId="46068"/>
    <cellStyle name="Εισαγωγή 8 5 3 2" xfId="46069"/>
    <cellStyle name="Εισαγωγή 8 5 4" xfId="46070"/>
    <cellStyle name="Εισαγωγή 8 5 5" xfId="46071"/>
    <cellStyle name="Εισαγωγή 8 5 6" xfId="46072"/>
    <cellStyle name="Εισαγωγή 8 6" xfId="46073"/>
    <cellStyle name="Εισαγωγή 8 6 2" xfId="46074"/>
    <cellStyle name="Εισαγωγή 8 6 2 2" xfId="46075"/>
    <cellStyle name="Εισαγωγή 8 6 3" xfId="46076"/>
    <cellStyle name="Εισαγωγή 8 6 3 2" xfId="46077"/>
    <cellStyle name="Εισαγωγή 8 6 4" xfId="46078"/>
    <cellStyle name="Εισαγωγή 8 6 5" xfId="46079"/>
    <cellStyle name="Εισαγωγή 8 6 6" xfId="46080"/>
    <cellStyle name="Εισαγωγή 8 7" xfId="46081"/>
    <cellStyle name="Εισαγωγή 8 7 2" xfId="46082"/>
    <cellStyle name="Εισαγωγή 8 7 3" xfId="46083"/>
    <cellStyle name="Εισαγωγή 8 7 4" xfId="46084"/>
    <cellStyle name="Εισαγωγή 8 8" xfId="46085"/>
    <cellStyle name="Εισαγωγή 8 8 2" xfId="46086"/>
    <cellStyle name="Εισαγωγή 8 9" xfId="46087"/>
    <cellStyle name="Εισαγωγή 8 9 2" xfId="46088"/>
    <cellStyle name="Εισαγωγή 9" xfId="46089"/>
    <cellStyle name="Εισαγωγή 9 10" xfId="46090"/>
    <cellStyle name="Εισαγωγή 9 11" xfId="46091"/>
    <cellStyle name="Εισαγωγή 9 2" xfId="46092"/>
    <cellStyle name="Εισαγωγή 9 2 2" xfId="46093"/>
    <cellStyle name="Εισαγωγή 9 2 2 2" xfId="46094"/>
    <cellStyle name="Εισαγωγή 9 2 2 2 2" xfId="46095"/>
    <cellStyle name="Εισαγωγή 9 2 2 3" xfId="46096"/>
    <cellStyle name="Εισαγωγή 9 2 2 3 2" xfId="46097"/>
    <cellStyle name="Εισαγωγή 9 2 2 4" xfId="46098"/>
    <cellStyle name="Εισαγωγή 9 2 3" xfId="46099"/>
    <cellStyle name="Εισαγωγή 9 2 3 2" xfId="46100"/>
    <cellStyle name="Εισαγωγή 9 2 4" xfId="46101"/>
    <cellStyle name="Εισαγωγή 9 2 4 2" xfId="46102"/>
    <cellStyle name="Εισαγωγή 9 2 5" xfId="46103"/>
    <cellStyle name="Εισαγωγή 9 2 5 2" xfId="46104"/>
    <cellStyle name="Εισαγωγή 9 2 6" xfId="46105"/>
    <cellStyle name="Εισαγωγή 9 3" xfId="46106"/>
    <cellStyle name="Εισαγωγή 9 3 2" xfId="46107"/>
    <cellStyle name="Εισαγωγή 9 3 2 2" xfId="46108"/>
    <cellStyle name="Εισαγωγή 9 3 2 2 2" xfId="46109"/>
    <cellStyle name="Εισαγωγή 9 3 2 3" xfId="46110"/>
    <cellStyle name="Εισαγωγή 9 3 2 3 2" xfId="46111"/>
    <cellStyle name="Εισαγωγή 9 3 2 4" xfId="46112"/>
    <cellStyle name="Εισαγωγή 9 3 3" xfId="46113"/>
    <cellStyle name="Εισαγωγή 9 3 3 2" xfId="46114"/>
    <cellStyle name="Εισαγωγή 9 3 4" xfId="46115"/>
    <cellStyle name="Εισαγωγή 9 3 4 2" xfId="46116"/>
    <cellStyle name="Εισαγωγή 9 3 5" xfId="46117"/>
    <cellStyle name="Εισαγωγή 9 3 5 2" xfId="46118"/>
    <cellStyle name="Εισαγωγή 9 3 6" xfId="46119"/>
    <cellStyle name="Εισαγωγή 9 3 7" xfId="46120"/>
    <cellStyle name="Εισαγωγή 9 3 8" xfId="46121"/>
    <cellStyle name="Εισαγωγή 9 4" xfId="46122"/>
    <cellStyle name="Εισαγωγή 9 4 2" xfId="46123"/>
    <cellStyle name="Εισαγωγή 9 4 2 2" xfId="46124"/>
    <cellStyle name="Εισαγωγή 9 4 3" xfId="46125"/>
    <cellStyle name="Εισαγωγή 9 4 3 2" xfId="46126"/>
    <cellStyle name="Εισαγωγή 9 4 4" xfId="46127"/>
    <cellStyle name="Εισαγωγή 9 4 5" xfId="46128"/>
    <cellStyle name="Εισαγωγή 9 4 6" xfId="46129"/>
    <cellStyle name="Εισαγωγή 9 5" xfId="46130"/>
    <cellStyle name="Εισαγωγή 9 5 2" xfId="46131"/>
    <cellStyle name="Εισαγωγή 9 5 2 2" xfId="46132"/>
    <cellStyle name="Εισαγωγή 9 5 3" xfId="46133"/>
    <cellStyle name="Εισαγωγή 9 5 3 2" xfId="46134"/>
    <cellStyle name="Εισαγωγή 9 5 4" xfId="46135"/>
    <cellStyle name="Εισαγωγή 9 5 5" xfId="46136"/>
    <cellStyle name="Εισαγωγή 9 5 6" xfId="46137"/>
    <cellStyle name="Εισαγωγή 9 6" xfId="46138"/>
    <cellStyle name="Εισαγωγή 9 6 2" xfId="46139"/>
    <cellStyle name="Εισαγωγή 9 6 2 2" xfId="46140"/>
    <cellStyle name="Εισαγωγή 9 6 3" xfId="46141"/>
    <cellStyle name="Εισαγωγή 9 6 3 2" xfId="46142"/>
    <cellStyle name="Εισαγωγή 9 6 4" xfId="46143"/>
    <cellStyle name="Εισαγωγή 9 6 5" xfId="46144"/>
    <cellStyle name="Εισαγωγή 9 6 6" xfId="46145"/>
    <cellStyle name="Εισαγωγή 9 7" xfId="46146"/>
    <cellStyle name="Εισαγωγή 9 7 2" xfId="46147"/>
    <cellStyle name="Εισαγωγή 9 7 3" xfId="46148"/>
    <cellStyle name="Εισαγωγή 9 7 4" xfId="46149"/>
    <cellStyle name="Εισαγωγή 9 8" xfId="46150"/>
    <cellStyle name="Εισαγωγή 9 8 2" xfId="46151"/>
    <cellStyle name="Εισαγωγή 9 9" xfId="46152"/>
    <cellStyle name="Εισαγωγή 9 9 2" xfId="46153"/>
    <cellStyle name="Έλεγχος κελιού 2" xfId="46154"/>
    <cellStyle name="Έλεγχος κελιού 2 2" xfId="46155"/>
    <cellStyle name="Έλεγχος κελιού 2 3" xfId="46156"/>
    <cellStyle name="Έλεγχος κελιού 2 4" xfId="46157"/>
    <cellStyle name="Έλεγχος κελιού 2 5" xfId="46158"/>
    <cellStyle name="Έλεγχος κελιού 3" xfId="46159"/>
    <cellStyle name="Έλεγχος κελιού 4" xfId="46160"/>
    <cellStyle name="Έλεγχος κελιού 5" xfId="46161"/>
    <cellStyle name="Έλεγχος κελιού 6" xfId="46162"/>
    <cellStyle name="Έμφαση1 2" xfId="46163"/>
    <cellStyle name="Έμφαση1 2 2" xfId="46164"/>
    <cellStyle name="Έμφαση1 2 3" xfId="46165"/>
    <cellStyle name="Έμφαση1 2 4" xfId="46166"/>
    <cellStyle name="Έμφαση1 2 5" xfId="46167"/>
    <cellStyle name="Έμφαση1 3" xfId="46168"/>
    <cellStyle name="Έμφαση1 4" xfId="46169"/>
    <cellStyle name="Έμφαση1 5" xfId="46170"/>
    <cellStyle name="Έμφαση1 6" xfId="46171"/>
    <cellStyle name="Έμφαση1 7" xfId="46172"/>
    <cellStyle name="Έμφαση2 2" xfId="46173"/>
    <cellStyle name="Έμφαση2 2 2" xfId="46174"/>
    <cellStyle name="Έμφαση2 2 3" xfId="46175"/>
    <cellStyle name="Έμφαση2 2 4" xfId="46176"/>
    <cellStyle name="Έμφαση2 2 5" xfId="46177"/>
    <cellStyle name="Έμφαση2 3" xfId="46178"/>
    <cellStyle name="Έμφαση2 4" xfId="46179"/>
    <cellStyle name="Έμφαση2 5" xfId="46180"/>
    <cellStyle name="Έμφαση2 6" xfId="46181"/>
    <cellStyle name="Έμφαση2 7" xfId="46182"/>
    <cellStyle name="Έμφαση3 2" xfId="46183"/>
    <cellStyle name="Έμφαση3 2 2" xfId="46184"/>
    <cellStyle name="Έμφαση3 2 3" xfId="46185"/>
    <cellStyle name="Έμφαση3 2 4" xfId="46186"/>
    <cellStyle name="Έμφαση3 2 5" xfId="46187"/>
    <cellStyle name="Έμφαση3 3" xfId="46188"/>
    <cellStyle name="Έμφαση3 4" xfId="46189"/>
    <cellStyle name="Έμφαση3 5" xfId="46190"/>
    <cellStyle name="Έμφαση3 6" xfId="46191"/>
    <cellStyle name="Έμφαση3 7" xfId="46192"/>
    <cellStyle name="Έμφαση4 2" xfId="46193"/>
    <cellStyle name="Έμφαση4 2 2" xfId="46194"/>
    <cellStyle name="Έμφαση4 2 3" xfId="46195"/>
    <cellStyle name="Έμφαση4 2 4" xfId="46196"/>
    <cellStyle name="Έμφαση4 2 5" xfId="46197"/>
    <cellStyle name="Έμφαση4 3" xfId="46198"/>
    <cellStyle name="Έμφαση4 4" xfId="46199"/>
    <cellStyle name="Έμφαση4 5" xfId="46200"/>
    <cellStyle name="Έμφαση4 6" xfId="46201"/>
    <cellStyle name="Έμφαση4 7" xfId="46202"/>
    <cellStyle name="Έμφαση5 2" xfId="46203"/>
    <cellStyle name="Έμφαση5 2 2" xfId="46204"/>
    <cellStyle name="Έμφαση5 2 3" xfId="46205"/>
    <cellStyle name="Έμφαση5 2 4" xfId="46206"/>
    <cellStyle name="Έμφαση5 2 5" xfId="46207"/>
    <cellStyle name="Έμφαση5 3" xfId="46208"/>
    <cellStyle name="Έμφαση5 4" xfId="46209"/>
    <cellStyle name="Έμφαση5 5" xfId="46210"/>
    <cellStyle name="Έμφαση5 6" xfId="46211"/>
    <cellStyle name="Έμφαση6 2" xfId="46212"/>
    <cellStyle name="Έμφαση6 2 2" xfId="46213"/>
    <cellStyle name="Έμφαση6 2 3" xfId="46214"/>
    <cellStyle name="Έμφαση6 2 4" xfId="46215"/>
    <cellStyle name="Έμφαση6 2 5" xfId="46216"/>
    <cellStyle name="Έμφαση6 3" xfId="46217"/>
    <cellStyle name="Έμφαση6 4" xfId="46218"/>
    <cellStyle name="Έμφαση6 5" xfId="46219"/>
    <cellStyle name="Έμφαση6 6" xfId="46220"/>
    <cellStyle name="Έμφαση6 7" xfId="46221"/>
    <cellStyle name="Έξοδος 10" xfId="46222"/>
    <cellStyle name="Έξοδος 10 2" xfId="46223"/>
    <cellStyle name="Έξοδος 10 2 2" xfId="46224"/>
    <cellStyle name="Έξοδος 10 2 2 2" xfId="46225"/>
    <cellStyle name="Έξοδος 10 2 3" xfId="46226"/>
    <cellStyle name="Έξοδος 10 2 3 2" xfId="46227"/>
    <cellStyle name="Έξοδος 10 2 4" xfId="46228"/>
    <cellStyle name="Έξοδος 10 3" xfId="46229"/>
    <cellStyle name="Έξοδος 10 3 2" xfId="46230"/>
    <cellStyle name="Έξοδος 10 4" xfId="46231"/>
    <cellStyle name="Έξοδος 10 4 2" xfId="46232"/>
    <cellStyle name="Έξοδος 10 5" xfId="46233"/>
    <cellStyle name="Έξοδος 10 5 2" xfId="46234"/>
    <cellStyle name="Έξοδος 10 6" xfId="46235"/>
    <cellStyle name="Έξοδος 10 7" xfId="46236"/>
    <cellStyle name="Έξοδος 11" xfId="46237"/>
    <cellStyle name="Έξοδος 11 2" xfId="46238"/>
    <cellStyle name="Έξοδος 11 2 2" xfId="46239"/>
    <cellStyle name="Έξοδος 11 3" xfId="46240"/>
    <cellStyle name="Έξοδος 11 3 2" xfId="46241"/>
    <cellStyle name="Έξοδος 11 4" xfId="46242"/>
    <cellStyle name="Έξοδος 11 5" xfId="46243"/>
    <cellStyle name="Έξοδος 12" xfId="46244"/>
    <cellStyle name="Έξοδος 12 2" xfId="46245"/>
    <cellStyle name="Έξοδος 12 2 2" xfId="46246"/>
    <cellStyle name="Έξοδος 12 3" xfId="46247"/>
    <cellStyle name="Έξοδος 12 3 2" xfId="46248"/>
    <cellStyle name="Έξοδος 12 4" xfId="46249"/>
    <cellStyle name="Έξοδος 12 5" xfId="46250"/>
    <cellStyle name="Έξοδος 12 6" xfId="46251"/>
    <cellStyle name="Έξοδος 13" xfId="46252"/>
    <cellStyle name="Έξοδος 13 2" xfId="46253"/>
    <cellStyle name="Έξοδος 13 2 2" xfId="46254"/>
    <cellStyle name="Έξοδος 13 3" xfId="46255"/>
    <cellStyle name="Έξοδος 13 3 2" xfId="46256"/>
    <cellStyle name="Έξοδος 13 4" xfId="46257"/>
    <cellStyle name="Έξοδος 13 5" xfId="46258"/>
    <cellStyle name="Έξοδος 13 6" xfId="46259"/>
    <cellStyle name="Έξοδος 14" xfId="46260"/>
    <cellStyle name="Έξοδος 14 2" xfId="46261"/>
    <cellStyle name="Έξοδος 14 2 2" xfId="46262"/>
    <cellStyle name="Έξοδος 14 3" xfId="46263"/>
    <cellStyle name="Έξοδος 14 3 2" xfId="46264"/>
    <cellStyle name="Έξοδος 14 4" xfId="46265"/>
    <cellStyle name="Έξοδος 15" xfId="46266"/>
    <cellStyle name="Έξοδος 15 2" xfId="46267"/>
    <cellStyle name="Έξοδος 16" xfId="46268"/>
    <cellStyle name="Έξοδος 16 2" xfId="46269"/>
    <cellStyle name="Έξοδος 17" xfId="46270"/>
    <cellStyle name="Έξοδος 17 2" xfId="46271"/>
    <cellStyle name="Έξοδος 18" xfId="46272"/>
    <cellStyle name="Έξοδος 19" xfId="46273"/>
    <cellStyle name="Έξοδος 2" xfId="46274"/>
    <cellStyle name="Έξοδος 2 10" xfId="46275"/>
    <cellStyle name="Έξοδος 2 10 10" xfId="46276"/>
    <cellStyle name="Έξοδος 2 10 11" xfId="46277"/>
    <cellStyle name="Έξοδος 2 10 2" xfId="46278"/>
    <cellStyle name="Έξοδος 2 10 2 2" xfId="46279"/>
    <cellStyle name="Έξοδος 2 10 2 2 2" xfId="46280"/>
    <cellStyle name="Έξοδος 2 10 2 2 2 2" xfId="46281"/>
    <cellStyle name="Έξοδος 2 10 2 2 3" xfId="46282"/>
    <cellStyle name="Έξοδος 2 10 2 2 3 2" xfId="46283"/>
    <cellStyle name="Έξοδος 2 10 2 2 4" xfId="46284"/>
    <cellStyle name="Έξοδος 2 10 2 3" xfId="46285"/>
    <cellStyle name="Έξοδος 2 10 2 3 2" xfId="46286"/>
    <cellStyle name="Έξοδος 2 10 2 4" xfId="46287"/>
    <cellStyle name="Έξοδος 2 10 2 4 2" xfId="46288"/>
    <cellStyle name="Έξοδος 2 10 2 5" xfId="46289"/>
    <cellStyle name="Έξοδος 2 10 2 5 2" xfId="46290"/>
    <cellStyle name="Έξοδος 2 10 2 6" xfId="46291"/>
    <cellStyle name="Έξοδος 2 10 3" xfId="46292"/>
    <cellStyle name="Έξοδος 2 10 3 2" xfId="46293"/>
    <cellStyle name="Έξοδος 2 10 3 2 2" xfId="46294"/>
    <cellStyle name="Έξοδος 2 10 3 2 2 2" xfId="46295"/>
    <cellStyle name="Έξοδος 2 10 3 2 3" xfId="46296"/>
    <cellStyle name="Έξοδος 2 10 3 2 3 2" xfId="46297"/>
    <cellStyle name="Έξοδος 2 10 3 2 4" xfId="46298"/>
    <cellStyle name="Έξοδος 2 10 3 3" xfId="46299"/>
    <cellStyle name="Έξοδος 2 10 3 3 2" xfId="46300"/>
    <cellStyle name="Έξοδος 2 10 3 4" xfId="46301"/>
    <cellStyle name="Έξοδος 2 10 3 4 2" xfId="46302"/>
    <cellStyle name="Έξοδος 2 10 3 5" xfId="46303"/>
    <cellStyle name="Έξοδος 2 10 3 5 2" xfId="46304"/>
    <cellStyle name="Έξοδος 2 10 3 6" xfId="46305"/>
    <cellStyle name="Έξοδος 2 10 3 7" xfId="46306"/>
    <cellStyle name="Έξοδος 2 10 3 8" xfId="46307"/>
    <cellStyle name="Έξοδος 2 10 4" xfId="46308"/>
    <cellStyle name="Έξοδος 2 10 4 2" xfId="46309"/>
    <cellStyle name="Έξοδος 2 10 4 2 2" xfId="46310"/>
    <cellStyle name="Έξοδος 2 10 4 3" xfId="46311"/>
    <cellStyle name="Έξοδος 2 10 4 3 2" xfId="46312"/>
    <cellStyle name="Έξοδος 2 10 4 4" xfId="46313"/>
    <cellStyle name="Έξοδος 2 10 4 5" xfId="46314"/>
    <cellStyle name="Έξοδος 2 10 4 6" xfId="46315"/>
    <cellStyle name="Έξοδος 2 10 5" xfId="46316"/>
    <cellStyle name="Έξοδος 2 10 5 2" xfId="46317"/>
    <cellStyle name="Έξοδος 2 10 5 2 2" xfId="46318"/>
    <cellStyle name="Έξοδος 2 10 5 3" xfId="46319"/>
    <cellStyle name="Έξοδος 2 10 5 3 2" xfId="46320"/>
    <cellStyle name="Έξοδος 2 10 5 4" xfId="46321"/>
    <cellStyle name="Έξοδος 2 10 5 5" xfId="46322"/>
    <cellStyle name="Έξοδος 2 10 5 6" xfId="46323"/>
    <cellStyle name="Έξοδος 2 10 6" xfId="46324"/>
    <cellStyle name="Έξοδος 2 10 6 2" xfId="46325"/>
    <cellStyle name="Έξοδος 2 10 6 2 2" xfId="46326"/>
    <cellStyle name="Έξοδος 2 10 6 3" xfId="46327"/>
    <cellStyle name="Έξοδος 2 10 6 3 2" xfId="46328"/>
    <cellStyle name="Έξοδος 2 10 6 4" xfId="46329"/>
    <cellStyle name="Έξοδος 2 10 6 5" xfId="46330"/>
    <cellStyle name="Έξοδος 2 10 6 6" xfId="46331"/>
    <cellStyle name="Έξοδος 2 10 7" xfId="46332"/>
    <cellStyle name="Έξοδος 2 10 7 2" xfId="46333"/>
    <cellStyle name="Έξοδος 2 10 7 3" xfId="46334"/>
    <cellStyle name="Έξοδος 2 10 7 4" xfId="46335"/>
    <cellStyle name="Έξοδος 2 10 8" xfId="46336"/>
    <cellStyle name="Έξοδος 2 10 8 2" xfId="46337"/>
    <cellStyle name="Έξοδος 2 10 9" xfId="46338"/>
    <cellStyle name="Έξοδος 2 10 9 2" xfId="46339"/>
    <cellStyle name="Έξοδος 2 11" xfId="46340"/>
    <cellStyle name="Έξοδος 2 11 10" xfId="46341"/>
    <cellStyle name="Έξοδος 2 11 11" xfId="46342"/>
    <cellStyle name="Έξοδος 2 11 2" xfId="46343"/>
    <cellStyle name="Έξοδος 2 11 2 2" xfId="46344"/>
    <cellStyle name="Έξοδος 2 11 2 2 2" xfId="46345"/>
    <cellStyle name="Έξοδος 2 11 2 2 2 2" xfId="46346"/>
    <cellStyle name="Έξοδος 2 11 2 2 3" xfId="46347"/>
    <cellStyle name="Έξοδος 2 11 2 2 3 2" xfId="46348"/>
    <cellStyle name="Έξοδος 2 11 2 2 4" xfId="46349"/>
    <cellStyle name="Έξοδος 2 11 2 3" xfId="46350"/>
    <cellStyle name="Έξοδος 2 11 2 3 2" xfId="46351"/>
    <cellStyle name="Έξοδος 2 11 2 4" xfId="46352"/>
    <cellStyle name="Έξοδος 2 11 2 4 2" xfId="46353"/>
    <cellStyle name="Έξοδος 2 11 2 5" xfId="46354"/>
    <cellStyle name="Έξοδος 2 11 2 5 2" xfId="46355"/>
    <cellStyle name="Έξοδος 2 11 2 6" xfId="46356"/>
    <cellStyle name="Έξοδος 2 11 3" xfId="46357"/>
    <cellStyle name="Έξοδος 2 11 3 2" xfId="46358"/>
    <cellStyle name="Έξοδος 2 11 3 2 2" xfId="46359"/>
    <cellStyle name="Έξοδος 2 11 3 2 2 2" xfId="46360"/>
    <cellStyle name="Έξοδος 2 11 3 2 3" xfId="46361"/>
    <cellStyle name="Έξοδος 2 11 3 2 3 2" xfId="46362"/>
    <cellStyle name="Έξοδος 2 11 3 2 4" xfId="46363"/>
    <cellStyle name="Έξοδος 2 11 3 3" xfId="46364"/>
    <cellStyle name="Έξοδος 2 11 3 3 2" xfId="46365"/>
    <cellStyle name="Έξοδος 2 11 3 4" xfId="46366"/>
    <cellStyle name="Έξοδος 2 11 3 4 2" xfId="46367"/>
    <cellStyle name="Έξοδος 2 11 3 5" xfId="46368"/>
    <cellStyle name="Έξοδος 2 11 3 5 2" xfId="46369"/>
    <cellStyle name="Έξοδος 2 11 3 6" xfId="46370"/>
    <cellStyle name="Έξοδος 2 11 3 7" xfId="46371"/>
    <cellStyle name="Έξοδος 2 11 3 8" xfId="46372"/>
    <cellStyle name="Έξοδος 2 11 4" xfId="46373"/>
    <cellStyle name="Έξοδος 2 11 4 2" xfId="46374"/>
    <cellStyle name="Έξοδος 2 11 4 2 2" xfId="46375"/>
    <cellStyle name="Έξοδος 2 11 4 3" xfId="46376"/>
    <cellStyle name="Έξοδος 2 11 4 3 2" xfId="46377"/>
    <cellStyle name="Έξοδος 2 11 4 4" xfId="46378"/>
    <cellStyle name="Έξοδος 2 11 4 5" xfId="46379"/>
    <cellStyle name="Έξοδος 2 11 4 6" xfId="46380"/>
    <cellStyle name="Έξοδος 2 11 5" xfId="46381"/>
    <cellStyle name="Έξοδος 2 11 5 2" xfId="46382"/>
    <cellStyle name="Έξοδος 2 11 5 2 2" xfId="46383"/>
    <cellStyle name="Έξοδος 2 11 5 3" xfId="46384"/>
    <cellStyle name="Έξοδος 2 11 5 3 2" xfId="46385"/>
    <cellStyle name="Έξοδος 2 11 5 4" xfId="46386"/>
    <cellStyle name="Έξοδος 2 11 5 5" xfId="46387"/>
    <cellStyle name="Έξοδος 2 11 5 6" xfId="46388"/>
    <cellStyle name="Έξοδος 2 11 6" xfId="46389"/>
    <cellStyle name="Έξοδος 2 11 6 2" xfId="46390"/>
    <cellStyle name="Έξοδος 2 11 6 2 2" xfId="46391"/>
    <cellStyle name="Έξοδος 2 11 6 3" xfId="46392"/>
    <cellStyle name="Έξοδος 2 11 6 3 2" xfId="46393"/>
    <cellStyle name="Έξοδος 2 11 6 4" xfId="46394"/>
    <cellStyle name="Έξοδος 2 11 6 5" xfId="46395"/>
    <cellStyle name="Έξοδος 2 11 6 6" xfId="46396"/>
    <cellStyle name="Έξοδος 2 11 7" xfId="46397"/>
    <cellStyle name="Έξοδος 2 11 7 2" xfId="46398"/>
    <cellStyle name="Έξοδος 2 11 7 3" xfId="46399"/>
    <cellStyle name="Έξοδος 2 11 7 4" xfId="46400"/>
    <cellStyle name="Έξοδος 2 11 8" xfId="46401"/>
    <cellStyle name="Έξοδος 2 11 8 2" xfId="46402"/>
    <cellStyle name="Έξοδος 2 11 9" xfId="46403"/>
    <cellStyle name="Έξοδος 2 11 9 2" xfId="46404"/>
    <cellStyle name="Έξοδος 2 12" xfId="46405"/>
    <cellStyle name="Έξοδος 2 12 10" xfId="46406"/>
    <cellStyle name="Έξοδος 2 12 11" xfId="46407"/>
    <cellStyle name="Έξοδος 2 12 2" xfId="46408"/>
    <cellStyle name="Έξοδος 2 12 2 2" xfId="46409"/>
    <cellStyle name="Έξοδος 2 12 2 2 2" xfId="46410"/>
    <cellStyle name="Έξοδος 2 12 2 2 2 2" xfId="46411"/>
    <cellStyle name="Έξοδος 2 12 2 2 3" xfId="46412"/>
    <cellStyle name="Έξοδος 2 12 2 2 3 2" xfId="46413"/>
    <cellStyle name="Έξοδος 2 12 2 2 4" xfId="46414"/>
    <cellStyle name="Έξοδος 2 12 2 3" xfId="46415"/>
    <cellStyle name="Έξοδος 2 12 2 3 2" xfId="46416"/>
    <cellStyle name="Έξοδος 2 12 2 4" xfId="46417"/>
    <cellStyle name="Έξοδος 2 12 2 4 2" xfId="46418"/>
    <cellStyle name="Έξοδος 2 12 2 5" xfId="46419"/>
    <cellStyle name="Έξοδος 2 12 2 5 2" xfId="46420"/>
    <cellStyle name="Έξοδος 2 12 2 6" xfId="46421"/>
    <cellStyle name="Έξοδος 2 12 3" xfId="46422"/>
    <cellStyle name="Έξοδος 2 12 3 2" xfId="46423"/>
    <cellStyle name="Έξοδος 2 12 3 2 2" xfId="46424"/>
    <cellStyle name="Έξοδος 2 12 3 2 2 2" xfId="46425"/>
    <cellStyle name="Έξοδος 2 12 3 2 3" xfId="46426"/>
    <cellStyle name="Έξοδος 2 12 3 2 3 2" xfId="46427"/>
    <cellStyle name="Έξοδος 2 12 3 2 4" xfId="46428"/>
    <cellStyle name="Έξοδος 2 12 3 3" xfId="46429"/>
    <cellStyle name="Έξοδος 2 12 3 3 2" xfId="46430"/>
    <cellStyle name="Έξοδος 2 12 3 4" xfId="46431"/>
    <cellStyle name="Έξοδος 2 12 3 4 2" xfId="46432"/>
    <cellStyle name="Έξοδος 2 12 3 5" xfId="46433"/>
    <cellStyle name="Έξοδος 2 12 3 5 2" xfId="46434"/>
    <cellStyle name="Έξοδος 2 12 3 6" xfId="46435"/>
    <cellStyle name="Έξοδος 2 12 3 7" xfId="46436"/>
    <cellStyle name="Έξοδος 2 12 3 8" xfId="46437"/>
    <cellStyle name="Έξοδος 2 12 4" xfId="46438"/>
    <cellStyle name="Έξοδος 2 12 4 2" xfId="46439"/>
    <cellStyle name="Έξοδος 2 12 4 2 2" xfId="46440"/>
    <cellStyle name="Έξοδος 2 12 4 3" xfId="46441"/>
    <cellStyle name="Έξοδος 2 12 4 3 2" xfId="46442"/>
    <cellStyle name="Έξοδος 2 12 4 4" xfId="46443"/>
    <cellStyle name="Έξοδος 2 12 4 5" xfId="46444"/>
    <cellStyle name="Έξοδος 2 12 4 6" xfId="46445"/>
    <cellStyle name="Έξοδος 2 12 5" xfId="46446"/>
    <cellStyle name="Έξοδος 2 12 5 2" xfId="46447"/>
    <cellStyle name="Έξοδος 2 12 5 2 2" xfId="46448"/>
    <cellStyle name="Έξοδος 2 12 5 3" xfId="46449"/>
    <cellStyle name="Έξοδος 2 12 5 3 2" xfId="46450"/>
    <cellStyle name="Έξοδος 2 12 5 4" xfId="46451"/>
    <cellStyle name="Έξοδος 2 12 5 5" xfId="46452"/>
    <cellStyle name="Έξοδος 2 12 5 6" xfId="46453"/>
    <cellStyle name="Έξοδος 2 12 6" xfId="46454"/>
    <cellStyle name="Έξοδος 2 12 6 2" xfId="46455"/>
    <cellStyle name="Έξοδος 2 12 6 2 2" xfId="46456"/>
    <cellStyle name="Έξοδος 2 12 6 3" xfId="46457"/>
    <cellStyle name="Έξοδος 2 12 6 3 2" xfId="46458"/>
    <cellStyle name="Έξοδος 2 12 6 4" xfId="46459"/>
    <cellStyle name="Έξοδος 2 12 6 5" xfId="46460"/>
    <cellStyle name="Έξοδος 2 12 6 6" xfId="46461"/>
    <cellStyle name="Έξοδος 2 12 7" xfId="46462"/>
    <cellStyle name="Έξοδος 2 12 7 2" xfId="46463"/>
    <cellStyle name="Έξοδος 2 12 7 3" xfId="46464"/>
    <cellStyle name="Έξοδος 2 12 7 4" xfId="46465"/>
    <cellStyle name="Έξοδος 2 12 8" xfId="46466"/>
    <cellStyle name="Έξοδος 2 12 8 2" xfId="46467"/>
    <cellStyle name="Έξοδος 2 12 9" xfId="46468"/>
    <cellStyle name="Έξοδος 2 12 9 2" xfId="46469"/>
    <cellStyle name="Έξοδος 2 13" xfId="46470"/>
    <cellStyle name="Έξοδος 2 13 10" xfId="46471"/>
    <cellStyle name="Έξοδος 2 13 11" xfId="46472"/>
    <cellStyle name="Έξοδος 2 13 2" xfId="46473"/>
    <cellStyle name="Έξοδος 2 13 2 2" xfId="46474"/>
    <cellStyle name="Έξοδος 2 13 2 2 2" xfId="46475"/>
    <cellStyle name="Έξοδος 2 13 2 2 2 2" xfId="46476"/>
    <cellStyle name="Έξοδος 2 13 2 2 3" xfId="46477"/>
    <cellStyle name="Έξοδος 2 13 2 2 3 2" xfId="46478"/>
    <cellStyle name="Έξοδος 2 13 2 2 4" xfId="46479"/>
    <cellStyle name="Έξοδος 2 13 2 3" xfId="46480"/>
    <cellStyle name="Έξοδος 2 13 2 3 2" xfId="46481"/>
    <cellStyle name="Έξοδος 2 13 2 4" xfId="46482"/>
    <cellStyle name="Έξοδος 2 13 2 4 2" xfId="46483"/>
    <cellStyle name="Έξοδος 2 13 2 5" xfId="46484"/>
    <cellStyle name="Έξοδος 2 13 2 5 2" xfId="46485"/>
    <cellStyle name="Έξοδος 2 13 2 6" xfId="46486"/>
    <cellStyle name="Έξοδος 2 13 3" xfId="46487"/>
    <cellStyle name="Έξοδος 2 13 3 2" xfId="46488"/>
    <cellStyle name="Έξοδος 2 13 3 2 2" xfId="46489"/>
    <cellStyle name="Έξοδος 2 13 3 2 2 2" xfId="46490"/>
    <cellStyle name="Έξοδος 2 13 3 2 3" xfId="46491"/>
    <cellStyle name="Έξοδος 2 13 3 2 3 2" xfId="46492"/>
    <cellStyle name="Έξοδος 2 13 3 2 4" xfId="46493"/>
    <cellStyle name="Έξοδος 2 13 3 3" xfId="46494"/>
    <cellStyle name="Έξοδος 2 13 3 3 2" xfId="46495"/>
    <cellStyle name="Έξοδος 2 13 3 4" xfId="46496"/>
    <cellStyle name="Έξοδος 2 13 3 4 2" xfId="46497"/>
    <cellStyle name="Έξοδος 2 13 3 5" xfId="46498"/>
    <cellStyle name="Έξοδος 2 13 3 5 2" xfId="46499"/>
    <cellStyle name="Έξοδος 2 13 3 6" xfId="46500"/>
    <cellStyle name="Έξοδος 2 13 3 7" xfId="46501"/>
    <cellStyle name="Έξοδος 2 13 3 8" xfId="46502"/>
    <cellStyle name="Έξοδος 2 13 4" xfId="46503"/>
    <cellStyle name="Έξοδος 2 13 4 2" xfId="46504"/>
    <cellStyle name="Έξοδος 2 13 4 2 2" xfId="46505"/>
    <cellStyle name="Έξοδος 2 13 4 3" xfId="46506"/>
    <cellStyle name="Έξοδος 2 13 4 3 2" xfId="46507"/>
    <cellStyle name="Έξοδος 2 13 4 4" xfId="46508"/>
    <cellStyle name="Έξοδος 2 13 4 5" xfId="46509"/>
    <cellStyle name="Έξοδος 2 13 4 6" xfId="46510"/>
    <cellStyle name="Έξοδος 2 13 5" xfId="46511"/>
    <cellStyle name="Έξοδος 2 13 5 2" xfId="46512"/>
    <cellStyle name="Έξοδος 2 13 5 2 2" xfId="46513"/>
    <cellStyle name="Έξοδος 2 13 5 3" xfId="46514"/>
    <cellStyle name="Έξοδος 2 13 5 3 2" xfId="46515"/>
    <cellStyle name="Έξοδος 2 13 5 4" xfId="46516"/>
    <cellStyle name="Έξοδος 2 13 5 5" xfId="46517"/>
    <cellStyle name="Έξοδος 2 13 5 6" xfId="46518"/>
    <cellStyle name="Έξοδος 2 13 6" xfId="46519"/>
    <cellStyle name="Έξοδος 2 13 6 2" xfId="46520"/>
    <cellStyle name="Έξοδος 2 13 6 2 2" xfId="46521"/>
    <cellStyle name="Έξοδος 2 13 6 3" xfId="46522"/>
    <cellStyle name="Έξοδος 2 13 6 3 2" xfId="46523"/>
    <cellStyle name="Έξοδος 2 13 6 4" xfId="46524"/>
    <cellStyle name="Έξοδος 2 13 6 5" xfId="46525"/>
    <cellStyle name="Έξοδος 2 13 6 6" xfId="46526"/>
    <cellStyle name="Έξοδος 2 13 7" xfId="46527"/>
    <cellStyle name="Έξοδος 2 13 7 2" xfId="46528"/>
    <cellStyle name="Έξοδος 2 13 7 3" xfId="46529"/>
    <cellStyle name="Έξοδος 2 13 7 4" xfId="46530"/>
    <cellStyle name="Έξοδος 2 13 8" xfId="46531"/>
    <cellStyle name="Έξοδος 2 13 8 2" xfId="46532"/>
    <cellStyle name="Έξοδος 2 13 9" xfId="46533"/>
    <cellStyle name="Έξοδος 2 13 9 2" xfId="46534"/>
    <cellStyle name="Έξοδος 2 14" xfId="46535"/>
    <cellStyle name="Έξοδος 2 14 10" xfId="46536"/>
    <cellStyle name="Έξοδος 2 14 11" xfId="46537"/>
    <cellStyle name="Έξοδος 2 14 2" xfId="46538"/>
    <cellStyle name="Έξοδος 2 14 2 2" xfId="46539"/>
    <cellStyle name="Έξοδος 2 14 2 2 2" xfId="46540"/>
    <cellStyle name="Έξοδος 2 14 2 2 2 2" xfId="46541"/>
    <cellStyle name="Έξοδος 2 14 2 2 3" xfId="46542"/>
    <cellStyle name="Έξοδος 2 14 2 2 3 2" xfId="46543"/>
    <cellStyle name="Έξοδος 2 14 2 2 4" xfId="46544"/>
    <cellStyle name="Έξοδος 2 14 2 3" xfId="46545"/>
    <cellStyle name="Έξοδος 2 14 2 3 2" xfId="46546"/>
    <cellStyle name="Έξοδος 2 14 2 4" xfId="46547"/>
    <cellStyle name="Έξοδος 2 14 2 4 2" xfId="46548"/>
    <cellStyle name="Έξοδος 2 14 2 5" xfId="46549"/>
    <cellStyle name="Έξοδος 2 14 2 5 2" xfId="46550"/>
    <cellStyle name="Έξοδος 2 14 2 6" xfId="46551"/>
    <cellStyle name="Έξοδος 2 14 3" xfId="46552"/>
    <cellStyle name="Έξοδος 2 14 3 2" xfId="46553"/>
    <cellStyle name="Έξοδος 2 14 3 2 2" xfId="46554"/>
    <cellStyle name="Έξοδος 2 14 3 2 2 2" xfId="46555"/>
    <cellStyle name="Έξοδος 2 14 3 2 3" xfId="46556"/>
    <cellStyle name="Έξοδος 2 14 3 2 3 2" xfId="46557"/>
    <cellStyle name="Έξοδος 2 14 3 2 4" xfId="46558"/>
    <cellStyle name="Έξοδος 2 14 3 3" xfId="46559"/>
    <cellStyle name="Έξοδος 2 14 3 3 2" xfId="46560"/>
    <cellStyle name="Έξοδος 2 14 3 4" xfId="46561"/>
    <cellStyle name="Έξοδος 2 14 3 4 2" xfId="46562"/>
    <cellStyle name="Έξοδος 2 14 3 5" xfId="46563"/>
    <cellStyle name="Έξοδος 2 14 3 5 2" xfId="46564"/>
    <cellStyle name="Έξοδος 2 14 3 6" xfId="46565"/>
    <cellStyle name="Έξοδος 2 14 3 7" xfId="46566"/>
    <cellStyle name="Έξοδος 2 14 3 8" xfId="46567"/>
    <cellStyle name="Έξοδος 2 14 4" xfId="46568"/>
    <cellStyle name="Έξοδος 2 14 4 2" xfId="46569"/>
    <cellStyle name="Έξοδος 2 14 4 2 2" xfId="46570"/>
    <cellStyle name="Έξοδος 2 14 4 3" xfId="46571"/>
    <cellStyle name="Έξοδος 2 14 4 3 2" xfId="46572"/>
    <cellStyle name="Έξοδος 2 14 4 4" xfId="46573"/>
    <cellStyle name="Έξοδος 2 14 4 5" xfId="46574"/>
    <cellStyle name="Έξοδος 2 14 4 6" xfId="46575"/>
    <cellStyle name="Έξοδος 2 14 5" xfId="46576"/>
    <cellStyle name="Έξοδος 2 14 5 2" xfId="46577"/>
    <cellStyle name="Έξοδος 2 14 5 2 2" xfId="46578"/>
    <cellStyle name="Έξοδος 2 14 5 3" xfId="46579"/>
    <cellStyle name="Έξοδος 2 14 5 3 2" xfId="46580"/>
    <cellStyle name="Έξοδος 2 14 5 4" xfId="46581"/>
    <cellStyle name="Έξοδος 2 14 5 5" xfId="46582"/>
    <cellStyle name="Έξοδος 2 14 5 6" xfId="46583"/>
    <cellStyle name="Έξοδος 2 14 6" xfId="46584"/>
    <cellStyle name="Έξοδος 2 14 6 2" xfId="46585"/>
    <cellStyle name="Έξοδος 2 14 6 2 2" xfId="46586"/>
    <cellStyle name="Έξοδος 2 14 6 3" xfId="46587"/>
    <cellStyle name="Έξοδος 2 14 6 3 2" xfId="46588"/>
    <cellStyle name="Έξοδος 2 14 6 4" xfId="46589"/>
    <cellStyle name="Έξοδος 2 14 6 5" xfId="46590"/>
    <cellStyle name="Έξοδος 2 14 6 6" xfId="46591"/>
    <cellStyle name="Έξοδος 2 14 7" xfId="46592"/>
    <cellStyle name="Έξοδος 2 14 7 2" xfId="46593"/>
    <cellStyle name="Έξοδος 2 14 7 3" xfId="46594"/>
    <cellStyle name="Έξοδος 2 14 7 4" xfId="46595"/>
    <cellStyle name="Έξοδος 2 14 8" xfId="46596"/>
    <cellStyle name="Έξοδος 2 14 8 2" xfId="46597"/>
    <cellStyle name="Έξοδος 2 14 9" xfId="46598"/>
    <cellStyle name="Έξοδος 2 14 9 2" xfId="46599"/>
    <cellStyle name="Έξοδος 2 15" xfId="46600"/>
    <cellStyle name="Έξοδος 2 15 10" xfId="46601"/>
    <cellStyle name="Έξοδος 2 15 11" xfId="46602"/>
    <cellStyle name="Έξοδος 2 15 2" xfId="46603"/>
    <cellStyle name="Έξοδος 2 15 2 2" xfId="46604"/>
    <cellStyle name="Έξοδος 2 15 2 2 2" xfId="46605"/>
    <cellStyle name="Έξοδος 2 15 2 2 2 2" xfId="46606"/>
    <cellStyle name="Έξοδος 2 15 2 2 3" xfId="46607"/>
    <cellStyle name="Έξοδος 2 15 2 2 3 2" xfId="46608"/>
    <cellStyle name="Έξοδος 2 15 2 2 4" xfId="46609"/>
    <cellStyle name="Έξοδος 2 15 2 3" xfId="46610"/>
    <cellStyle name="Έξοδος 2 15 2 3 2" xfId="46611"/>
    <cellStyle name="Έξοδος 2 15 2 4" xfId="46612"/>
    <cellStyle name="Έξοδος 2 15 2 4 2" xfId="46613"/>
    <cellStyle name="Έξοδος 2 15 2 5" xfId="46614"/>
    <cellStyle name="Έξοδος 2 15 2 5 2" xfId="46615"/>
    <cellStyle name="Έξοδος 2 15 2 6" xfId="46616"/>
    <cellStyle name="Έξοδος 2 15 3" xfId="46617"/>
    <cellStyle name="Έξοδος 2 15 3 2" xfId="46618"/>
    <cellStyle name="Έξοδος 2 15 3 2 2" xfId="46619"/>
    <cellStyle name="Έξοδος 2 15 3 2 2 2" xfId="46620"/>
    <cellStyle name="Έξοδος 2 15 3 2 3" xfId="46621"/>
    <cellStyle name="Έξοδος 2 15 3 2 3 2" xfId="46622"/>
    <cellStyle name="Έξοδος 2 15 3 2 4" xfId="46623"/>
    <cellStyle name="Έξοδος 2 15 3 3" xfId="46624"/>
    <cellStyle name="Έξοδος 2 15 3 3 2" xfId="46625"/>
    <cellStyle name="Έξοδος 2 15 3 4" xfId="46626"/>
    <cellStyle name="Έξοδος 2 15 3 4 2" xfId="46627"/>
    <cellStyle name="Έξοδος 2 15 3 5" xfId="46628"/>
    <cellStyle name="Έξοδος 2 15 3 5 2" xfId="46629"/>
    <cellStyle name="Έξοδος 2 15 3 6" xfId="46630"/>
    <cellStyle name="Έξοδος 2 15 3 7" xfId="46631"/>
    <cellStyle name="Έξοδος 2 15 3 8" xfId="46632"/>
    <cellStyle name="Έξοδος 2 15 4" xfId="46633"/>
    <cellStyle name="Έξοδος 2 15 4 2" xfId="46634"/>
    <cellStyle name="Έξοδος 2 15 4 2 2" xfId="46635"/>
    <cellStyle name="Έξοδος 2 15 4 3" xfId="46636"/>
    <cellStyle name="Έξοδος 2 15 4 3 2" xfId="46637"/>
    <cellStyle name="Έξοδος 2 15 4 4" xfId="46638"/>
    <cellStyle name="Έξοδος 2 15 4 5" xfId="46639"/>
    <cellStyle name="Έξοδος 2 15 4 6" xfId="46640"/>
    <cellStyle name="Έξοδος 2 15 5" xfId="46641"/>
    <cellStyle name="Έξοδος 2 15 5 2" xfId="46642"/>
    <cellStyle name="Έξοδος 2 15 5 2 2" xfId="46643"/>
    <cellStyle name="Έξοδος 2 15 5 3" xfId="46644"/>
    <cellStyle name="Έξοδος 2 15 5 3 2" xfId="46645"/>
    <cellStyle name="Έξοδος 2 15 5 4" xfId="46646"/>
    <cellStyle name="Έξοδος 2 15 5 5" xfId="46647"/>
    <cellStyle name="Έξοδος 2 15 5 6" xfId="46648"/>
    <cellStyle name="Έξοδος 2 15 6" xfId="46649"/>
    <cellStyle name="Έξοδος 2 15 6 2" xfId="46650"/>
    <cellStyle name="Έξοδος 2 15 6 2 2" xfId="46651"/>
    <cellStyle name="Έξοδος 2 15 6 3" xfId="46652"/>
    <cellStyle name="Έξοδος 2 15 6 3 2" xfId="46653"/>
    <cellStyle name="Έξοδος 2 15 6 4" xfId="46654"/>
    <cellStyle name="Έξοδος 2 15 6 5" xfId="46655"/>
    <cellStyle name="Έξοδος 2 15 6 6" xfId="46656"/>
    <cellStyle name="Έξοδος 2 15 7" xfId="46657"/>
    <cellStyle name="Έξοδος 2 15 7 2" xfId="46658"/>
    <cellStyle name="Έξοδος 2 15 7 3" xfId="46659"/>
    <cellStyle name="Έξοδος 2 15 7 4" xfId="46660"/>
    <cellStyle name="Έξοδος 2 15 8" xfId="46661"/>
    <cellStyle name="Έξοδος 2 15 8 2" xfId="46662"/>
    <cellStyle name="Έξοδος 2 15 9" xfId="46663"/>
    <cellStyle name="Έξοδος 2 15 9 2" xfId="46664"/>
    <cellStyle name="Έξοδος 2 16" xfId="46665"/>
    <cellStyle name="Έξοδος 2 16 10" xfId="46666"/>
    <cellStyle name="Έξοδος 2 16 11" xfId="46667"/>
    <cellStyle name="Έξοδος 2 16 2" xfId="46668"/>
    <cellStyle name="Έξοδος 2 16 2 2" xfId="46669"/>
    <cellStyle name="Έξοδος 2 16 2 2 2" xfId="46670"/>
    <cellStyle name="Έξοδος 2 16 2 2 2 2" xfId="46671"/>
    <cellStyle name="Έξοδος 2 16 2 2 3" xfId="46672"/>
    <cellStyle name="Έξοδος 2 16 2 2 3 2" xfId="46673"/>
    <cellStyle name="Έξοδος 2 16 2 2 4" xfId="46674"/>
    <cellStyle name="Έξοδος 2 16 2 3" xfId="46675"/>
    <cellStyle name="Έξοδος 2 16 2 3 2" xfId="46676"/>
    <cellStyle name="Έξοδος 2 16 2 4" xfId="46677"/>
    <cellStyle name="Έξοδος 2 16 2 4 2" xfId="46678"/>
    <cellStyle name="Έξοδος 2 16 2 5" xfId="46679"/>
    <cellStyle name="Έξοδος 2 16 2 5 2" xfId="46680"/>
    <cellStyle name="Έξοδος 2 16 2 6" xfId="46681"/>
    <cellStyle name="Έξοδος 2 16 3" xfId="46682"/>
    <cellStyle name="Έξοδος 2 16 3 2" xfId="46683"/>
    <cellStyle name="Έξοδος 2 16 3 2 2" xfId="46684"/>
    <cellStyle name="Έξοδος 2 16 3 2 2 2" xfId="46685"/>
    <cellStyle name="Έξοδος 2 16 3 2 3" xfId="46686"/>
    <cellStyle name="Έξοδος 2 16 3 2 3 2" xfId="46687"/>
    <cellStyle name="Έξοδος 2 16 3 2 4" xfId="46688"/>
    <cellStyle name="Έξοδος 2 16 3 3" xfId="46689"/>
    <cellStyle name="Έξοδος 2 16 3 3 2" xfId="46690"/>
    <cellStyle name="Έξοδος 2 16 3 4" xfId="46691"/>
    <cellStyle name="Έξοδος 2 16 3 4 2" xfId="46692"/>
    <cellStyle name="Έξοδος 2 16 3 5" xfId="46693"/>
    <cellStyle name="Έξοδος 2 16 3 5 2" xfId="46694"/>
    <cellStyle name="Έξοδος 2 16 3 6" xfId="46695"/>
    <cellStyle name="Έξοδος 2 16 3 7" xfId="46696"/>
    <cellStyle name="Έξοδος 2 16 3 8" xfId="46697"/>
    <cellStyle name="Έξοδος 2 16 4" xfId="46698"/>
    <cellStyle name="Έξοδος 2 16 4 2" xfId="46699"/>
    <cellStyle name="Έξοδος 2 16 4 2 2" xfId="46700"/>
    <cellStyle name="Έξοδος 2 16 4 3" xfId="46701"/>
    <cellStyle name="Έξοδος 2 16 4 3 2" xfId="46702"/>
    <cellStyle name="Έξοδος 2 16 4 4" xfId="46703"/>
    <cellStyle name="Έξοδος 2 16 4 5" xfId="46704"/>
    <cellStyle name="Έξοδος 2 16 4 6" xfId="46705"/>
    <cellStyle name="Έξοδος 2 16 5" xfId="46706"/>
    <cellStyle name="Έξοδος 2 16 5 2" xfId="46707"/>
    <cellStyle name="Έξοδος 2 16 5 2 2" xfId="46708"/>
    <cellStyle name="Έξοδος 2 16 5 3" xfId="46709"/>
    <cellStyle name="Έξοδος 2 16 5 3 2" xfId="46710"/>
    <cellStyle name="Έξοδος 2 16 5 4" xfId="46711"/>
    <cellStyle name="Έξοδος 2 16 5 5" xfId="46712"/>
    <cellStyle name="Έξοδος 2 16 5 6" xfId="46713"/>
    <cellStyle name="Έξοδος 2 16 6" xfId="46714"/>
    <cellStyle name="Έξοδος 2 16 6 2" xfId="46715"/>
    <cellStyle name="Έξοδος 2 16 6 2 2" xfId="46716"/>
    <cellStyle name="Έξοδος 2 16 6 3" xfId="46717"/>
    <cellStyle name="Έξοδος 2 16 6 3 2" xfId="46718"/>
    <cellStyle name="Έξοδος 2 16 6 4" xfId="46719"/>
    <cellStyle name="Έξοδος 2 16 6 5" xfId="46720"/>
    <cellStyle name="Έξοδος 2 16 6 6" xfId="46721"/>
    <cellStyle name="Έξοδος 2 16 7" xfId="46722"/>
    <cellStyle name="Έξοδος 2 16 7 2" xfId="46723"/>
    <cellStyle name="Έξοδος 2 16 7 3" xfId="46724"/>
    <cellStyle name="Έξοδος 2 16 7 4" xfId="46725"/>
    <cellStyle name="Έξοδος 2 16 8" xfId="46726"/>
    <cellStyle name="Έξοδος 2 16 8 2" xfId="46727"/>
    <cellStyle name="Έξοδος 2 16 9" xfId="46728"/>
    <cellStyle name="Έξοδος 2 16 9 2" xfId="46729"/>
    <cellStyle name="Έξοδος 2 17" xfId="46730"/>
    <cellStyle name="Έξοδος 2 17 10" xfId="46731"/>
    <cellStyle name="Έξοδος 2 17 11" xfId="46732"/>
    <cellStyle name="Έξοδος 2 17 2" xfId="46733"/>
    <cellStyle name="Έξοδος 2 17 2 2" xfId="46734"/>
    <cellStyle name="Έξοδος 2 17 2 2 2" xfId="46735"/>
    <cellStyle name="Έξοδος 2 17 2 2 2 2" xfId="46736"/>
    <cellStyle name="Έξοδος 2 17 2 2 3" xfId="46737"/>
    <cellStyle name="Έξοδος 2 17 2 2 3 2" xfId="46738"/>
    <cellStyle name="Έξοδος 2 17 2 2 4" xfId="46739"/>
    <cellStyle name="Έξοδος 2 17 2 3" xfId="46740"/>
    <cellStyle name="Έξοδος 2 17 2 3 2" xfId="46741"/>
    <cellStyle name="Έξοδος 2 17 2 4" xfId="46742"/>
    <cellStyle name="Έξοδος 2 17 2 4 2" xfId="46743"/>
    <cellStyle name="Έξοδος 2 17 2 5" xfId="46744"/>
    <cellStyle name="Έξοδος 2 17 2 5 2" xfId="46745"/>
    <cellStyle name="Έξοδος 2 17 2 6" xfId="46746"/>
    <cellStyle name="Έξοδος 2 17 3" xfId="46747"/>
    <cellStyle name="Έξοδος 2 17 3 2" xfId="46748"/>
    <cellStyle name="Έξοδος 2 17 3 2 2" xfId="46749"/>
    <cellStyle name="Έξοδος 2 17 3 2 2 2" xfId="46750"/>
    <cellStyle name="Έξοδος 2 17 3 2 3" xfId="46751"/>
    <cellStyle name="Έξοδος 2 17 3 2 3 2" xfId="46752"/>
    <cellStyle name="Έξοδος 2 17 3 2 4" xfId="46753"/>
    <cellStyle name="Έξοδος 2 17 3 3" xfId="46754"/>
    <cellStyle name="Έξοδος 2 17 3 3 2" xfId="46755"/>
    <cellStyle name="Έξοδος 2 17 3 4" xfId="46756"/>
    <cellStyle name="Έξοδος 2 17 3 4 2" xfId="46757"/>
    <cellStyle name="Έξοδος 2 17 3 5" xfId="46758"/>
    <cellStyle name="Έξοδος 2 17 3 5 2" xfId="46759"/>
    <cellStyle name="Έξοδος 2 17 3 6" xfId="46760"/>
    <cellStyle name="Έξοδος 2 17 3 7" xfId="46761"/>
    <cellStyle name="Έξοδος 2 17 3 8" xfId="46762"/>
    <cellStyle name="Έξοδος 2 17 4" xfId="46763"/>
    <cellStyle name="Έξοδος 2 17 4 2" xfId="46764"/>
    <cellStyle name="Έξοδος 2 17 4 2 2" xfId="46765"/>
    <cellStyle name="Έξοδος 2 17 4 3" xfId="46766"/>
    <cellStyle name="Έξοδος 2 17 4 3 2" xfId="46767"/>
    <cellStyle name="Έξοδος 2 17 4 4" xfId="46768"/>
    <cellStyle name="Έξοδος 2 17 4 5" xfId="46769"/>
    <cellStyle name="Έξοδος 2 17 4 6" xfId="46770"/>
    <cellStyle name="Έξοδος 2 17 5" xfId="46771"/>
    <cellStyle name="Έξοδος 2 17 5 2" xfId="46772"/>
    <cellStyle name="Έξοδος 2 17 5 2 2" xfId="46773"/>
    <cellStyle name="Έξοδος 2 17 5 3" xfId="46774"/>
    <cellStyle name="Έξοδος 2 17 5 3 2" xfId="46775"/>
    <cellStyle name="Έξοδος 2 17 5 4" xfId="46776"/>
    <cellStyle name="Έξοδος 2 17 5 5" xfId="46777"/>
    <cellStyle name="Έξοδος 2 17 5 6" xfId="46778"/>
    <cellStyle name="Έξοδος 2 17 6" xfId="46779"/>
    <cellStyle name="Έξοδος 2 17 6 2" xfId="46780"/>
    <cellStyle name="Έξοδος 2 17 6 2 2" xfId="46781"/>
    <cellStyle name="Έξοδος 2 17 6 3" xfId="46782"/>
    <cellStyle name="Έξοδος 2 17 6 3 2" xfId="46783"/>
    <cellStyle name="Έξοδος 2 17 6 4" xfId="46784"/>
    <cellStyle name="Έξοδος 2 17 6 5" xfId="46785"/>
    <cellStyle name="Έξοδος 2 17 6 6" xfId="46786"/>
    <cellStyle name="Έξοδος 2 17 7" xfId="46787"/>
    <cellStyle name="Έξοδος 2 17 7 2" xfId="46788"/>
    <cellStyle name="Έξοδος 2 17 7 3" xfId="46789"/>
    <cellStyle name="Έξοδος 2 17 7 4" xfId="46790"/>
    <cellStyle name="Έξοδος 2 17 8" xfId="46791"/>
    <cellStyle name="Έξοδος 2 17 8 2" xfId="46792"/>
    <cellStyle name="Έξοδος 2 17 9" xfId="46793"/>
    <cellStyle name="Έξοδος 2 17 9 2" xfId="46794"/>
    <cellStyle name="Έξοδος 2 18" xfId="46795"/>
    <cellStyle name="Έξοδος 2 18 2" xfId="46796"/>
    <cellStyle name="Έξοδος 2 18 2 2" xfId="46797"/>
    <cellStyle name="Έξοδος 2 18 2 2 2" xfId="46798"/>
    <cellStyle name="Έξοδος 2 18 2 3" xfId="46799"/>
    <cellStyle name="Έξοδος 2 18 2 3 2" xfId="46800"/>
    <cellStyle name="Έξοδος 2 18 2 4" xfId="46801"/>
    <cellStyle name="Έξοδος 2 18 3" xfId="46802"/>
    <cellStyle name="Έξοδος 2 18 3 2" xfId="46803"/>
    <cellStyle name="Έξοδος 2 18 4" xfId="46804"/>
    <cellStyle name="Έξοδος 2 18 4 2" xfId="46805"/>
    <cellStyle name="Έξοδος 2 18 5" xfId="46806"/>
    <cellStyle name="Έξοδος 2 18 5 2" xfId="46807"/>
    <cellStyle name="Έξοδος 2 18 6" xfId="46808"/>
    <cellStyle name="Έξοδος 2 18 7" xfId="46809"/>
    <cellStyle name="Έξοδος 2 18 8" xfId="46810"/>
    <cellStyle name="Έξοδος 2 19" xfId="46811"/>
    <cellStyle name="Έξοδος 2 19 2" xfId="46812"/>
    <cellStyle name="Έξοδος 2 19 2 2" xfId="46813"/>
    <cellStyle name="Έξοδος 2 19 2 2 2" xfId="46814"/>
    <cellStyle name="Έξοδος 2 19 2 3" xfId="46815"/>
    <cellStyle name="Έξοδος 2 19 2 3 2" xfId="46816"/>
    <cellStyle name="Έξοδος 2 19 2 4" xfId="46817"/>
    <cellStyle name="Έξοδος 2 19 3" xfId="46818"/>
    <cellStyle name="Έξοδος 2 19 3 2" xfId="46819"/>
    <cellStyle name="Έξοδος 2 19 4" xfId="46820"/>
    <cellStyle name="Έξοδος 2 19 4 2" xfId="46821"/>
    <cellStyle name="Έξοδος 2 19 5" xfId="46822"/>
    <cellStyle name="Έξοδος 2 19 5 2" xfId="46823"/>
    <cellStyle name="Έξοδος 2 19 6" xfId="46824"/>
    <cellStyle name="Έξοδος 2 19 7" xfId="46825"/>
    <cellStyle name="Έξοδος 2 19 8" xfId="46826"/>
    <cellStyle name="Έξοδος 2 2" xfId="46827"/>
    <cellStyle name="Έξοδος 2 2 10" xfId="46828"/>
    <cellStyle name="Έξοδος 2 2 10 2" xfId="46829"/>
    <cellStyle name="Έξοδος 2 2 11" xfId="46830"/>
    <cellStyle name="Έξοδος 2 2 12" xfId="46831"/>
    <cellStyle name="Έξοδος 2 2 2" xfId="46832"/>
    <cellStyle name="Έξοδος 2 2 2 2" xfId="46833"/>
    <cellStyle name="Έξοδος 2 2 2 2 2" xfId="46834"/>
    <cellStyle name="Έξοδος 2 2 2 2 2 2" xfId="46835"/>
    <cellStyle name="Έξοδος 2 2 2 2 3" xfId="46836"/>
    <cellStyle name="Έξοδος 2 2 2 2 3 2" xfId="46837"/>
    <cellStyle name="Έξοδος 2 2 2 2 4" xfId="46838"/>
    <cellStyle name="Έξοδος 2 2 2 3" xfId="46839"/>
    <cellStyle name="Έξοδος 2 2 2 3 2" xfId="46840"/>
    <cellStyle name="Έξοδος 2 2 2 4" xfId="46841"/>
    <cellStyle name="Έξοδος 2 2 2 4 2" xfId="46842"/>
    <cellStyle name="Έξοδος 2 2 2 5" xfId="46843"/>
    <cellStyle name="Έξοδος 2 2 2 5 2" xfId="46844"/>
    <cellStyle name="Έξοδος 2 2 2 6" xfId="46845"/>
    <cellStyle name="Έξοδος 2 2 3" xfId="46846"/>
    <cellStyle name="Έξοδος 2 2 3 2" xfId="46847"/>
    <cellStyle name="Έξοδος 2 2 3 2 2" xfId="46848"/>
    <cellStyle name="Έξοδος 2 2 3 2 2 2" xfId="46849"/>
    <cellStyle name="Έξοδος 2 2 3 2 3" xfId="46850"/>
    <cellStyle name="Έξοδος 2 2 3 2 3 2" xfId="46851"/>
    <cellStyle name="Έξοδος 2 2 3 2 4" xfId="46852"/>
    <cellStyle name="Έξοδος 2 2 3 3" xfId="46853"/>
    <cellStyle name="Έξοδος 2 2 3 3 2" xfId="46854"/>
    <cellStyle name="Έξοδος 2 2 3 4" xfId="46855"/>
    <cellStyle name="Έξοδος 2 2 3 4 2" xfId="46856"/>
    <cellStyle name="Έξοδος 2 2 3 5" xfId="46857"/>
    <cellStyle name="Έξοδος 2 2 3 5 2" xfId="46858"/>
    <cellStyle name="Έξοδος 2 2 3 6" xfId="46859"/>
    <cellStyle name="Έξοδος 2 2 3 7" xfId="46860"/>
    <cellStyle name="Έξοδος 2 2 3 8" xfId="46861"/>
    <cellStyle name="Έξοδος 2 2 4" xfId="46862"/>
    <cellStyle name="Έξοδος 2 2 4 2" xfId="46863"/>
    <cellStyle name="Έξοδος 2 2 4 2 2" xfId="46864"/>
    <cellStyle name="Έξοδος 2 2 4 2 2 2" xfId="46865"/>
    <cellStyle name="Έξοδος 2 2 4 2 3" xfId="46866"/>
    <cellStyle name="Έξοδος 2 2 4 2 3 2" xfId="46867"/>
    <cellStyle name="Έξοδος 2 2 4 2 4" xfId="46868"/>
    <cellStyle name="Έξοδος 2 2 4 3" xfId="46869"/>
    <cellStyle name="Έξοδος 2 2 4 3 2" xfId="46870"/>
    <cellStyle name="Έξοδος 2 2 4 4" xfId="46871"/>
    <cellStyle name="Έξοδος 2 2 4 4 2" xfId="46872"/>
    <cellStyle name="Έξοδος 2 2 4 5" xfId="46873"/>
    <cellStyle name="Έξοδος 2 2 4 5 2" xfId="46874"/>
    <cellStyle name="Έξοδος 2 2 4 6" xfId="46875"/>
    <cellStyle name="Έξοδος 2 2 4 7" xfId="46876"/>
    <cellStyle name="Έξοδος 2 2 4 8" xfId="46877"/>
    <cellStyle name="Έξοδος 2 2 5" xfId="46878"/>
    <cellStyle name="Έξοδος 2 2 5 2" xfId="46879"/>
    <cellStyle name="Έξοδος 2 2 5 2 2" xfId="46880"/>
    <cellStyle name="Έξοδος 2 2 5 3" xfId="46881"/>
    <cellStyle name="Έξοδος 2 2 5 3 2" xfId="46882"/>
    <cellStyle name="Έξοδος 2 2 5 4" xfId="46883"/>
    <cellStyle name="Έξοδος 2 2 5 5" xfId="46884"/>
    <cellStyle name="Έξοδος 2 2 5 6" xfId="46885"/>
    <cellStyle name="Έξοδος 2 2 6" xfId="46886"/>
    <cellStyle name="Έξοδος 2 2 6 2" xfId="46887"/>
    <cellStyle name="Έξοδος 2 2 6 2 2" xfId="46888"/>
    <cellStyle name="Έξοδος 2 2 6 3" xfId="46889"/>
    <cellStyle name="Έξοδος 2 2 6 3 2" xfId="46890"/>
    <cellStyle name="Έξοδος 2 2 6 4" xfId="46891"/>
    <cellStyle name="Έξοδος 2 2 6 5" xfId="46892"/>
    <cellStyle name="Έξοδος 2 2 6 6" xfId="46893"/>
    <cellStyle name="Έξοδος 2 2 7" xfId="46894"/>
    <cellStyle name="Έξοδος 2 2 7 2" xfId="46895"/>
    <cellStyle name="Έξοδος 2 2 7 2 2" xfId="46896"/>
    <cellStyle name="Έξοδος 2 2 7 3" xfId="46897"/>
    <cellStyle name="Έξοδος 2 2 7 3 2" xfId="46898"/>
    <cellStyle name="Έξοδος 2 2 7 4" xfId="46899"/>
    <cellStyle name="Έξοδος 2 2 7 5" xfId="46900"/>
    <cellStyle name="Έξοδος 2 2 7 6" xfId="46901"/>
    <cellStyle name="Έξοδος 2 2 8" xfId="46902"/>
    <cellStyle name="Έξοδος 2 2 8 2" xfId="46903"/>
    <cellStyle name="Έξοδος 2 2 9" xfId="46904"/>
    <cellStyle name="Έξοδος 2 2 9 2" xfId="46905"/>
    <cellStyle name="Έξοδος 2 20" xfId="46906"/>
    <cellStyle name="Έξοδος 2 20 2" xfId="46907"/>
    <cellStyle name="Έξοδος 2 20 2 2" xfId="46908"/>
    <cellStyle name="Έξοδος 2 20 2 2 2" xfId="46909"/>
    <cellStyle name="Έξοδος 2 20 2 3" xfId="46910"/>
    <cellStyle name="Έξοδος 2 20 2 3 2" xfId="46911"/>
    <cellStyle name="Έξοδος 2 20 2 4" xfId="46912"/>
    <cellStyle name="Έξοδος 2 20 3" xfId="46913"/>
    <cellStyle name="Έξοδος 2 20 3 2" xfId="46914"/>
    <cellStyle name="Έξοδος 2 20 4" xfId="46915"/>
    <cellStyle name="Έξοδος 2 20 4 2" xfId="46916"/>
    <cellStyle name="Έξοδος 2 20 5" xfId="46917"/>
    <cellStyle name="Έξοδος 2 20 5 2" xfId="46918"/>
    <cellStyle name="Έξοδος 2 20 6" xfId="46919"/>
    <cellStyle name="Έξοδος 2 20 7" xfId="46920"/>
    <cellStyle name="Έξοδος 2 21" xfId="46921"/>
    <cellStyle name="Έξοδος 2 21 2" xfId="46922"/>
    <cellStyle name="Έξοδος 2 21 2 2" xfId="46923"/>
    <cellStyle name="Έξοδος 2 21 3" xfId="46924"/>
    <cellStyle name="Έξοδος 2 21 3 2" xfId="46925"/>
    <cellStyle name="Έξοδος 2 21 4" xfId="46926"/>
    <cellStyle name="Έξοδος 2 21 5" xfId="46927"/>
    <cellStyle name="Έξοδος 2 22" xfId="46928"/>
    <cellStyle name="Έξοδος 2 22 2" xfId="46929"/>
    <cellStyle name="Έξοδος 2 22 2 2" xfId="46930"/>
    <cellStyle name="Έξοδος 2 22 3" xfId="46931"/>
    <cellStyle name="Έξοδος 2 22 3 2" xfId="46932"/>
    <cellStyle name="Έξοδος 2 22 4" xfId="46933"/>
    <cellStyle name="Έξοδος 2 22 5" xfId="46934"/>
    <cellStyle name="Έξοδος 2 22 6" xfId="46935"/>
    <cellStyle name="Έξοδος 2 23" xfId="46936"/>
    <cellStyle name="Έξοδος 2 23 2" xfId="46937"/>
    <cellStyle name="Έξοδος 2 23 2 2" xfId="46938"/>
    <cellStyle name="Έξοδος 2 23 3" xfId="46939"/>
    <cellStyle name="Έξοδος 2 23 3 2" xfId="46940"/>
    <cellStyle name="Έξοδος 2 23 4" xfId="46941"/>
    <cellStyle name="Έξοδος 2 23 5" xfId="46942"/>
    <cellStyle name="Έξοδος 2 23 6" xfId="46943"/>
    <cellStyle name="Έξοδος 2 24" xfId="46944"/>
    <cellStyle name="Έξοδος 2 24 2" xfId="46945"/>
    <cellStyle name="Έξοδος 2 25" xfId="46946"/>
    <cellStyle name="Έξοδος 2 25 2" xfId="46947"/>
    <cellStyle name="Έξοδος 2 26" xfId="46948"/>
    <cellStyle name="Έξοδος 2 26 2" xfId="46949"/>
    <cellStyle name="Έξοδος 2 27" xfId="46950"/>
    <cellStyle name="Έξοδος 2 28" xfId="46951"/>
    <cellStyle name="Έξοδος 2 29" xfId="46952"/>
    <cellStyle name="Έξοδος 2 3" xfId="46953"/>
    <cellStyle name="Έξοδος 2 3 10" xfId="46954"/>
    <cellStyle name="Έξοδος 2 3 11" xfId="46955"/>
    <cellStyle name="Έξοδος 2 3 2" xfId="46956"/>
    <cellStyle name="Έξοδος 2 3 2 2" xfId="46957"/>
    <cellStyle name="Έξοδος 2 3 2 2 2" xfId="46958"/>
    <cellStyle name="Έξοδος 2 3 2 2 2 2" xfId="46959"/>
    <cellStyle name="Έξοδος 2 3 2 2 3" xfId="46960"/>
    <cellStyle name="Έξοδος 2 3 2 2 3 2" xfId="46961"/>
    <cellStyle name="Έξοδος 2 3 2 2 4" xfId="46962"/>
    <cellStyle name="Έξοδος 2 3 2 3" xfId="46963"/>
    <cellStyle name="Έξοδος 2 3 2 3 2" xfId="46964"/>
    <cellStyle name="Έξοδος 2 3 2 4" xfId="46965"/>
    <cellStyle name="Έξοδος 2 3 2 4 2" xfId="46966"/>
    <cellStyle name="Έξοδος 2 3 2 5" xfId="46967"/>
    <cellStyle name="Έξοδος 2 3 2 5 2" xfId="46968"/>
    <cellStyle name="Έξοδος 2 3 2 6" xfId="46969"/>
    <cellStyle name="Έξοδος 2 3 3" xfId="46970"/>
    <cellStyle name="Έξοδος 2 3 3 2" xfId="46971"/>
    <cellStyle name="Έξοδος 2 3 3 2 2" xfId="46972"/>
    <cellStyle name="Έξοδος 2 3 3 2 2 2" xfId="46973"/>
    <cellStyle name="Έξοδος 2 3 3 2 3" xfId="46974"/>
    <cellStyle name="Έξοδος 2 3 3 2 3 2" xfId="46975"/>
    <cellStyle name="Έξοδος 2 3 3 2 4" xfId="46976"/>
    <cellStyle name="Έξοδος 2 3 3 3" xfId="46977"/>
    <cellStyle name="Έξοδος 2 3 3 3 2" xfId="46978"/>
    <cellStyle name="Έξοδος 2 3 3 4" xfId="46979"/>
    <cellStyle name="Έξοδος 2 3 3 4 2" xfId="46980"/>
    <cellStyle name="Έξοδος 2 3 3 5" xfId="46981"/>
    <cellStyle name="Έξοδος 2 3 3 5 2" xfId="46982"/>
    <cellStyle name="Έξοδος 2 3 3 6" xfId="46983"/>
    <cellStyle name="Έξοδος 2 3 3 7" xfId="46984"/>
    <cellStyle name="Έξοδος 2 3 3 8" xfId="46985"/>
    <cellStyle name="Έξοδος 2 3 4" xfId="46986"/>
    <cellStyle name="Έξοδος 2 3 4 2" xfId="46987"/>
    <cellStyle name="Έξοδος 2 3 4 2 2" xfId="46988"/>
    <cellStyle name="Έξοδος 2 3 4 3" xfId="46989"/>
    <cellStyle name="Έξοδος 2 3 4 3 2" xfId="46990"/>
    <cellStyle name="Έξοδος 2 3 4 4" xfId="46991"/>
    <cellStyle name="Έξοδος 2 3 4 5" xfId="46992"/>
    <cellStyle name="Έξοδος 2 3 4 6" xfId="46993"/>
    <cellStyle name="Έξοδος 2 3 5" xfId="46994"/>
    <cellStyle name="Έξοδος 2 3 5 2" xfId="46995"/>
    <cellStyle name="Έξοδος 2 3 5 2 2" xfId="46996"/>
    <cellStyle name="Έξοδος 2 3 5 3" xfId="46997"/>
    <cellStyle name="Έξοδος 2 3 5 3 2" xfId="46998"/>
    <cellStyle name="Έξοδος 2 3 5 4" xfId="46999"/>
    <cellStyle name="Έξοδος 2 3 5 5" xfId="47000"/>
    <cellStyle name="Έξοδος 2 3 5 6" xfId="47001"/>
    <cellStyle name="Έξοδος 2 3 6" xfId="47002"/>
    <cellStyle name="Έξοδος 2 3 6 2" xfId="47003"/>
    <cellStyle name="Έξοδος 2 3 6 2 2" xfId="47004"/>
    <cellStyle name="Έξοδος 2 3 6 3" xfId="47005"/>
    <cellStyle name="Έξοδος 2 3 6 3 2" xfId="47006"/>
    <cellStyle name="Έξοδος 2 3 6 4" xfId="47007"/>
    <cellStyle name="Έξοδος 2 3 6 5" xfId="47008"/>
    <cellStyle name="Έξοδος 2 3 6 6" xfId="47009"/>
    <cellStyle name="Έξοδος 2 3 7" xfId="47010"/>
    <cellStyle name="Έξοδος 2 3 7 2" xfId="47011"/>
    <cellStyle name="Έξοδος 2 3 7 3" xfId="47012"/>
    <cellStyle name="Έξοδος 2 3 7 4" xfId="47013"/>
    <cellStyle name="Έξοδος 2 3 8" xfId="47014"/>
    <cellStyle name="Έξοδος 2 3 8 2" xfId="47015"/>
    <cellStyle name="Έξοδος 2 3 9" xfId="47016"/>
    <cellStyle name="Έξοδος 2 3 9 2" xfId="47017"/>
    <cellStyle name="Έξοδος 2 4" xfId="47018"/>
    <cellStyle name="Έξοδος 2 4 10" xfId="47019"/>
    <cellStyle name="Έξοδος 2 4 11" xfId="47020"/>
    <cellStyle name="Έξοδος 2 4 2" xfId="47021"/>
    <cellStyle name="Έξοδος 2 4 2 2" xfId="47022"/>
    <cellStyle name="Έξοδος 2 4 2 2 2" xfId="47023"/>
    <cellStyle name="Έξοδος 2 4 2 2 2 2" xfId="47024"/>
    <cellStyle name="Έξοδος 2 4 2 2 3" xfId="47025"/>
    <cellStyle name="Έξοδος 2 4 2 2 3 2" xfId="47026"/>
    <cellStyle name="Έξοδος 2 4 2 2 4" xfId="47027"/>
    <cellStyle name="Έξοδος 2 4 2 3" xfId="47028"/>
    <cellStyle name="Έξοδος 2 4 2 3 2" xfId="47029"/>
    <cellStyle name="Έξοδος 2 4 2 4" xfId="47030"/>
    <cellStyle name="Έξοδος 2 4 2 4 2" xfId="47031"/>
    <cellStyle name="Έξοδος 2 4 2 5" xfId="47032"/>
    <cellStyle name="Έξοδος 2 4 2 5 2" xfId="47033"/>
    <cellStyle name="Έξοδος 2 4 2 6" xfId="47034"/>
    <cellStyle name="Έξοδος 2 4 3" xfId="47035"/>
    <cellStyle name="Έξοδος 2 4 3 2" xfId="47036"/>
    <cellStyle name="Έξοδος 2 4 3 2 2" xfId="47037"/>
    <cellStyle name="Έξοδος 2 4 3 2 2 2" xfId="47038"/>
    <cellStyle name="Έξοδος 2 4 3 2 3" xfId="47039"/>
    <cellStyle name="Έξοδος 2 4 3 2 3 2" xfId="47040"/>
    <cellStyle name="Έξοδος 2 4 3 2 4" xfId="47041"/>
    <cellStyle name="Έξοδος 2 4 3 3" xfId="47042"/>
    <cellStyle name="Έξοδος 2 4 3 3 2" xfId="47043"/>
    <cellStyle name="Έξοδος 2 4 3 4" xfId="47044"/>
    <cellStyle name="Έξοδος 2 4 3 4 2" xfId="47045"/>
    <cellStyle name="Έξοδος 2 4 3 5" xfId="47046"/>
    <cellStyle name="Έξοδος 2 4 3 5 2" xfId="47047"/>
    <cellStyle name="Έξοδος 2 4 3 6" xfId="47048"/>
    <cellStyle name="Έξοδος 2 4 3 7" xfId="47049"/>
    <cellStyle name="Έξοδος 2 4 3 8" xfId="47050"/>
    <cellStyle name="Έξοδος 2 4 4" xfId="47051"/>
    <cellStyle name="Έξοδος 2 4 4 2" xfId="47052"/>
    <cellStyle name="Έξοδος 2 4 4 2 2" xfId="47053"/>
    <cellStyle name="Έξοδος 2 4 4 3" xfId="47054"/>
    <cellStyle name="Έξοδος 2 4 4 3 2" xfId="47055"/>
    <cellStyle name="Έξοδος 2 4 4 4" xfId="47056"/>
    <cellStyle name="Έξοδος 2 4 4 5" xfId="47057"/>
    <cellStyle name="Έξοδος 2 4 4 6" xfId="47058"/>
    <cellStyle name="Έξοδος 2 4 5" xfId="47059"/>
    <cellStyle name="Έξοδος 2 4 5 2" xfId="47060"/>
    <cellStyle name="Έξοδος 2 4 5 2 2" xfId="47061"/>
    <cellStyle name="Έξοδος 2 4 5 3" xfId="47062"/>
    <cellStyle name="Έξοδος 2 4 5 3 2" xfId="47063"/>
    <cellStyle name="Έξοδος 2 4 5 4" xfId="47064"/>
    <cellStyle name="Έξοδος 2 4 5 5" xfId="47065"/>
    <cellStyle name="Έξοδος 2 4 5 6" xfId="47066"/>
    <cellStyle name="Έξοδος 2 4 6" xfId="47067"/>
    <cellStyle name="Έξοδος 2 4 6 2" xfId="47068"/>
    <cellStyle name="Έξοδος 2 4 6 2 2" xfId="47069"/>
    <cellStyle name="Έξοδος 2 4 6 3" xfId="47070"/>
    <cellStyle name="Έξοδος 2 4 6 3 2" xfId="47071"/>
    <cellStyle name="Έξοδος 2 4 6 4" xfId="47072"/>
    <cellStyle name="Έξοδος 2 4 6 5" xfId="47073"/>
    <cellStyle name="Έξοδος 2 4 6 6" xfId="47074"/>
    <cellStyle name="Έξοδος 2 4 7" xfId="47075"/>
    <cellStyle name="Έξοδος 2 4 7 2" xfId="47076"/>
    <cellStyle name="Έξοδος 2 4 7 3" xfId="47077"/>
    <cellStyle name="Έξοδος 2 4 7 4" xfId="47078"/>
    <cellStyle name="Έξοδος 2 4 8" xfId="47079"/>
    <cellStyle name="Έξοδος 2 4 8 2" xfId="47080"/>
    <cellStyle name="Έξοδος 2 4 9" xfId="47081"/>
    <cellStyle name="Έξοδος 2 4 9 2" xfId="47082"/>
    <cellStyle name="Έξοδος 2 5" xfId="47083"/>
    <cellStyle name="Έξοδος 2 5 10" xfId="47084"/>
    <cellStyle name="Έξοδος 2 5 11" xfId="47085"/>
    <cellStyle name="Έξοδος 2 5 2" xfId="47086"/>
    <cellStyle name="Έξοδος 2 5 2 2" xfId="47087"/>
    <cellStyle name="Έξοδος 2 5 2 2 2" xfId="47088"/>
    <cellStyle name="Έξοδος 2 5 2 2 2 2" xfId="47089"/>
    <cellStyle name="Έξοδος 2 5 2 2 3" xfId="47090"/>
    <cellStyle name="Έξοδος 2 5 2 2 3 2" xfId="47091"/>
    <cellStyle name="Έξοδος 2 5 2 2 4" xfId="47092"/>
    <cellStyle name="Έξοδος 2 5 2 3" xfId="47093"/>
    <cellStyle name="Έξοδος 2 5 2 3 2" xfId="47094"/>
    <cellStyle name="Έξοδος 2 5 2 4" xfId="47095"/>
    <cellStyle name="Έξοδος 2 5 2 4 2" xfId="47096"/>
    <cellStyle name="Έξοδος 2 5 2 5" xfId="47097"/>
    <cellStyle name="Έξοδος 2 5 2 5 2" xfId="47098"/>
    <cellStyle name="Έξοδος 2 5 2 6" xfId="47099"/>
    <cellStyle name="Έξοδος 2 5 3" xfId="47100"/>
    <cellStyle name="Έξοδος 2 5 3 2" xfId="47101"/>
    <cellStyle name="Έξοδος 2 5 3 2 2" xfId="47102"/>
    <cellStyle name="Έξοδος 2 5 3 2 2 2" xfId="47103"/>
    <cellStyle name="Έξοδος 2 5 3 2 3" xfId="47104"/>
    <cellStyle name="Έξοδος 2 5 3 2 3 2" xfId="47105"/>
    <cellStyle name="Έξοδος 2 5 3 2 4" xfId="47106"/>
    <cellStyle name="Έξοδος 2 5 3 3" xfId="47107"/>
    <cellStyle name="Έξοδος 2 5 3 3 2" xfId="47108"/>
    <cellStyle name="Έξοδος 2 5 3 4" xfId="47109"/>
    <cellStyle name="Έξοδος 2 5 3 4 2" xfId="47110"/>
    <cellStyle name="Έξοδος 2 5 3 5" xfId="47111"/>
    <cellStyle name="Έξοδος 2 5 3 5 2" xfId="47112"/>
    <cellStyle name="Έξοδος 2 5 3 6" xfId="47113"/>
    <cellStyle name="Έξοδος 2 5 3 7" xfId="47114"/>
    <cellStyle name="Έξοδος 2 5 3 8" xfId="47115"/>
    <cellStyle name="Έξοδος 2 5 4" xfId="47116"/>
    <cellStyle name="Έξοδος 2 5 4 2" xfId="47117"/>
    <cellStyle name="Έξοδος 2 5 4 2 2" xfId="47118"/>
    <cellStyle name="Έξοδος 2 5 4 3" xfId="47119"/>
    <cellStyle name="Έξοδος 2 5 4 3 2" xfId="47120"/>
    <cellStyle name="Έξοδος 2 5 4 4" xfId="47121"/>
    <cellStyle name="Έξοδος 2 5 4 5" xfId="47122"/>
    <cellStyle name="Έξοδος 2 5 4 6" xfId="47123"/>
    <cellStyle name="Έξοδος 2 5 5" xfId="47124"/>
    <cellStyle name="Έξοδος 2 5 5 2" xfId="47125"/>
    <cellStyle name="Έξοδος 2 5 5 2 2" xfId="47126"/>
    <cellStyle name="Έξοδος 2 5 5 3" xfId="47127"/>
    <cellStyle name="Έξοδος 2 5 5 3 2" xfId="47128"/>
    <cellStyle name="Έξοδος 2 5 5 4" xfId="47129"/>
    <cellStyle name="Έξοδος 2 5 5 5" xfId="47130"/>
    <cellStyle name="Έξοδος 2 5 5 6" xfId="47131"/>
    <cellStyle name="Έξοδος 2 5 6" xfId="47132"/>
    <cellStyle name="Έξοδος 2 5 6 2" xfId="47133"/>
    <cellStyle name="Έξοδος 2 5 6 2 2" xfId="47134"/>
    <cellStyle name="Έξοδος 2 5 6 3" xfId="47135"/>
    <cellStyle name="Έξοδος 2 5 6 3 2" xfId="47136"/>
    <cellStyle name="Έξοδος 2 5 6 4" xfId="47137"/>
    <cellStyle name="Έξοδος 2 5 6 5" xfId="47138"/>
    <cellStyle name="Έξοδος 2 5 6 6" xfId="47139"/>
    <cellStyle name="Έξοδος 2 5 7" xfId="47140"/>
    <cellStyle name="Έξοδος 2 5 7 2" xfId="47141"/>
    <cellStyle name="Έξοδος 2 5 7 3" xfId="47142"/>
    <cellStyle name="Έξοδος 2 5 7 4" xfId="47143"/>
    <cellStyle name="Έξοδος 2 5 8" xfId="47144"/>
    <cellStyle name="Έξοδος 2 5 8 2" xfId="47145"/>
    <cellStyle name="Έξοδος 2 5 9" xfId="47146"/>
    <cellStyle name="Έξοδος 2 5 9 2" xfId="47147"/>
    <cellStyle name="Έξοδος 2 6" xfId="47148"/>
    <cellStyle name="Έξοδος 2 6 10" xfId="47149"/>
    <cellStyle name="Έξοδος 2 6 11" xfId="47150"/>
    <cellStyle name="Έξοδος 2 6 2" xfId="47151"/>
    <cellStyle name="Έξοδος 2 6 2 2" xfId="47152"/>
    <cellStyle name="Έξοδος 2 6 2 2 2" xfId="47153"/>
    <cellStyle name="Έξοδος 2 6 2 2 2 2" xfId="47154"/>
    <cellStyle name="Έξοδος 2 6 2 2 3" xfId="47155"/>
    <cellStyle name="Έξοδος 2 6 2 2 3 2" xfId="47156"/>
    <cellStyle name="Έξοδος 2 6 2 2 4" xfId="47157"/>
    <cellStyle name="Έξοδος 2 6 2 3" xfId="47158"/>
    <cellStyle name="Έξοδος 2 6 2 3 2" xfId="47159"/>
    <cellStyle name="Έξοδος 2 6 2 4" xfId="47160"/>
    <cellStyle name="Έξοδος 2 6 2 4 2" xfId="47161"/>
    <cellStyle name="Έξοδος 2 6 2 5" xfId="47162"/>
    <cellStyle name="Έξοδος 2 6 2 5 2" xfId="47163"/>
    <cellStyle name="Έξοδος 2 6 2 6" xfId="47164"/>
    <cellStyle name="Έξοδος 2 6 3" xfId="47165"/>
    <cellStyle name="Έξοδος 2 6 3 2" xfId="47166"/>
    <cellStyle name="Έξοδος 2 6 3 2 2" xfId="47167"/>
    <cellStyle name="Έξοδος 2 6 3 2 2 2" xfId="47168"/>
    <cellStyle name="Έξοδος 2 6 3 2 3" xfId="47169"/>
    <cellStyle name="Έξοδος 2 6 3 2 3 2" xfId="47170"/>
    <cellStyle name="Έξοδος 2 6 3 2 4" xfId="47171"/>
    <cellStyle name="Έξοδος 2 6 3 3" xfId="47172"/>
    <cellStyle name="Έξοδος 2 6 3 3 2" xfId="47173"/>
    <cellStyle name="Έξοδος 2 6 3 4" xfId="47174"/>
    <cellStyle name="Έξοδος 2 6 3 4 2" xfId="47175"/>
    <cellStyle name="Έξοδος 2 6 3 5" xfId="47176"/>
    <cellStyle name="Έξοδος 2 6 3 5 2" xfId="47177"/>
    <cellStyle name="Έξοδος 2 6 3 6" xfId="47178"/>
    <cellStyle name="Έξοδος 2 6 3 7" xfId="47179"/>
    <cellStyle name="Έξοδος 2 6 3 8" xfId="47180"/>
    <cellStyle name="Έξοδος 2 6 4" xfId="47181"/>
    <cellStyle name="Έξοδος 2 6 4 2" xfId="47182"/>
    <cellStyle name="Έξοδος 2 6 4 2 2" xfId="47183"/>
    <cellStyle name="Έξοδος 2 6 4 3" xfId="47184"/>
    <cellStyle name="Έξοδος 2 6 4 3 2" xfId="47185"/>
    <cellStyle name="Έξοδος 2 6 4 4" xfId="47186"/>
    <cellStyle name="Έξοδος 2 6 4 5" xfId="47187"/>
    <cellStyle name="Έξοδος 2 6 4 6" xfId="47188"/>
    <cellStyle name="Έξοδος 2 6 5" xfId="47189"/>
    <cellStyle name="Έξοδος 2 6 5 2" xfId="47190"/>
    <cellStyle name="Έξοδος 2 6 5 2 2" xfId="47191"/>
    <cellStyle name="Έξοδος 2 6 5 3" xfId="47192"/>
    <cellStyle name="Έξοδος 2 6 5 3 2" xfId="47193"/>
    <cellStyle name="Έξοδος 2 6 5 4" xfId="47194"/>
    <cellStyle name="Έξοδος 2 6 5 5" xfId="47195"/>
    <cellStyle name="Έξοδος 2 6 5 6" xfId="47196"/>
    <cellStyle name="Έξοδος 2 6 6" xfId="47197"/>
    <cellStyle name="Έξοδος 2 6 6 2" xfId="47198"/>
    <cellStyle name="Έξοδος 2 6 6 2 2" xfId="47199"/>
    <cellStyle name="Έξοδος 2 6 6 3" xfId="47200"/>
    <cellStyle name="Έξοδος 2 6 6 3 2" xfId="47201"/>
    <cellStyle name="Έξοδος 2 6 6 4" xfId="47202"/>
    <cellStyle name="Έξοδος 2 6 6 5" xfId="47203"/>
    <cellStyle name="Έξοδος 2 6 6 6" xfId="47204"/>
    <cellStyle name="Έξοδος 2 6 7" xfId="47205"/>
    <cellStyle name="Έξοδος 2 6 7 2" xfId="47206"/>
    <cellStyle name="Έξοδος 2 6 7 3" xfId="47207"/>
    <cellStyle name="Έξοδος 2 6 7 4" xfId="47208"/>
    <cellStyle name="Έξοδος 2 6 8" xfId="47209"/>
    <cellStyle name="Έξοδος 2 6 8 2" xfId="47210"/>
    <cellStyle name="Έξοδος 2 6 9" xfId="47211"/>
    <cellStyle name="Έξοδος 2 6 9 2" xfId="47212"/>
    <cellStyle name="Έξοδος 2 7" xfId="47213"/>
    <cellStyle name="Έξοδος 2 7 10" xfId="47214"/>
    <cellStyle name="Έξοδος 2 7 11" xfId="47215"/>
    <cellStyle name="Έξοδος 2 7 2" xfId="47216"/>
    <cellStyle name="Έξοδος 2 7 2 2" xfId="47217"/>
    <cellStyle name="Έξοδος 2 7 2 2 2" xfId="47218"/>
    <cellStyle name="Έξοδος 2 7 2 2 2 2" xfId="47219"/>
    <cellStyle name="Έξοδος 2 7 2 2 3" xfId="47220"/>
    <cellStyle name="Έξοδος 2 7 2 2 3 2" xfId="47221"/>
    <cellStyle name="Έξοδος 2 7 2 2 4" xfId="47222"/>
    <cellStyle name="Έξοδος 2 7 2 3" xfId="47223"/>
    <cellStyle name="Έξοδος 2 7 2 3 2" xfId="47224"/>
    <cellStyle name="Έξοδος 2 7 2 4" xfId="47225"/>
    <cellStyle name="Έξοδος 2 7 2 4 2" xfId="47226"/>
    <cellStyle name="Έξοδος 2 7 2 5" xfId="47227"/>
    <cellStyle name="Έξοδος 2 7 2 5 2" xfId="47228"/>
    <cellStyle name="Έξοδος 2 7 2 6" xfId="47229"/>
    <cellStyle name="Έξοδος 2 7 3" xfId="47230"/>
    <cellStyle name="Έξοδος 2 7 3 2" xfId="47231"/>
    <cellStyle name="Έξοδος 2 7 3 2 2" xfId="47232"/>
    <cellStyle name="Έξοδος 2 7 3 2 2 2" xfId="47233"/>
    <cellStyle name="Έξοδος 2 7 3 2 3" xfId="47234"/>
    <cellStyle name="Έξοδος 2 7 3 2 3 2" xfId="47235"/>
    <cellStyle name="Έξοδος 2 7 3 2 4" xfId="47236"/>
    <cellStyle name="Έξοδος 2 7 3 3" xfId="47237"/>
    <cellStyle name="Έξοδος 2 7 3 3 2" xfId="47238"/>
    <cellStyle name="Έξοδος 2 7 3 4" xfId="47239"/>
    <cellStyle name="Έξοδος 2 7 3 4 2" xfId="47240"/>
    <cellStyle name="Έξοδος 2 7 3 5" xfId="47241"/>
    <cellStyle name="Έξοδος 2 7 3 5 2" xfId="47242"/>
    <cellStyle name="Έξοδος 2 7 3 6" xfId="47243"/>
    <cellStyle name="Έξοδος 2 7 3 7" xfId="47244"/>
    <cellStyle name="Έξοδος 2 7 3 8" xfId="47245"/>
    <cellStyle name="Έξοδος 2 7 4" xfId="47246"/>
    <cellStyle name="Έξοδος 2 7 4 2" xfId="47247"/>
    <cellStyle name="Έξοδος 2 7 4 2 2" xfId="47248"/>
    <cellStyle name="Έξοδος 2 7 4 3" xfId="47249"/>
    <cellStyle name="Έξοδος 2 7 4 3 2" xfId="47250"/>
    <cellStyle name="Έξοδος 2 7 4 4" xfId="47251"/>
    <cellStyle name="Έξοδος 2 7 4 5" xfId="47252"/>
    <cellStyle name="Έξοδος 2 7 4 6" xfId="47253"/>
    <cellStyle name="Έξοδος 2 7 5" xfId="47254"/>
    <cellStyle name="Έξοδος 2 7 5 2" xfId="47255"/>
    <cellStyle name="Έξοδος 2 7 5 2 2" xfId="47256"/>
    <cellStyle name="Έξοδος 2 7 5 3" xfId="47257"/>
    <cellStyle name="Έξοδος 2 7 5 3 2" xfId="47258"/>
    <cellStyle name="Έξοδος 2 7 5 4" xfId="47259"/>
    <cellStyle name="Έξοδος 2 7 5 5" xfId="47260"/>
    <cellStyle name="Έξοδος 2 7 5 6" xfId="47261"/>
    <cellStyle name="Έξοδος 2 7 6" xfId="47262"/>
    <cellStyle name="Έξοδος 2 7 6 2" xfId="47263"/>
    <cellStyle name="Έξοδος 2 7 6 2 2" xfId="47264"/>
    <cellStyle name="Έξοδος 2 7 6 3" xfId="47265"/>
    <cellStyle name="Έξοδος 2 7 6 3 2" xfId="47266"/>
    <cellStyle name="Έξοδος 2 7 6 4" xfId="47267"/>
    <cellStyle name="Έξοδος 2 7 6 5" xfId="47268"/>
    <cellStyle name="Έξοδος 2 7 6 6" xfId="47269"/>
    <cellStyle name="Έξοδος 2 7 7" xfId="47270"/>
    <cellStyle name="Έξοδος 2 7 7 2" xfId="47271"/>
    <cellStyle name="Έξοδος 2 7 7 3" xfId="47272"/>
    <cellStyle name="Έξοδος 2 7 7 4" xfId="47273"/>
    <cellStyle name="Έξοδος 2 7 8" xfId="47274"/>
    <cellStyle name="Έξοδος 2 7 8 2" xfId="47275"/>
    <cellStyle name="Έξοδος 2 7 9" xfId="47276"/>
    <cellStyle name="Έξοδος 2 7 9 2" xfId="47277"/>
    <cellStyle name="Έξοδος 2 8" xfId="47278"/>
    <cellStyle name="Έξοδος 2 8 10" xfId="47279"/>
    <cellStyle name="Έξοδος 2 8 11" xfId="47280"/>
    <cellStyle name="Έξοδος 2 8 2" xfId="47281"/>
    <cellStyle name="Έξοδος 2 8 2 2" xfId="47282"/>
    <cellStyle name="Έξοδος 2 8 2 2 2" xfId="47283"/>
    <cellStyle name="Έξοδος 2 8 2 2 2 2" xfId="47284"/>
    <cellStyle name="Έξοδος 2 8 2 2 3" xfId="47285"/>
    <cellStyle name="Έξοδος 2 8 2 2 3 2" xfId="47286"/>
    <cellStyle name="Έξοδος 2 8 2 2 4" xfId="47287"/>
    <cellStyle name="Έξοδος 2 8 2 3" xfId="47288"/>
    <cellStyle name="Έξοδος 2 8 2 3 2" xfId="47289"/>
    <cellStyle name="Έξοδος 2 8 2 4" xfId="47290"/>
    <cellStyle name="Έξοδος 2 8 2 4 2" xfId="47291"/>
    <cellStyle name="Έξοδος 2 8 2 5" xfId="47292"/>
    <cellStyle name="Έξοδος 2 8 2 5 2" xfId="47293"/>
    <cellStyle name="Έξοδος 2 8 2 6" xfId="47294"/>
    <cellStyle name="Έξοδος 2 8 3" xfId="47295"/>
    <cellStyle name="Έξοδος 2 8 3 2" xfId="47296"/>
    <cellStyle name="Έξοδος 2 8 3 2 2" xfId="47297"/>
    <cellStyle name="Έξοδος 2 8 3 2 2 2" xfId="47298"/>
    <cellStyle name="Έξοδος 2 8 3 2 3" xfId="47299"/>
    <cellStyle name="Έξοδος 2 8 3 2 3 2" xfId="47300"/>
    <cellStyle name="Έξοδος 2 8 3 2 4" xfId="47301"/>
    <cellStyle name="Έξοδος 2 8 3 3" xfId="47302"/>
    <cellStyle name="Έξοδος 2 8 3 3 2" xfId="47303"/>
    <cellStyle name="Έξοδος 2 8 3 4" xfId="47304"/>
    <cellStyle name="Έξοδος 2 8 3 4 2" xfId="47305"/>
    <cellStyle name="Έξοδος 2 8 3 5" xfId="47306"/>
    <cellStyle name="Έξοδος 2 8 3 5 2" xfId="47307"/>
    <cellStyle name="Έξοδος 2 8 3 6" xfId="47308"/>
    <cellStyle name="Έξοδος 2 8 3 7" xfId="47309"/>
    <cellStyle name="Έξοδος 2 8 3 8" xfId="47310"/>
    <cellStyle name="Έξοδος 2 8 4" xfId="47311"/>
    <cellStyle name="Έξοδος 2 8 4 2" xfId="47312"/>
    <cellStyle name="Έξοδος 2 8 4 2 2" xfId="47313"/>
    <cellStyle name="Έξοδος 2 8 4 3" xfId="47314"/>
    <cellStyle name="Έξοδος 2 8 4 3 2" xfId="47315"/>
    <cellStyle name="Έξοδος 2 8 4 4" xfId="47316"/>
    <cellStyle name="Έξοδος 2 8 4 5" xfId="47317"/>
    <cellStyle name="Έξοδος 2 8 4 6" xfId="47318"/>
    <cellStyle name="Έξοδος 2 8 5" xfId="47319"/>
    <cellStyle name="Έξοδος 2 8 5 2" xfId="47320"/>
    <cellStyle name="Έξοδος 2 8 5 2 2" xfId="47321"/>
    <cellStyle name="Έξοδος 2 8 5 3" xfId="47322"/>
    <cellStyle name="Έξοδος 2 8 5 3 2" xfId="47323"/>
    <cellStyle name="Έξοδος 2 8 5 4" xfId="47324"/>
    <cellStyle name="Έξοδος 2 8 5 5" xfId="47325"/>
    <cellStyle name="Έξοδος 2 8 5 6" xfId="47326"/>
    <cellStyle name="Έξοδος 2 8 6" xfId="47327"/>
    <cellStyle name="Έξοδος 2 8 6 2" xfId="47328"/>
    <cellStyle name="Έξοδος 2 8 6 2 2" xfId="47329"/>
    <cellStyle name="Έξοδος 2 8 6 3" xfId="47330"/>
    <cellStyle name="Έξοδος 2 8 6 3 2" xfId="47331"/>
    <cellStyle name="Έξοδος 2 8 6 4" xfId="47332"/>
    <cellStyle name="Έξοδος 2 8 6 5" xfId="47333"/>
    <cellStyle name="Έξοδος 2 8 6 6" xfId="47334"/>
    <cellStyle name="Έξοδος 2 8 7" xfId="47335"/>
    <cellStyle name="Έξοδος 2 8 7 2" xfId="47336"/>
    <cellStyle name="Έξοδος 2 8 7 3" xfId="47337"/>
    <cellStyle name="Έξοδος 2 8 7 4" xfId="47338"/>
    <cellStyle name="Έξοδος 2 8 8" xfId="47339"/>
    <cellStyle name="Έξοδος 2 8 8 2" xfId="47340"/>
    <cellStyle name="Έξοδος 2 8 9" xfId="47341"/>
    <cellStyle name="Έξοδος 2 8 9 2" xfId="47342"/>
    <cellStyle name="Έξοδος 2 9" xfId="47343"/>
    <cellStyle name="Έξοδος 2 9 10" xfId="47344"/>
    <cellStyle name="Έξοδος 2 9 11" xfId="47345"/>
    <cellStyle name="Έξοδος 2 9 2" xfId="47346"/>
    <cellStyle name="Έξοδος 2 9 2 2" xfId="47347"/>
    <cellStyle name="Έξοδος 2 9 2 2 2" xfId="47348"/>
    <cellStyle name="Έξοδος 2 9 2 2 2 2" xfId="47349"/>
    <cellStyle name="Έξοδος 2 9 2 2 3" xfId="47350"/>
    <cellStyle name="Έξοδος 2 9 2 2 3 2" xfId="47351"/>
    <cellStyle name="Έξοδος 2 9 2 2 4" xfId="47352"/>
    <cellStyle name="Έξοδος 2 9 2 3" xfId="47353"/>
    <cellStyle name="Έξοδος 2 9 2 3 2" xfId="47354"/>
    <cellStyle name="Έξοδος 2 9 2 4" xfId="47355"/>
    <cellStyle name="Έξοδος 2 9 2 4 2" xfId="47356"/>
    <cellStyle name="Έξοδος 2 9 2 5" xfId="47357"/>
    <cellStyle name="Έξοδος 2 9 2 5 2" xfId="47358"/>
    <cellStyle name="Έξοδος 2 9 2 6" xfId="47359"/>
    <cellStyle name="Έξοδος 2 9 3" xfId="47360"/>
    <cellStyle name="Έξοδος 2 9 3 2" xfId="47361"/>
    <cellStyle name="Έξοδος 2 9 3 2 2" xfId="47362"/>
    <cellStyle name="Έξοδος 2 9 3 2 2 2" xfId="47363"/>
    <cellStyle name="Έξοδος 2 9 3 2 3" xfId="47364"/>
    <cellStyle name="Έξοδος 2 9 3 2 3 2" xfId="47365"/>
    <cellStyle name="Έξοδος 2 9 3 2 4" xfId="47366"/>
    <cellStyle name="Έξοδος 2 9 3 3" xfId="47367"/>
    <cellStyle name="Έξοδος 2 9 3 3 2" xfId="47368"/>
    <cellStyle name="Έξοδος 2 9 3 4" xfId="47369"/>
    <cellStyle name="Έξοδος 2 9 3 4 2" xfId="47370"/>
    <cellStyle name="Έξοδος 2 9 3 5" xfId="47371"/>
    <cellStyle name="Έξοδος 2 9 3 5 2" xfId="47372"/>
    <cellStyle name="Έξοδος 2 9 3 6" xfId="47373"/>
    <cellStyle name="Έξοδος 2 9 3 7" xfId="47374"/>
    <cellStyle name="Έξοδος 2 9 3 8" xfId="47375"/>
    <cellStyle name="Έξοδος 2 9 4" xfId="47376"/>
    <cellStyle name="Έξοδος 2 9 4 2" xfId="47377"/>
    <cellStyle name="Έξοδος 2 9 4 2 2" xfId="47378"/>
    <cellStyle name="Έξοδος 2 9 4 3" xfId="47379"/>
    <cellStyle name="Έξοδος 2 9 4 3 2" xfId="47380"/>
    <cellStyle name="Έξοδος 2 9 4 4" xfId="47381"/>
    <cellStyle name="Έξοδος 2 9 4 5" xfId="47382"/>
    <cellStyle name="Έξοδος 2 9 4 6" xfId="47383"/>
    <cellStyle name="Έξοδος 2 9 5" xfId="47384"/>
    <cellStyle name="Έξοδος 2 9 5 2" xfId="47385"/>
    <cellStyle name="Έξοδος 2 9 5 2 2" xfId="47386"/>
    <cellStyle name="Έξοδος 2 9 5 3" xfId="47387"/>
    <cellStyle name="Έξοδος 2 9 5 3 2" xfId="47388"/>
    <cellStyle name="Έξοδος 2 9 5 4" xfId="47389"/>
    <cellStyle name="Έξοδος 2 9 5 5" xfId="47390"/>
    <cellStyle name="Έξοδος 2 9 5 6" xfId="47391"/>
    <cellStyle name="Έξοδος 2 9 6" xfId="47392"/>
    <cellStyle name="Έξοδος 2 9 6 2" xfId="47393"/>
    <cellStyle name="Έξοδος 2 9 6 2 2" xfId="47394"/>
    <cellStyle name="Έξοδος 2 9 6 3" xfId="47395"/>
    <cellStyle name="Έξοδος 2 9 6 3 2" xfId="47396"/>
    <cellStyle name="Έξοδος 2 9 6 4" xfId="47397"/>
    <cellStyle name="Έξοδος 2 9 6 5" xfId="47398"/>
    <cellStyle name="Έξοδος 2 9 6 6" xfId="47399"/>
    <cellStyle name="Έξοδος 2 9 7" xfId="47400"/>
    <cellStyle name="Έξοδος 2 9 7 2" xfId="47401"/>
    <cellStyle name="Έξοδος 2 9 7 3" xfId="47402"/>
    <cellStyle name="Έξοδος 2 9 7 4" xfId="47403"/>
    <cellStyle name="Έξοδος 2 9 8" xfId="47404"/>
    <cellStyle name="Έξοδος 2 9 8 2" xfId="47405"/>
    <cellStyle name="Έξοδος 2 9 9" xfId="47406"/>
    <cellStyle name="Έξοδος 2 9 9 2" xfId="47407"/>
    <cellStyle name="Έξοδος 2_Liquidity 8 Oct 2011" xfId="47408"/>
    <cellStyle name="Έξοδος 20" xfId="47409"/>
    <cellStyle name="Έξοδος 3" xfId="47410"/>
    <cellStyle name="Έξοδος 3 10" xfId="47411"/>
    <cellStyle name="Έξοδος 3 10 2" xfId="47412"/>
    <cellStyle name="Έξοδος 3 11" xfId="47413"/>
    <cellStyle name="Έξοδος 3 12" xfId="47414"/>
    <cellStyle name="Έξοδος 3 2" xfId="47415"/>
    <cellStyle name="Έξοδος 3 2 2" xfId="47416"/>
    <cellStyle name="Έξοδος 3 2 2 2" xfId="47417"/>
    <cellStyle name="Έξοδος 3 2 2 2 2" xfId="47418"/>
    <cellStyle name="Έξοδος 3 2 2 3" xfId="47419"/>
    <cellStyle name="Έξοδος 3 2 2 3 2" xfId="47420"/>
    <cellStyle name="Έξοδος 3 2 2 4" xfId="47421"/>
    <cellStyle name="Έξοδος 3 2 3" xfId="47422"/>
    <cellStyle name="Έξοδος 3 2 3 2" xfId="47423"/>
    <cellStyle name="Έξοδος 3 2 4" xfId="47424"/>
    <cellStyle name="Έξοδος 3 2 4 2" xfId="47425"/>
    <cellStyle name="Έξοδος 3 2 5" xfId="47426"/>
    <cellStyle name="Έξοδος 3 2 5 2" xfId="47427"/>
    <cellStyle name="Έξοδος 3 2 6" xfId="47428"/>
    <cellStyle name="Έξοδος 3 3" xfId="47429"/>
    <cellStyle name="Έξοδος 3 3 2" xfId="47430"/>
    <cellStyle name="Έξοδος 3 3 2 2" xfId="47431"/>
    <cellStyle name="Έξοδος 3 3 2 2 2" xfId="47432"/>
    <cellStyle name="Έξοδος 3 3 2 3" xfId="47433"/>
    <cellStyle name="Έξοδος 3 3 2 3 2" xfId="47434"/>
    <cellStyle name="Έξοδος 3 3 2 4" xfId="47435"/>
    <cellStyle name="Έξοδος 3 3 3" xfId="47436"/>
    <cellStyle name="Έξοδος 3 3 3 2" xfId="47437"/>
    <cellStyle name="Έξοδος 3 3 4" xfId="47438"/>
    <cellStyle name="Έξοδος 3 3 4 2" xfId="47439"/>
    <cellStyle name="Έξοδος 3 3 5" xfId="47440"/>
    <cellStyle name="Έξοδος 3 3 5 2" xfId="47441"/>
    <cellStyle name="Έξοδος 3 3 6" xfId="47442"/>
    <cellStyle name="Έξοδος 3 3 7" xfId="47443"/>
    <cellStyle name="Έξοδος 3 3 8" xfId="47444"/>
    <cellStyle name="Έξοδος 3 4" xfId="47445"/>
    <cellStyle name="Έξοδος 3 4 2" xfId="47446"/>
    <cellStyle name="Έξοδος 3 4 2 2" xfId="47447"/>
    <cellStyle name="Έξοδος 3 4 2 2 2" xfId="47448"/>
    <cellStyle name="Έξοδος 3 4 2 3" xfId="47449"/>
    <cellStyle name="Έξοδος 3 4 2 3 2" xfId="47450"/>
    <cellStyle name="Έξοδος 3 4 2 4" xfId="47451"/>
    <cellStyle name="Έξοδος 3 4 3" xfId="47452"/>
    <cellStyle name="Έξοδος 3 4 3 2" xfId="47453"/>
    <cellStyle name="Έξοδος 3 4 4" xfId="47454"/>
    <cellStyle name="Έξοδος 3 4 4 2" xfId="47455"/>
    <cellStyle name="Έξοδος 3 4 5" xfId="47456"/>
    <cellStyle name="Έξοδος 3 4 5 2" xfId="47457"/>
    <cellStyle name="Έξοδος 3 4 6" xfId="47458"/>
    <cellStyle name="Έξοδος 3 4 7" xfId="47459"/>
    <cellStyle name="Έξοδος 3 4 8" xfId="47460"/>
    <cellStyle name="Έξοδος 3 5" xfId="47461"/>
    <cellStyle name="Έξοδος 3 5 2" xfId="47462"/>
    <cellStyle name="Έξοδος 3 5 2 2" xfId="47463"/>
    <cellStyle name="Έξοδος 3 5 3" xfId="47464"/>
    <cellStyle name="Έξοδος 3 5 3 2" xfId="47465"/>
    <cellStyle name="Έξοδος 3 5 4" xfId="47466"/>
    <cellStyle name="Έξοδος 3 5 5" xfId="47467"/>
    <cellStyle name="Έξοδος 3 5 6" xfId="47468"/>
    <cellStyle name="Έξοδος 3 6" xfId="47469"/>
    <cellStyle name="Έξοδος 3 6 2" xfId="47470"/>
    <cellStyle name="Έξοδος 3 6 2 2" xfId="47471"/>
    <cellStyle name="Έξοδος 3 6 3" xfId="47472"/>
    <cellStyle name="Έξοδος 3 6 3 2" xfId="47473"/>
    <cellStyle name="Έξοδος 3 6 4" xfId="47474"/>
    <cellStyle name="Έξοδος 3 6 5" xfId="47475"/>
    <cellStyle name="Έξοδος 3 6 6" xfId="47476"/>
    <cellStyle name="Έξοδος 3 7" xfId="47477"/>
    <cellStyle name="Έξοδος 3 7 2" xfId="47478"/>
    <cellStyle name="Έξοδος 3 7 2 2" xfId="47479"/>
    <cellStyle name="Έξοδος 3 7 3" xfId="47480"/>
    <cellStyle name="Έξοδος 3 7 3 2" xfId="47481"/>
    <cellStyle name="Έξοδος 3 7 4" xfId="47482"/>
    <cellStyle name="Έξοδος 3 7 5" xfId="47483"/>
    <cellStyle name="Έξοδος 3 7 6" xfId="47484"/>
    <cellStyle name="Έξοδος 3 8" xfId="47485"/>
    <cellStyle name="Έξοδος 3 8 2" xfId="47486"/>
    <cellStyle name="Έξοδος 3 9" xfId="47487"/>
    <cellStyle name="Έξοδος 3 9 2" xfId="47488"/>
    <cellStyle name="Έξοδος 4" xfId="47489"/>
    <cellStyle name="Έξοδος 4 2" xfId="47490"/>
    <cellStyle name="Έξοδος 4 2 2" xfId="47491"/>
    <cellStyle name="Έξοδος 4 2 2 2" xfId="47492"/>
    <cellStyle name="Έξοδος 4 2 2 2 2" xfId="47493"/>
    <cellStyle name="Έξοδος 4 2 2 3" xfId="47494"/>
    <cellStyle name="Έξοδος 4 2 2 3 2" xfId="47495"/>
    <cellStyle name="Έξοδος 4 2 2 4" xfId="47496"/>
    <cellStyle name="Έξοδος 4 2 3" xfId="47497"/>
    <cellStyle name="Έξοδος 4 2 3 2" xfId="47498"/>
    <cellStyle name="Έξοδος 4 2 4" xfId="47499"/>
    <cellStyle name="Έξοδος 4 2 4 2" xfId="47500"/>
    <cellStyle name="Έξοδος 4 2 5" xfId="47501"/>
    <cellStyle name="Έξοδος 4 2 5 2" xfId="47502"/>
    <cellStyle name="Έξοδος 4 2 6" xfId="47503"/>
    <cellStyle name="Έξοδος 4 3" xfId="47504"/>
    <cellStyle name="Έξοδος 4 3 2" xfId="47505"/>
    <cellStyle name="Έξοδος 4 3 2 2" xfId="47506"/>
    <cellStyle name="Έξοδος 4 3 2 2 2" xfId="47507"/>
    <cellStyle name="Έξοδος 4 3 2 3" xfId="47508"/>
    <cellStyle name="Έξοδος 4 3 2 3 2" xfId="47509"/>
    <cellStyle name="Έξοδος 4 3 2 4" xfId="47510"/>
    <cellStyle name="Έξοδος 4 3 3" xfId="47511"/>
    <cellStyle name="Έξοδος 4 3 3 2" xfId="47512"/>
    <cellStyle name="Έξοδος 4 3 4" xfId="47513"/>
    <cellStyle name="Έξοδος 4 3 4 2" xfId="47514"/>
    <cellStyle name="Έξοδος 4 3 5" xfId="47515"/>
    <cellStyle name="Έξοδος 4 3 5 2" xfId="47516"/>
    <cellStyle name="Έξοδος 4 3 6" xfId="47517"/>
    <cellStyle name="Έξοδος 4 3 7" xfId="47518"/>
    <cellStyle name="Έξοδος 4 3 8" xfId="47519"/>
    <cellStyle name="Έξοδος 4 4" xfId="47520"/>
    <cellStyle name="Έξοδος 4 4 2" xfId="47521"/>
    <cellStyle name="Έξοδος 4 4 2 2" xfId="47522"/>
    <cellStyle name="Έξοδος 4 4 3" xfId="47523"/>
    <cellStyle name="Έξοδος 4 4 3 2" xfId="47524"/>
    <cellStyle name="Έξοδος 4 4 4" xfId="47525"/>
    <cellStyle name="Έξοδος 4 4 5" xfId="47526"/>
    <cellStyle name="Έξοδος 4 4 6" xfId="47527"/>
    <cellStyle name="Έξοδος 4 5" xfId="47528"/>
    <cellStyle name="Έξοδος 4 5 2" xfId="47529"/>
    <cellStyle name="Έξοδος 4 5 3" xfId="47530"/>
    <cellStyle name="Έξοδος 4 5 4" xfId="47531"/>
    <cellStyle name="Έξοδος 4 6" xfId="47532"/>
    <cellStyle name="Έξοδος 4 6 2" xfId="47533"/>
    <cellStyle name="Έξοδος 4 6 3" xfId="47534"/>
    <cellStyle name="Έξοδος 4 6 4" xfId="47535"/>
    <cellStyle name="Έξοδος 4 7" xfId="47536"/>
    <cellStyle name="Έξοδος 4 7 2" xfId="47537"/>
    <cellStyle name="Έξοδος 4 7 3" xfId="47538"/>
    <cellStyle name="Έξοδος 4 7 4" xfId="47539"/>
    <cellStyle name="Έξοδος 4 8" xfId="47540"/>
    <cellStyle name="Έξοδος 4 9" xfId="47541"/>
    <cellStyle name="Έξοδος 5" xfId="47542"/>
    <cellStyle name="Έξοδος 5 2" xfId="47543"/>
    <cellStyle name="Έξοδος 5 2 2" xfId="47544"/>
    <cellStyle name="Έξοδος 5 2 2 2" xfId="47545"/>
    <cellStyle name="Έξοδος 5 2 2 2 2" xfId="47546"/>
    <cellStyle name="Έξοδος 5 2 2 3" xfId="47547"/>
    <cellStyle name="Έξοδος 5 2 2 3 2" xfId="47548"/>
    <cellStyle name="Έξοδος 5 2 2 4" xfId="47549"/>
    <cellStyle name="Έξοδος 5 2 3" xfId="47550"/>
    <cellStyle name="Έξοδος 5 2 3 2" xfId="47551"/>
    <cellStyle name="Έξοδος 5 2 4" xfId="47552"/>
    <cellStyle name="Έξοδος 5 2 4 2" xfId="47553"/>
    <cellStyle name="Έξοδος 5 2 5" xfId="47554"/>
    <cellStyle name="Έξοδος 5 2 5 2" xfId="47555"/>
    <cellStyle name="Έξοδος 5 2 6" xfId="47556"/>
    <cellStyle name="Έξοδος 5 3" xfId="47557"/>
    <cellStyle name="Έξοδος 5 3 2" xfId="47558"/>
    <cellStyle name="Έξοδος 5 3 2 2" xfId="47559"/>
    <cellStyle name="Έξοδος 5 3 2 2 2" xfId="47560"/>
    <cellStyle name="Έξοδος 5 3 2 3" xfId="47561"/>
    <cellStyle name="Έξοδος 5 3 2 3 2" xfId="47562"/>
    <cellStyle name="Έξοδος 5 3 2 4" xfId="47563"/>
    <cellStyle name="Έξοδος 5 3 3" xfId="47564"/>
    <cellStyle name="Έξοδος 5 3 3 2" xfId="47565"/>
    <cellStyle name="Έξοδος 5 3 4" xfId="47566"/>
    <cellStyle name="Έξοδος 5 3 4 2" xfId="47567"/>
    <cellStyle name="Έξοδος 5 3 5" xfId="47568"/>
    <cellStyle name="Έξοδος 5 3 5 2" xfId="47569"/>
    <cellStyle name="Έξοδος 5 3 6" xfId="47570"/>
    <cellStyle name="Έξοδος 5 3 7" xfId="47571"/>
    <cellStyle name="Έξοδος 5 3 8" xfId="47572"/>
    <cellStyle name="Έξοδος 5 4" xfId="47573"/>
    <cellStyle name="Έξοδος 5 4 2" xfId="47574"/>
    <cellStyle name="Έξοδος 5 4 2 2" xfId="47575"/>
    <cellStyle name="Έξοδος 5 4 3" xfId="47576"/>
    <cellStyle name="Έξοδος 5 4 3 2" xfId="47577"/>
    <cellStyle name="Έξοδος 5 4 4" xfId="47578"/>
    <cellStyle name="Έξοδος 5 4 5" xfId="47579"/>
    <cellStyle name="Έξοδος 5 4 6" xfId="47580"/>
    <cellStyle name="Έξοδος 5 5" xfId="47581"/>
    <cellStyle name="Έξοδος 5 5 2" xfId="47582"/>
    <cellStyle name="Έξοδος 5 5 3" xfId="47583"/>
    <cellStyle name="Έξοδος 5 5 4" xfId="47584"/>
    <cellStyle name="Έξοδος 5 6" xfId="47585"/>
    <cellStyle name="Έξοδος 5 6 2" xfId="47586"/>
    <cellStyle name="Έξοδος 5 6 3" xfId="47587"/>
    <cellStyle name="Έξοδος 5 6 4" xfId="47588"/>
    <cellStyle name="Έξοδος 5 7" xfId="47589"/>
    <cellStyle name="Έξοδος 5 7 2" xfId="47590"/>
    <cellStyle name="Έξοδος 5 7 3" xfId="47591"/>
    <cellStyle name="Έξοδος 5 7 4" xfId="47592"/>
    <cellStyle name="Έξοδος 5 8" xfId="47593"/>
    <cellStyle name="Έξοδος 5 9" xfId="47594"/>
    <cellStyle name="Έξοδος 6" xfId="47595"/>
    <cellStyle name="Έξοδος 6 10" xfId="47596"/>
    <cellStyle name="Έξοδος 6 11" xfId="47597"/>
    <cellStyle name="Έξοδος 6 2" xfId="47598"/>
    <cellStyle name="Έξοδος 6 2 2" xfId="47599"/>
    <cellStyle name="Έξοδος 6 2 2 2" xfId="47600"/>
    <cellStyle name="Έξοδος 6 2 2 2 2" xfId="47601"/>
    <cellStyle name="Έξοδος 6 2 2 3" xfId="47602"/>
    <cellStyle name="Έξοδος 6 2 2 3 2" xfId="47603"/>
    <cellStyle name="Έξοδος 6 2 2 4" xfId="47604"/>
    <cellStyle name="Έξοδος 6 2 3" xfId="47605"/>
    <cellStyle name="Έξοδος 6 2 3 2" xfId="47606"/>
    <cellStyle name="Έξοδος 6 2 4" xfId="47607"/>
    <cellStyle name="Έξοδος 6 2 4 2" xfId="47608"/>
    <cellStyle name="Έξοδος 6 2 5" xfId="47609"/>
    <cellStyle name="Έξοδος 6 2 5 2" xfId="47610"/>
    <cellStyle name="Έξοδος 6 2 6" xfId="47611"/>
    <cellStyle name="Έξοδος 6 3" xfId="47612"/>
    <cellStyle name="Έξοδος 6 3 2" xfId="47613"/>
    <cellStyle name="Έξοδος 6 3 2 2" xfId="47614"/>
    <cellStyle name="Έξοδος 6 3 2 2 2" xfId="47615"/>
    <cellStyle name="Έξοδος 6 3 2 3" xfId="47616"/>
    <cellStyle name="Έξοδος 6 3 2 3 2" xfId="47617"/>
    <cellStyle name="Έξοδος 6 3 2 4" xfId="47618"/>
    <cellStyle name="Έξοδος 6 3 3" xfId="47619"/>
    <cellStyle name="Έξοδος 6 3 3 2" xfId="47620"/>
    <cellStyle name="Έξοδος 6 3 4" xfId="47621"/>
    <cellStyle name="Έξοδος 6 3 4 2" xfId="47622"/>
    <cellStyle name="Έξοδος 6 3 5" xfId="47623"/>
    <cellStyle name="Έξοδος 6 3 5 2" xfId="47624"/>
    <cellStyle name="Έξοδος 6 3 6" xfId="47625"/>
    <cellStyle name="Έξοδος 6 3 7" xfId="47626"/>
    <cellStyle name="Έξοδος 6 3 8" xfId="47627"/>
    <cellStyle name="Έξοδος 6 4" xfId="47628"/>
    <cellStyle name="Έξοδος 6 4 2" xfId="47629"/>
    <cellStyle name="Έξοδος 6 4 2 2" xfId="47630"/>
    <cellStyle name="Έξοδος 6 4 3" xfId="47631"/>
    <cellStyle name="Έξοδος 6 4 3 2" xfId="47632"/>
    <cellStyle name="Έξοδος 6 4 4" xfId="47633"/>
    <cellStyle name="Έξοδος 6 4 5" xfId="47634"/>
    <cellStyle name="Έξοδος 6 4 6" xfId="47635"/>
    <cellStyle name="Έξοδος 6 5" xfId="47636"/>
    <cellStyle name="Έξοδος 6 5 2" xfId="47637"/>
    <cellStyle name="Έξοδος 6 5 2 2" xfId="47638"/>
    <cellStyle name="Έξοδος 6 5 3" xfId="47639"/>
    <cellStyle name="Έξοδος 6 5 3 2" xfId="47640"/>
    <cellStyle name="Έξοδος 6 5 4" xfId="47641"/>
    <cellStyle name="Έξοδος 6 5 5" xfId="47642"/>
    <cellStyle name="Έξοδος 6 5 6" xfId="47643"/>
    <cellStyle name="Έξοδος 6 6" xfId="47644"/>
    <cellStyle name="Έξοδος 6 6 2" xfId="47645"/>
    <cellStyle name="Έξοδος 6 6 2 2" xfId="47646"/>
    <cellStyle name="Έξοδος 6 6 3" xfId="47647"/>
    <cellStyle name="Έξοδος 6 6 3 2" xfId="47648"/>
    <cellStyle name="Έξοδος 6 6 4" xfId="47649"/>
    <cellStyle name="Έξοδος 6 6 5" xfId="47650"/>
    <cellStyle name="Έξοδος 6 6 6" xfId="47651"/>
    <cellStyle name="Έξοδος 6 7" xfId="47652"/>
    <cellStyle name="Έξοδος 6 7 2" xfId="47653"/>
    <cellStyle name="Έξοδος 6 7 3" xfId="47654"/>
    <cellStyle name="Έξοδος 6 7 4" xfId="47655"/>
    <cellStyle name="Έξοδος 6 8" xfId="47656"/>
    <cellStyle name="Έξοδος 6 8 2" xfId="47657"/>
    <cellStyle name="Έξοδος 6 9" xfId="47658"/>
    <cellStyle name="Έξοδος 6 9 2" xfId="47659"/>
    <cellStyle name="Έξοδος 7" xfId="47660"/>
    <cellStyle name="Έξοδος 7 10" xfId="47661"/>
    <cellStyle name="Έξοδος 7 11" xfId="47662"/>
    <cellStyle name="Έξοδος 7 2" xfId="47663"/>
    <cellStyle name="Έξοδος 7 2 2" xfId="47664"/>
    <cellStyle name="Έξοδος 7 2 2 2" xfId="47665"/>
    <cellStyle name="Έξοδος 7 2 2 2 2" xfId="47666"/>
    <cellStyle name="Έξοδος 7 2 2 3" xfId="47667"/>
    <cellStyle name="Έξοδος 7 2 2 3 2" xfId="47668"/>
    <cellStyle name="Έξοδος 7 2 2 4" xfId="47669"/>
    <cellStyle name="Έξοδος 7 2 3" xfId="47670"/>
    <cellStyle name="Έξοδος 7 2 3 2" xfId="47671"/>
    <cellStyle name="Έξοδος 7 2 4" xfId="47672"/>
    <cellStyle name="Έξοδος 7 2 4 2" xfId="47673"/>
    <cellStyle name="Έξοδος 7 2 5" xfId="47674"/>
    <cellStyle name="Έξοδος 7 2 5 2" xfId="47675"/>
    <cellStyle name="Έξοδος 7 2 6" xfId="47676"/>
    <cellStyle name="Έξοδος 7 3" xfId="47677"/>
    <cellStyle name="Έξοδος 7 3 2" xfId="47678"/>
    <cellStyle name="Έξοδος 7 3 2 2" xfId="47679"/>
    <cellStyle name="Έξοδος 7 3 2 2 2" xfId="47680"/>
    <cellStyle name="Έξοδος 7 3 2 3" xfId="47681"/>
    <cellStyle name="Έξοδος 7 3 2 3 2" xfId="47682"/>
    <cellStyle name="Έξοδος 7 3 2 4" xfId="47683"/>
    <cellStyle name="Έξοδος 7 3 3" xfId="47684"/>
    <cellStyle name="Έξοδος 7 3 3 2" xfId="47685"/>
    <cellStyle name="Έξοδος 7 3 4" xfId="47686"/>
    <cellStyle name="Έξοδος 7 3 4 2" xfId="47687"/>
    <cellStyle name="Έξοδος 7 3 5" xfId="47688"/>
    <cellStyle name="Έξοδος 7 3 5 2" xfId="47689"/>
    <cellStyle name="Έξοδος 7 3 6" xfId="47690"/>
    <cellStyle name="Έξοδος 7 3 7" xfId="47691"/>
    <cellStyle name="Έξοδος 7 3 8" xfId="47692"/>
    <cellStyle name="Έξοδος 7 4" xfId="47693"/>
    <cellStyle name="Έξοδος 7 4 2" xfId="47694"/>
    <cellStyle name="Έξοδος 7 4 2 2" xfId="47695"/>
    <cellStyle name="Έξοδος 7 4 3" xfId="47696"/>
    <cellStyle name="Έξοδος 7 4 3 2" xfId="47697"/>
    <cellStyle name="Έξοδος 7 4 4" xfId="47698"/>
    <cellStyle name="Έξοδος 7 4 5" xfId="47699"/>
    <cellStyle name="Έξοδος 7 4 6" xfId="47700"/>
    <cellStyle name="Έξοδος 7 5" xfId="47701"/>
    <cellStyle name="Έξοδος 7 5 2" xfId="47702"/>
    <cellStyle name="Έξοδος 7 5 2 2" xfId="47703"/>
    <cellStyle name="Έξοδος 7 5 3" xfId="47704"/>
    <cellStyle name="Έξοδος 7 5 3 2" xfId="47705"/>
    <cellStyle name="Έξοδος 7 5 4" xfId="47706"/>
    <cellStyle name="Έξοδος 7 5 5" xfId="47707"/>
    <cellStyle name="Έξοδος 7 5 6" xfId="47708"/>
    <cellStyle name="Έξοδος 7 6" xfId="47709"/>
    <cellStyle name="Έξοδος 7 6 2" xfId="47710"/>
    <cellStyle name="Έξοδος 7 6 2 2" xfId="47711"/>
    <cellStyle name="Έξοδος 7 6 3" xfId="47712"/>
    <cellStyle name="Έξοδος 7 6 3 2" xfId="47713"/>
    <cellStyle name="Έξοδος 7 6 4" xfId="47714"/>
    <cellStyle name="Έξοδος 7 6 5" xfId="47715"/>
    <cellStyle name="Έξοδος 7 6 6" xfId="47716"/>
    <cellStyle name="Έξοδος 7 7" xfId="47717"/>
    <cellStyle name="Έξοδος 7 7 2" xfId="47718"/>
    <cellStyle name="Έξοδος 7 7 3" xfId="47719"/>
    <cellStyle name="Έξοδος 7 7 4" xfId="47720"/>
    <cellStyle name="Έξοδος 7 8" xfId="47721"/>
    <cellStyle name="Έξοδος 7 8 2" xfId="47722"/>
    <cellStyle name="Έξοδος 7 9" xfId="47723"/>
    <cellStyle name="Έξοδος 7 9 2" xfId="47724"/>
    <cellStyle name="Έξοδος 8" xfId="47725"/>
    <cellStyle name="Έξοδος 8 2" xfId="47726"/>
    <cellStyle name="Έξοδος 8 2 2" xfId="47727"/>
    <cellStyle name="Έξοδος 8 2 2 2" xfId="47728"/>
    <cellStyle name="Έξοδος 8 2 3" xfId="47729"/>
    <cellStyle name="Έξοδος 8 2 3 2" xfId="47730"/>
    <cellStyle name="Έξοδος 8 2 4" xfId="47731"/>
    <cellStyle name="Έξοδος 8 3" xfId="47732"/>
    <cellStyle name="Έξοδος 8 3 2" xfId="47733"/>
    <cellStyle name="Έξοδος 8 4" xfId="47734"/>
    <cellStyle name="Έξοδος 8 4 2" xfId="47735"/>
    <cellStyle name="Έξοδος 8 5" xfId="47736"/>
    <cellStyle name="Έξοδος 8 5 2" xfId="47737"/>
    <cellStyle name="Έξοδος 8 6" xfId="47738"/>
    <cellStyle name="Έξοδος 8 7" xfId="47739"/>
    <cellStyle name="Έξοδος 8 8" xfId="47740"/>
    <cellStyle name="Έξοδος 9" xfId="47741"/>
    <cellStyle name="Έξοδος 9 2" xfId="47742"/>
    <cellStyle name="Έξοδος 9 2 2" xfId="47743"/>
    <cellStyle name="Έξοδος 9 2 2 2" xfId="47744"/>
    <cellStyle name="Έξοδος 9 2 3" xfId="47745"/>
    <cellStyle name="Έξοδος 9 2 3 2" xfId="47746"/>
    <cellStyle name="Έξοδος 9 2 4" xfId="47747"/>
    <cellStyle name="Έξοδος 9 3" xfId="47748"/>
    <cellStyle name="Έξοδος 9 3 2" xfId="47749"/>
    <cellStyle name="Έξοδος 9 4" xfId="47750"/>
    <cellStyle name="Έξοδος 9 4 2" xfId="47751"/>
    <cellStyle name="Έξοδος 9 5" xfId="47752"/>
    <cellStyle name="Έξοδος 9 5 2" xfId="47753"/>
    <cellStyle name="Έξοδος 9 6" xfId="47754"/>
    <cellStyle name="Έξοδος 9 7" xfId="47755"/>
    <cellStyle name="Έξοδος 9 8" xfId="47756"/>
    <cellStyle name="Επεξηγηματικό κείμενο 2" xfId="47757"/>
    <cellStyle name="Επεξηγηματικό κείμενο 2 2" xfId="47758"/>
    <cellStyle name="Επεξηγηματικό κείμενο 2 3" xfId="47759"/>
    <cellStyle name="Επεξηγηματικό κείμενο 2 4" xfId="47760"/>
    <cellStyle name="Επεξηγηματικό κείμενο 2 5" xfId="47761"/>
    <cellStyle name="Επεξηγηματικό κείμενο 3" xfId="47762"/>
    <cellStyle name="Επεξηγηματικό κείμενο 4" xfId="47763"/>
    <cellStyle name="Επεξηγηματικό κείμενο 5" xfId="47764"/>
    <cellStyle name="Επεξηγηματικό κείμενο 6" xfId="47765"/>
    <cellStyle name="Επικεφαλίδα 1 2" xfId="47766"/>
    <cellStyle name="Επικεφαλίδα 1 2 2" xfId="47767"/>
    <cellStyle name="Επικεφαλίδα 1 2 3" xfId="47768"/>
    <cellStyle name="Επικεφαλίδα 1 2 4" xfId="47769"/>
    <cellStyle name="Επικεφαλίδα 1 2 5" xfId="47770"/>
    <cellStyle name="Επικεφαλίδα 1 3" xfId="47771"/>
    <cellStyle name="Επικεφαλίδα 1 4" xfId="47772"/>
    <cellStyle name="Επικεφαλίδα 1 5" xfId="47773"/>
    <cellStyle name="Επικεφαλίδα 1 6" xfId="47774"/>
    <cellStyle name="Επικεφαλίδα 1 7" xfId="47775"/>
    <cellStyle name="Επικεφαλίδα 2 2" xfId="47776"/>
    <cellStyle name="Επικεφαλίδα 2 2 2" xfId="47777"/>
    <cellStyle name="Επικεφαλίδα 2 2 3" xfId="47778"/>
    <cellStyle name="Επικεφαλίδα 2 2 4" xfId="47779"/>
    <cellStyle name="Επικεφαλίδα 2 2 5" xfId="47780"/>
    <cellStyle name="Επικεφαλίδα 2 3" xfId="47781"/>
    <cellStyle name="Επικεφαλίδα 2 4" xfId="47782"/>
    <cellStyle name="Επικεφαλίδα 2 5" xfId="47783"/>
    <cellStyle name="Επικεφαλίδα 2 6" xfId="47784"/>
    <cellStyle name="Επικεφαλίδα 2 7" xfId="47785"/>
    <cellStyle name="Επικεφαλίδα 3 2" xfId="47786"/>
    <cellStyle name="Επικεφαλίδα 3 2 2" xfId="47787"/>
    <cellStyle name="Επικεφαλίδα 3 2 3" xfId="47788"/>
    <cellStyle name="Επικεφαλίδα 3 2 4" xfId="47789"/>
    <cellStyle name="Επικεφαλίδα 3 2 5" xfId="47790"/>
    <cellStyle name="Επικεφαλίδα 3 3" xfId="47791"/>
    <cellStyle name="Επικεφαλίδα 3 4" xfId="47792"/>
    <cellStyle name="Επικεφαλίδα 3 5" xfId="47793"/>
    <cellStyle name="Επικεφαλίδα 3 6" xfId="47794"/>
    <cellStyle name="Επικεφαλίδα 3 7" xfId="47795"/>
    <cellStyle name="Επικεφαλίδα 4 2" xfId="47796"/>
    <cellStyle name="Επικεφαλίδα 4 2 2" xfId="47797"/>
    <cellStyle name="Επικεφαλίδα 4 2 3" xfId="47798"/>
    <cellStyle name="Επικεφαλίδα 4 2 4" xfId="47799"/>
    <cellStyle name="Επικεφαλίδα 4 2 5" xfId="47800"/>
    <cellStyle name="Επικεφαλίδα 4 3" xfId="47801"/>
    <cellStyle name="Επικεφαλίδα 4 4" xfId="47802"/>
    <cellStyle name="Επικεφαλίδα 4 5" xfId="47803"/>
    <cellStyle name="Επικεφαλίδα 4 6" xfId="47804"/>
    <cellStyle name="Επικεφαλίδα 4 7" xfId="47805"/>
    <cellStyle name="Κακό 2" xfId="47806"/>
    <cellStyle name="Κακό 2 2" xfId="47807"/>
    <cellStyle name="Κακό 2 3" xfId="47808"/>
    <cellStyle name="Κακό 2 4" xfId="47809"/>
    <cellStyle name="Κακό 2 5" xfId="47810"/>
    <cellStyle name="Κακό 3" xfId="47811"/>
    <cellStyle name="Κακό 4" xfId="47812"/>
    <cellStyle name="Κακό 5" xfId="47813"/>
    <cellStyle name="Κακό 6" xfId="47814"/>
    <cellStyle name="Κακό 7" xfId="47815"/>
    <cellStyle name="Καλό 2" xfId="47816"/>
    <cellStyle name="Καλό 2 2" xfId="47817"/>
    <cellStyle name="Καλό 2 3" xfId="47818"/>
    <cellStyle name="Καλό 2 4" xfId="47819"/>
    <cellStyle name="Καλό 2 5" xfId="47820"/>
    <cellStyle name="Καλό 3" xfId="47821"/>
    <cellStyle name="Καλό 4" xfId="47822"/>
    <cellStyle name="Καλό 5" xfId="47823"/>
    <cellStyle name="Καλό 6" xfId="47824"/>
    <cellStyle name="Καλό 7" xfId="47825"/>
    <cellStyle name="Κανονικό" xfId="0" builtinId="0"/>
    <cellStyle name="Κανονικό 10" xfId="66"/>
    <cellStyle name="Κανονικό 10 2" xfId="67"/>
    <cellStyle name="Κανονικό 10 3" xfId="118"/>
    <cellStyle name="Κανονικό 10 3 2" xfId="53012"/>
    <cellStyle name="Κανονικό 11" xfId="116"/>
    <cellStyle name="Κανονικό 11 2" xfId="53010"/>
    <cellStyle name="Κανονικό 12" xfId="47826"/>
    <cellStyle name="Κανονικό 13" xfId="68"/>
    <cellStyle name="Κανονικό 13 2" xfId="69"/>
    <cellStyle name="Κανονικό 13 2 2" xfId="70"/>
    <cellStyle name="Κανονικό 13 2 2 2" xfId="121"/>
    <cellStyle name="Κανονικό 13 2 2 2 2" xfId="53015"/>
    <cellStyle name="Κανονικό 13 2 3" xfId="119"/>
    <cellStyle name="Κανονικό 13 2 3 2" xfId="53013"/>
    <cellStyle name="Κανονικό 13 3" xfId="71"/>
    <cellStyle name="Κανονικό 13 3 2" xfId="72"/>
    <cellStyle name="Κανονικό 13 3 3" xfId="73"/>
    <cellStyle name="Κανονικό 13 3 3 2" xfId="120"/>
    <cellStyle name="Κανονικό 13 3 3 2 2" xfId="53014"/>
    <cellStyle name="Κανονικό 13 3 4" xfId="117"/>
    <cellStyle name="Κανονικό 13 3 4 2" xfId="53011"/>
    <cellStyle name="Κανονικό 14" xfId="47827"/>
    <cellStyle name="Κανονικό 14 2" xfId="47828"/>
    <cellStyle name="Κανονικό 15" xfId="47829"/>
    <cellStyle name="Κανονικό 16" xfId="47830"/>
    <cellStyle name="Κανονικό 17" xfId="47831"/>
    <cellStyle name="Κανονικό 18" xfId="47832"/>
    <cellStyle name="Κανονικό 19" xfId="47833"/>
    <cellStyle name="Κανονικό 2" xfId="74"/>
    <cellStyle name="Κανονικό 2 10" xfId="75"/>
    <cellStyle name="Κανονικό 2 10 2" xfId="47834"/>
    <cellStyle name="Κανονικό 2 10_260313_SSFs baseline new GRANTS-rev" xfId="47835"/>
    <cellStyle name="Κανονικό 2 11" xfId="76"/>
    <cellStyle name="Κανονικό 2 11 2" xfId="47836"/>
    <cellStyle name="Κανονικό 2 11_260313_SSFs baseline new GRANTS-rev" xfId="47837"/>
    <cellStyle name="Κανονικό 2 12" xfId="77"/>
    <cellStyle name="Κανονικό 2 12 2" xfId="47838"/>
    <cellStyle name="Κανονικό 2 12_260313_SSFs baseline new GRANTS-rev" xfId="47839"/>
    <cellStyle name="Κανονικό 2 13" xfId="78"/>
    <cellStyle name="Κανονικό 2 13 2" xfId="47840"/>
    <cellStyle name="Κανονικό 2 13_260313_SSFs baseline new GRANTS-rev" xfId="47841"/>
    <cellStyle name="Κανονικό 2 14" xfId="79"/>
    <cellStyle name="Κανονικό 2 14 2" xfId="47842"/>
    <cellStyle name="Κανονικό 2 14 3" xfId="47843"/>
    <cellStyle name="Κανονικό 2 15" xfId="47844"/>
    <cellStyle name="Κανονικό 2 16" xfId="47845"/>
    <cellStyle name="Κανονικό 2 17" xfId="47846"/>
    <cellStyle name="Κανονικό 2 2" xfId="80"/>
    <cellStyle name="Κανονικό 2 2 10" xfId="81"/>
    <cellStyle name="Κανονικό 2 2 10 2" xfId="47847"/>
    <cellStyle name="Κανονικό 2 2 10 3" xfId="47848"/>
    <cellStyle name="Κανονικό 2 2 11" xfId="82"/>
    <cellStyle name="Κανονικό 2 2 11 2" xfId="47849"/>
    <cellStyle name="Κανονικό 2 2 11 3" xfId="47850"/>
    <cellStyle name="Κανονικό 2 2 12" xfId="83"/>
    <cellStyle name="Κανονικό 2 2 12 2" xfId="47851"/>
    <cellStyle name="Κανονικό 2 2 12 3" xfId="47852"/>
    <cellStyle name="Κανονικό 2 2 13" xfId="84"/>
    <cellStyle name="Κανονικό 2 2 13 2" xfId="47853"/>
    <cellStyle name="Κανονικό 2 2 13 3" xfId="47854"/>
    <cellStyle name="Κανονικό 2 2 14" xfId="85"/>
    <cellStyle name="Κανονικό 2 2 15" xfId="47855"/>
    <cellStyle name="Κανονικό 2 2 2" xfId="86"/>
    <cellStyle name="Κανονικό 2 2 2 2" xfId="87"/>
    <cellStyle name="Κανονικό 2 2 2 2 2" xfId="47856"/>
    <cellStyle name="Κανονικό 2 2 2 2 3" xfId="47857"/>
    <cellStyle name="Κανονικό 2 2 2 3" xfId="47858"/>
    <cellStyle name="Κανονικό 2 2 2 4" xfId="47859"/>
    <cellStyle name="Κανονικό 2 2 2 5" xfId="47860"/>
    <cellStyle name="Κανονικό 2 2 2_260313_SSFs baseline new GRANTS-rev" xfId="47861"/>
    <cellStyle name="Κανονικό 2 2 3" xfId="88"/>
    <cellStyle name="Κανονικό 2 2 3 2" xfId="47862"/>
    <cellStyle name="Κανονικό 2 2 3 3" xfId="47863"/>
    <cellStyle name="Κανονικό 2 2 4" xfId="89"/>
    <cellStyle name="Κανονικό 2 2 4 2" xfId="47864"/>
    <cellStyle name="Κανονικό 2 2 4 3" xfId="47865"/>
    <cellStyle name="Κανονικό 2 2 5" xfId="90"/>
    <cellStyle name="Κανονικό 2 2 5 2" xfId="47866"/>
    <cellStyle name="Κανονικό 2 2 5 3" xfId="47867"/>
    <cellStyle name="Κανονικό 2 2 6" xfId="91"/>
    <cellStyle name="Κανονικό 2 2 6 2" xfId="47868"/>
    <cellStyle name="Κανονικό 2 2 6 3" xfId="47869"/>
    <cellStyle name="Κανονικό 2 2 7" xfId="92"/>
    <cellStyle name="Κανονικό 2 2 7 2" xfId="47870"/>
    <cellStyle name="Κανονικό 2 2 7 3" xfId="47871"/>
    <cellStyle name="Κανονικό 2 2 8" xfId="93"/>
    <cellStyle name="Κανονικό 2 2 8 2" xfId="47872"/>
    <cellStyle name="Κανονικό 2 2 8 3" xfId="47873"/>
    <cellStyle name="Κανονικό 2 2 9" xfId="94"/>
    <cellStyle name="Κανονικό 2 2 9 2" xfId="47874"/>
    <cellStyle name="Κανονικό 2 2 9 3" xfId="47875"/>
    <cellStyle name="Κανονικό 2 2_260313_SSFs baseline new GRANTS-rev" xfId="47876"/>
    <cellStyle name="Κανονικό 2 3" xfId="95"/>
    <cellStyle name="Κανονικό 2 3 2" xfId="47877"/>
    <cellStyle name="Κανονικό 2 3 3" xfId="47878"/>
    <cellStyle name="Κανονικό 2 3_260313_SSFs baseline new GRANTS-rev" xfId="47879"/>
    <cellStyle name="Κανονικό 2 4" xfId="96"/>
    <cellStyle name="Κανονικό 2 4 2" xfId="47880"/>
    <cellStyle name="Κανονικό 2 4_260313_SSFs baseline new GRANTS-rev" xfId="47881"/>
    <cellStyle name="Κανονικό 2 5" xfId="97"/>
    <cellStyle name="Κανονικό 2 5 2" xfId="47882"/>
    <cellStyle name="Κανονικό 2 5_260313_SSFs baseline new GRANTS-rev" xfId="47883"/>
    <cellStyle name="Κανονικό 2 6" xfId="98"/>
    <cellStyle name="Κανονικό 2 6 2" xfId="47884"/>
    <cellStyle name="Κανονικό 2 6_260313_SSFs baseline new GRANTS-rev" xfId="47885"/>
    <cellStyle name="Κανονικό 2 7" xfId="99"/>
    <cellStyle name="Κανονικό 2 7 2" xfId="47886"/>
    <cellStyle name="Κανονικό 2 7_260313_SSFs baseline new GRANTS-rev" xfId="47887"/>
    <cellStyle name="Κανονικό 2 8" xfId="100"/>
    <cellStyle name="Κανονικό 2 8 2" xfId="47888"/>
    <cellStyle name="Κανονικό 2 8_260313_SSFs baseline new GRANTS-rev" xfId="47889"/>
    <cellStyle name="Κανονικό 2 9" xfId="101"/>
    <cellStyle name="Κανονικό 2 9 2" xfId="47890"/>
    <cellStyle name="Κανονικό 2 9_260313_SSFs baseline new GRANTS-rev" xfId="47891"/>
    <cellStyle name="Κανονικό 2_f_SSF" xfId="47892"/>
    <cellStyle name="Κανονικό 20" xfId="47893"/>
    <cellStyle name="Κανονικό 21" xfId="47894"/>
    <cellStyle name="Κανονικό 22" xfId="47895"/>
    <cellStyle name="Κανονικό 23" xfId="47896"/>
    <cellStyle name="Κανονικό 24" xfId="47897"/>
    <cellStyle name="Κανονικό 24 2" xfId="47898"/>
    <cellStyle name="Κανονικό 25" xfId="47899"/>
    <cellStyle name="Κανονικό 26" xfId="47900"/>
    <cellStyle name="Κανονικό 27" xfId="47901"/>
    <cellStyle name="Κανονικό 28" xfId="47902"/>
    <cellStyle name="Κανονικό 29" xfId="47903"/>
    <cellStyle name="Κανονικό 3" xfId="102"/>
    <cellStyle name="Κανονικό 3 2" xfId="103"/>
    <cellStyle name="Κανονικό 3 2 2" xfId="47904"/>
    <cellStyle name="Κανονικό 3 2 3" xfId="47905"/>
    <cellStyle name="Κανονικό 3 2 4" xfId="47906"/>
    <cellStyle name="Κανονικό 3 2 4 3" xfId="47907"/>
    <cellStyle name="Κανονικό 3 2 5" xfId="47908"/>
    <cellStyle name="Κανονικό 3 3" xfId="47909"/>
    <cellStyle name="Κανονικό 3 3 2" xfId="47910"/>
    <cellStyle name="Κανονικό 3 3 3" xfId="47911"/>
    <cellStyle name="Κανονικό 3 4" xfId="47912"/>
    <cellStyle name="Κανονικό 3 4 2" xfId="47913"/>
    <cellStyle name="Κανονικό 3 5" xfId="47914"/>
    <cellStyle name="Κανονικό 3 6" xfId="47915"/>
    <cellStyle name="Κανονικό 3 8" xfId="47916"/>
    <cellStyle name="Κανονικό 3_14072012 ΣΤΟΧΟΙ ΚΟΙΝΩΝΙΚΟΥ ΠΡΟΫΠΟΛΟΓΙΣΜΟΥ 2012_ANALYTIKA_new_NEW" xfId="47917"/>
    <cellStyle name="Κανονικό 30" xfId="47918"/>
    <cellStyle name="Κανονικό 31" xfId="47919"/>
    <cellStyle name="Κανονικό 32" xfId="47920"/>
    <cellStyle name="Κανονικό 33" xfId="47921"/>
    <cellStyle name="Κανονικό 34" xfId="47922"/>
    <cellStyle name="Κανονικό 34 2" xfId="47923"/>
    <cellStyle name="Κανονικό 35" xfId="47924"/>
    <cellStyle name="Κανονικό 36" xfId="47925"/>
    <cellStyle name="Κανονικό 4" xfId="104"/>
    <cellStyle name="Κανονικό 4 10" xfId="47926"/>
    <cellStyle name="Κανονικό 4 11" xfId="47927"/>
    <cellStyle name="Κανονικό 4 2" xfId="47928"/>
    <cellStyle name="Κανονικό 4 2 2" xfId="47929"/>
    <cellStyle name="Κανονικό 4 2 3" xfId="47930"/>
    <cellStyle name="Κανονικό 4 2 4" xfId="47931"/>
    <cellStyle name="Κανονικό 4 2_f_SSF" xfId="47932"/>
    <cellStyle name="Κανονικό 4 3" xfId="47933"/>
    <cellStyle name="Κανονικό 4 3 2" xfId="47934"/>
    <cellStyle name="Κανονικό 4 3 3" xfId="47935"/>
    <cellStyle name="Κανονικό 4 4" xfId="47936"/>
    <cellStyle name="Κανονικό 4 4 2" xfId="47937"/>
    <cellStyle name="Κανονικό 4 4 3" xfId="47938"/>
    <cellStyle name="Κανονικό 4 5" xfId="47939"/>
    <cellStyle name="Κανονικό 4 6" xfId="47940"/>
    <cellStyle name="Κανονικό 4 7" xfId="47941"/>
    <cellStyle name="Κανονικό 4 8" xfId="47942"/>
    <cellStyle name="Κανονικό 4 9" xfId="47943"/>
    <cellStyle name="Κανονικό 4_f_SSF" xfId="47944"/>
    <cellStyle name="Κανονικό 5" xfId="105"/>
    <cellStyle name="Κανονικό 5 2" xfId="47945"/>
    <cellStyle name="Κανονικό 5 3" xfId="47946"/>
    <cellStyle name="Κανονικό 5 4" xfId="47947"/>
    <cellStyle name="Κανονικό 5 5" xfId="47948"/>
    <cellStyle name="Κανονικό 6" xfId="106"/>
    <cellStyle name="Κανονικό 6 2" xfId="47949"/>
    <cellStyle name="Κανονικό 6 2 2" xfId="47950"/>
    <cellStyle name="Κανονικό 6 2 2 2" xfId="47951"/>
    <cellStyle name="Κανονικό 6 2 3" xfId="47952"/>
    <cellStyle name="Κανονικό 6 3" xfId="47953"/>
    <cellStyle name="Κανονικό 6 3 2" xfId="47954"/>
    <cellStyle name="Κανονικό 6 4" xfId="47955"/>
    <cellStyle name="Κανονικό 6 4 2" xfId="47956"/>
    <cellStyle name="Κανονικό 6 5" xfId="47957"/>
    <cellStyle name="Κανονικό 6 6" xfId="47958"/>
    <cellStyle name="Κανονικό 6 7" xfId="47959"/>
    <cellStyle name="Κανονικό 6 8" xfId="47960"/>
    <cellStyle name="Κανονικό 7" xfId="107"/>
    <cellStyle name="Κανονικό 7 2" xfId="47961"/>
    <cellStyle name="Κανονικό 7 2 2" xfId="47962"/>
    <cellStyle name="Κανονικό 7 3" xfId="47963"/>
    <cellStyle name="Κανονικό 7 4" xfId="47964"/>
    <cellStyle name="Κανονικό 8" xfId="108"/>
    <cellStyle name="Κανονικό 8 2" xfId="47965"/>
    <cellStyle name="Κανονικό 8 2 2" xfId="47966"/>
    <cellStyle name="Κανονικό 9" xfId="109"/>
    <cellStyle name="Κανονικό 9 2" xfId="47967"/>
    <cellStyle name="Κανονικό 9 2 2" xfId="47968"/>
    <cellStyle name="Κανονικό 9 3" xfId="47969"/>
    <cellStyle name="Κόμμα 10" xfId="47970"/>
    <cellStyle name="Κόμμα 11" xfId="47971"/>
    <cellStyle name="Κόμμα 12" xfId="47972"/>
    <cellStyle name="Κόμμα 13" xfId="47973"/>
    <cellStyle name="Κόμμα 14" xfId="47974"/>
    <cellStyle name="Κόμμα 15" xfId="47975"/>
    <cellStyle name="Κόμμα 16" xfId="47976"/>
    <cellStyle name="Κόμμα 17" xfId="47977"/>
    <cellStyle name="Κόμμα 18" xfId="47978"/>
    <cellStyle name="Κόμμα 19" xfId="47979"/>
    <cellStyle name="Κόμμα 2" xfId="110"/>
    <cellStyle name="Κόμμα 2 10" xfId="47980"/>
    <cellStyle name="Κόμμα 2 11" xfId="47981"/>
    <cellStyle name="Κόμμα 2 2" xfId="47982"/>
    <cellStyle name="Κόμμα 2 3" xfId="47983"/>
    <cellStyle name="Κόμμα 2 4" xfId="47984"/>
    <cellStyle name="Κόμμα 2 5" xfId="47985"/>
    <cellStyle name="Κόμμα 2 6" xfId="47986"/>
    <cellStyle name="Κόμμα 2 7" xfId="47987"/>
    <cellStyle name="Κόμμα 2 8" xfId="47988"/>
    <cellStyle name="Κόμμα 2 9" xfId="47989"/>
    <cellStyle name="Κόμμα 20" xfId="47990"/>
    <cellStyle name="Κόμμα 21" xfId="47991"/>
    <cellStyle name="Κόμμα 22" xfId="47992"/>
    <cellStyle name="Κόμμα 23" xfId="47993"/>
    <cellStyle name="Κόμμα 24" xfId="47994"/>
    <cellStyle name="Κόμμα 25" xfId="47995"/>
    <cellStyle name="Κόμμα 26" xfId="47996"/>
    <cellStyle name="Κόμμα 27" xfId="47997"/>
    <cellStyle name="Κόμμα 28" xfId="47998"/>
    <cellStyle name="Κόμμα 29" xfId="47999"/>
    <cellStyle name="Κόμμα 3" xfId="111"/>
    <cellStyle name="Κόμμα 3 2" xfId="48000"/>
    <cellStyle name="Κόμμα 3 3" xfId="48001"/>
    <cellStyle name="Κόμμα 4" xfId="112"/>
    <cellStyle name="Κόμμα 4 2" xfId="48002"/>
    <cellStyle name="Κόμμα 4 3" xfId="48003"/>
    <cellStyle name="Κόμμα 4 4" xfId="48004"/>
    <cellStyle name="Κόμμα 5" xfId="48005"/>
    <cellStyle name="Κόμμα 5 10" xfId="48006"/>
    <cellStyle name="Κόμμα 5 10 2" xfId="48007"/>
    <cellStyle name="Κόμμα 5 2" xfId="48008"/>
    <cellStyle name="Κόμμα 5 3" xfId="48009"/>
    <cellStyle name="Κόμμα 5 4" xfId="48010"/>
    <cellStyle name="Κόμμα 5 4 2" xfId="48011"/>
    <cellStyle name="Κόμμα 5 4 3" xfId="48012"/>
    <cellStyle name="Κόμμα 5 4 3 2" xfId="48013"/>
    <cellStyle name="Κόμμα 5 5" xfId="48014"/>
    <cellStyle name="Κόμμα 5 5 2" xfId="48015"/>
    <cellStyle name="Κόμμα 5 5 2 2" xfId="48016"/>
    <cellStyle name="Κόμμα 5 5 3" xfId="48017"/>
    <cellStyle name="Κόμμα 5 6" xfId="48018"/>
    <cellStyle name="Κόμμα 5 7" xfId="48019"/>
    <cellStyle name="Κόμμα 5 8" xfId="48020"/>
    <cellStyle name="Κόμμα 5 8 2" xfId="48021"/>
    <cellStyle name="Κόμμα 5 9" xfId="48022"/>
    <cellStyle name="Κόμμα 5 9 2" xfId="48023"/>
    <cellStyle name="Κόμμα 6" xfId="48024"/>
    <cellStyle name="Κόμμα 6 2" xfId="48025"/>
    <cellStyle name="Κόμμα 7" xfId="48026"/>
    <cellStyle name="Κόμμα 8" xfId="48027"/>
    <cellStyle name="Κόμμα 9" xfId="48028"/>
    <cellStyle name="Νόμισμα 2" xfId="48029"/>
    <cellStyle name="Νόμισμα 3" xfId="48030"/>
    <cellStyle name="Νόμισμα 3 2" xfId="48031"/>
    <cellStyle name="Νομισματικό_BOOK2" xfId="48032"/>
    <cellStyle name="Ουδέτερο 2" xfId="48033"/>
    <cellStyle name="Ουδέτερο 2 2" xfId="48034"/>
    <cellStyle name="Ουδέτερο 2 3" xfId="48035"/>
    <cellStyle name="Ουδέτερο 2 4" xfId="48036"/>
    <cellStyle name="Ουδέτερο 2 5" xfId="48037"/>
    <cellStyle name="Ουδέτερο 3" xfId="48038"/>
    <cellStyle name="Ουδέτερο 4" xfId="48039"/>
    <cellStyle name="Ουδέτερο 5" xfId="48040"/>
    <cellStyle name="Ουδέτερο 6" xfId="48041"/>
    <cellStyle name="Ουδέτερο 7" xfId="48042"/>
    <cellStyle name="Ποσοστό 10" xfId="48043"/>
    <cellStyle name="Ποσοστό 11" xfId="48044"/>
    <cellStyle name="Ποσοστό 12" xfId="48045"/>
    <cellStyle name="Ποσοστό 13" xfId="48046"/>
    <cellStyle name="Ποσοστό 14" xfId="48047"/>
    <cellStyle name="Ποσοστό 15" xfId="48048"/>
    <cellStyle name="Ποσοστό 16" xfId="48049"/>
    <cellStyle name="Ποσοστό 17" xfId="48050"/>
    <cellStyle name="Ποσοστό 18" xfId="48051"/>
    <cellStyle name="Ποσοστό 19" xfId="48052"/>
    <cellStyle name="Ποσοστό 2" xfId="113"/>
    <cellStyle name="Ποσοστό 2 2" xfId="48053"/>
    <cellStyle name="Ποσοστό 2 2 2" xfId="48054"/>
    <cellStyle name="Ποσοστό 2 2 3" xfId="48055"/>
    <cellStyle name="Ποσοστό 2 2 4" xfId="48056"/>
    <cellStyle name="Ποσοστό 2 2 5" xfId="48057"/>
    <cellStyle name="Ποσοστό 2 2 6" xfId="48058"/>
    <cellStyle name="Ποσοστό 2 2 7" xfId="48059"/>
    <cellStyle name="Ποσοστό 2 2 8" xfId="48060"/>
    <cellStyle name="Ποσοστό 2 3" xfId="48061"/>
    <cellStyle name="Ποσοστό 2 4" xfId="48062"/>
    <cellStyle name="Ποσοστό 2 5" xfId="48063"/>
    <cellStyle name="Ποσοστό 2 6" xfId="48064"/>
    <cellStyle name="Ποσοστό 2 7" xfId="48065"/>
    <cellStyle name="Ποσοστό 2 8" xfId="48066"/>
    <cellStyle name="Ποσοστό 20" xfId="48067"/>
    <cellStyle name="Ποσοστό 21" xfId="48068"/>
    <cellStyle name="Ποσοστό 22" xfId="48069"/>
    <cellStyle name="Ποσοστό 23" xfId="48070"/>
    <cellStyle name="Ποσοστό 24" xfId="48071"/>
    <cellStyle name="Ποσοστό 25" xfId="48072"/>
    <cellStyle name="Ποσοστό 3" xfId="114"/>
    <cellStyle name="Ποσοστό 3 2" xfId="48073"/>
    <cellStyle name="Ποσοστό 3 3" xfId="48074"/>
    <cellStyle name="Ποσοστό 3 4" xfId="48075"/>
    <cellStyle name="Ποσοστό 4" xfId="115"/>
    <cellStyle name="Ποσοστό 4 2" xfId="48076"/>
    <cellStyle name="Ποσοστό 4 3" xfId="48077"/>
    <cellStyle name="Ποσοστό 5" xfId="48078"/>
    <cellStyle name="Ποσοστό 5 2" xfId="48079"/>
    <cellStyle name="Ποσοστό 6" xfId="48080"/>
    <cellStyle name="Ποσοστό 7" xfId="48081"/>
    <cellStyle name="Ποσοστό 7 2" xfId="48082"/>
    <cellStyle name="Ποσοστό 8" xfId="48083"/>
    <cellStyle name="Ποσοστό 9" xfId="48084"/>
    <cellStyle name="Προειδοποιητικό κείμενο 2" xfId="48085"/>
    <cellStyle name="Προειδοποιητικό κείμενο 2 2" xfId="48086"/>
    <cellStyle name="Προειδοποιητικό κείμενο 2 3" xfId="48087"/>
    <cellStyle name="Προειδοποιητικό κείμενο 2 4" xfId="48088"/>
    <cellStyle name="Προειδοποιητικό κείμενο 2 5" xfId="48089"/>
    <cellStyle name="Προειδοποιητικό κείμενο 3" xfId="48090"/>
    <cellStyle name="Προειδοποιητικό κείμενο 4" xfId="48091"/>
    <cellStyle name="Προειδοποιητικό κείμενο 5" xfId="48092"/>
    <cellStyle name="Προειδοποιητικό κείμενο 6" xfId="48093"/>
    <cellStyle name="Σημείωση 10" xfId="48094"/>
    <cellStyle name="Σημείωση 10 10" xfId="48095"/>
    <cellStyle name="Σημείωση 10 2" xfId="48096"/>
    <cellStyle name="Σημείωση 10 2 2" xfId="48097"/>
    <cellStyle name="Σημείωση 10 2 2 2" xfId="48098"/>
    <cellStyle name="Σημείωση 10 2 2 2 2" xfId="48099"/>
    <cellStyle name="Σημείωση 10 2 2 3" xfId="48100"/>
    <cellStyle name="Σημείωση 10 2 3" xfId="48101"/>
    <cellStyle name="Σημείωση 10 2 3 2" xfId="48102"/>
    <cellStyle name="Σημείωση 10 2 4" xfId="48103"/>
    <cellStyle name="Σημείωση 10 2 4 2" xfId="48104"/>
    <cellStyle name="Σημείωση 10 2 5" xfId="48105"/>
    <cellStyle name="Σημείωση 10 2 5 2" xfId="48106"/>
    <cellStyle name="Σημείωση 10 2 6" xfId="48107"/>
    <cellStyle name="Σημείωση 10 3" xfId="48108"/>
    <cellStyle name="Σημείωση 10 3 2" xfId="48109"/>
    <cellStyle name="Σημείωση 10 3 2 2" xfId="48110"/>
    <cellStyle name="Σημείωση 10 3 2 2 2" xfId="48111"/>
    <cellStyle name="Σημείωση 10 3 2 3" xfId="48112"/>
    <cellStyle name="Σημείωση 10 3 3" xfId="48113"/>
    <cellStyle name="Σημείωση 10 3 3 2" xfId="48114"/>
    <cellStyle name="Σημείωση 10 3 4" xfId="48115"/>
    <cellStyle name="Σημείωση 10 3 4 2" xfId="48116"/>
    <cellStyle name="Σημείωση 10 3 5" xfId="48117"/>
    <cellStyle name="Σημείωση 10 3 5 2" xfId="48118"/>
    <cellStyle name="Σημείωση 10 3 6" xfId="48119"/>
    <cellStyle name="Σημείωση 10 3 7" xfId="48120"/>
    <cellStyle name="Σημείωση 10 3 8" xfId="48121"/>
    <cellStyle name="Σημείωση 10 4" xfId="48122"/>
    <cellStyle name="Σημείωση 10 4 2" xfId="48123"/>
    <cellStyle name="Σημείωση 10 4 2 2" xfId="48124"/>
    <cellStyle name="Σημείωση 10 4 3" xfId="48125"/>
    <cellStyle name="Σημείωση 10 4 4" xfId="48126"/>
    <cellStyle name="Σημείωση 10 4 5" xfId="48127"/>
    <cellStyle name="Σημείωση 10 5" xfId="48128"/>
    <cellStyle name="Σημείωση 10 5 2" xfId="48129"/>
    <cellStyle name="Σημείωση 10 5 2 2" xfId="48130"/>
    <cellStyle name="Σημείωση 10 5 3" xfId="48131"/>
    <cellStyle name="Σημείωση 10 5 4" xfId="48132"/>
    <cellStyle name="Σημείωση 10 5 5" xfId="48133"/>
    <cellStyle name="Σημείωση 10 6" xfId="48134"/>
    <cellStyle name="Σημείωση 10 6 2" xfId="48135"/>
    <cellStyle name="Σημείωση 10 6 2 2" xfId="48136"/>
    <cellStyle name="Σημείωση 10 6 3" xfId="48137"/>
    <cellStyle name="Σημείωση 10 6 4" xfId="48138"/>
    <cellStyle name="Σημείωση 10 6 5" xfId="48139"/>
    <cellStyle name="Σημείωση 10 7" xfId="48140"/>
    <cellStyle name="Σημείωση 10 7 2" xfId="48141"/>
    <cellStyle name="Σημείωση 10 7 3" xfId="48142"/>
    <cellStyle name="Σημείωση 10 7 4" xfId="48143"/>
    <cellStyle name="Σημείωση 10 8" xfId="48144"/>
    <cellStyle name="Σημείωση 10 8 2" xfId="48145"/>
    <cellStyle name="Σημείωση 10 9" xfId="48146"/>
    <cellStyle name="Σημείωση 10 9 2" xfId="48147"/>
    <cellStyle name="Σημείωση 11" xfId="48148"/>
    <cellStyle name="Σημείωση 11 10" xfId="48149"/>
    <cellStyle name="Σημείωση 11 2" xfId="48150"/>
    <cellStyle name="Σημείωση 11 2 2" xfId="48151"/>
    <cellStyle name="Σημείωση 11 2 2 2" xfId="48152"/>
    <cellStyle name="Σημείωση 11 2 2 2 2" xfId="48153"/>
    <cellStyle name="Σημείωση 11 2 2 3" xfId="48154"/>
    <cellStyle name="Σημείωση 11 2 3" xfId="48155"/>
    <cellStyle name="Σημείωση 11 2 3 2" xfId="48156"/>
    <cellStyle name="Σημείωση 11 2 4" xfId="48157"/>
    <cellStyle name="Σημείωση 11 2 4 2" xfId="48158"/>
    <cellStyle name="Σημείωση 11 2 5" xfId="48159"/>
    <cellStyle name="Σημείωση 11 2 5 2" xfId="48160"/>
    <cellStyle name="Σημείωση 11 2 6" xfId="48161"/>
    <cellStyle name="Σημείωση 11 3" xfId="48162"/>
    <cellStyle name="Σημείωση 11 3 2" xfId="48163"/>
    <cellStyle name="Σημείωση 11 3 2 2" xfId="48164"/>
    <cellStyle name="Σημείωση 11 3 2 2 2" xfId="48165"/>
    <cellStyle name="Σημείωση 11 3 2 3" xfId="48166"/>
    <cellStyle name="Σημείωση 11 3 3" xfId="48167"/>
    <cellStyle name="Σημείωση 11 3 3 2" xfId="48168"/>
    <cellStyle name="Σημείωση 11 3 4" xfId="48169"/>
    <cellStyle name="Σημείωση 11 3 4 2" xfId="48170"/>
    <cellStyle name="Σημείωση 11 3 5" xfId="48171"/>
    <cellStyle name="Σημείωση 11 3 5 2" xfId="48172"/>
    <cellStyle name="Σημείωση 11 3 6" xfId="48173"/>
    <cellStyle name="Σημείωση 11 3 7" xfId="48174"/>
    <cellStyle name="Σημείωση 11 3 8" xfId="48175"/>
    <cellStyle name="Σημείωση 11 4" xfId="48176"/>
    <cellStyle name="Σημείωση 11 4 2" xfId="48177"/>
    <cellStyle name="Σημείωση 11 4 2 2" xfId="48178"/>
    <cellStyle name="Σημείωση 11 4 3" xfId="48179"/>
    <cellStyle name="Σημείωση 11 4 4" xfId="48180"/>
    <cellStyle name="Σημείωση 11 4 5" xfId="48181"/>
    <cellStyle name="Σημείωση 11 5" xfId="48182"/>
    <cellStyle name="Σημείωση 11 5 2" xfId="48183"/>
    <cellStyle name="Σημείωση 11 5 2 2" xfId="48184"/>
    <cellStyle name="Σημείωση 11 5 3" xfId="48185"/>
    <cellStyle name="Σημείωση 11 5 4" xfId="48186"/>
    <cellStyle name="Σημείωση 11 5 5" xfId="48187"/>
    <cellStyle name="Σημείωση 11 6" xfId="48188"/>
    <cellStyle name="Σημείωση 11 6 2" xfId="48189"/>
    <cellStyle name="Σημείωση 11 6 2 2" xfId="48190"/>
    <cellStyle name="Σημείωση 11 6 3" xfId="48191"/>
    <cellStyle name="Σημείωση 11 6 4" xfId="48192"/>
    <cellStyle name="Σημείωση 11 6 5" xfId="48193"/>
    <cellStyle name="Σημείωση 11 7" xfId="48194"/>
    <cellStyle name="Σημείωση 11 7 2" xfId="48195"/>
    <cellStyle name="Σημείωση 11 7 3" xfId="48196"/>
    <cellStyle name="Σημείωση 11 7 4" xfId="48197"/>
    <cellStyle name="Σημείωση 11 8" xfId="48198"/>
    <cellStyle name="Σημείωση 11 8 2" xfId="48199"/>
    <cellStyle name="Σημείωση 11 9" xfId="48200"/>
    <cellStyle name="Σημείωση 11 9 2" xfId="48201"/>
    <cellStyle name="Σημείωση 12" xfId="48202"/>
    <cellStyle name="Σημείωση 12 10" xfId="48203"/>
    <cellStyle name="Σημείωση 12 2" xfId="48204"/>
    <cellStyle name="Σημείωση 12 2 2" xfId="48205"/>
    <cellStyle name="Σημείωση 12 2 2 2" xfId="48206"/>
    <cellStyle name="Σημείωση 12 2 2 2 2" xfId="48207"/>
    <cellStyle name="Σημείωση 12 2 2 3" xfId="48208"/>
    <cellStyle name="Σημείωση 12 2 3" xfId="48209"/>
    <cellStyle name="Σημείωση 12 2 3 2" xfId="48210"/>
    <cellStyle name="Σημείωση 12 2 4" xfId="48211"/>
    <cellStyle name="Σημείωση 12 2 4 2" xfId="48212"/>
    <cellStyle name="Σημείωση 12 2 5" xfId="48213"/>
    <cellStyle name="Σημείωση 12 2 5 2" xfId="48214"/>
    <cellStyle name="Σημείωση 12 2 6" xfId="48215"/>
    <cellStyle name="Σημείωση 12 3" xfId="48216"/>
    <cellStyle name="Σημείωση 12 3 2" xfId="48217"/>
    <cellStyle name="Σημείωση 12 3 2 2" xfId="48218"/>
    <cellStyle name="Σημείωση 12 3 2 2 2" xfId="48219"/>
    <cellStyle name="Σημείωση 12 3 2 3" xfId="48220"/>
    <cellStyle name="Σημείωση 12 3 3" xfId="48221"/>
    <cellStyle name="Σημείωση 12 3 3 2" xfId="48222"/>
    <cellStyle name="Σημείωση 12 3 4" xfId="48223"/>
    <cellStyle name="Σημείωση 12 3 4 2" xfId="48224"/>
    <cellStyle name="Σημείωση 12 3 5" xfId="48225"/>
    <cellStyle name="Σημείωση 12 3 5 2" xfId="48226"/>
    <cellStyle name="Σημείωση 12 3 6" xfId="48227"/>
    <cellStyle name="Σημείωση 12 3 7" xfId="48228"/>
    <cellStyle name="Σημείωση 12 3 8" xfId="48229"/>
    <cellStyle name="Σημείωση 12 4" xfId="48230"/>
    <cellStyle name="Σημείωση 12 4 2" xfId="48231"/>
    <cellStyle name="Σημείωση 12 4 2 2" xfId="48232"/>
    <cellStyle name="Σημείωση 12 4 3" xfId="48233"/>
    <cellStyle name="Σημείωση 12 4 4" xfId="48234"/>
    <cellStyle name="Σημείωση 12 4 5" xfId="48235"/>
    <cellStyle name="Σημείωση 12 5" xfId="48236"/>
    <cellStyle name="Σημείωση 12 5 2" xfId="48237"/>
    <cellStyle name="Σημείωση 12 5 2 2" xfId="48238"/>
    <cellStyle name="Σημείωση 12 5 3" xfId="48239"/>
    <cellStyle name="Σημείωση 12 5 4" xfId="48240"/>
    <cellStyle name="Σημείωση 12 5 5" xfId="48241"/>
    <cellStyle name="Σημείωση 12 6" xfId="48242"/>
    <cellStyle name="Σημείωση 12 6 2" xfId="48243"/>
    <cellStyle name="Σημείωση 12 6 2 2" xfId="48244"/>
    <cellStyle name="Σημείωση 12 6 3" xfId="48245"/>
    <cellStyle name="Σημείωση 12 6 4" xfId="48246"/>
    <cellStyle name="Σημείωση 12 6 5" xfId="48247"/>
    <cellStyle name="Σημείωση 12 7" xfId="48248"/>
    <cellStyle name="Σημείωση 12 7 2" xfId="48249"/>
    <cellStyle name="Σημείωση 12 7 3" xfId="48250"/>
    <cellStyle name="Σημείωση 12 7 4" xfId="48251"/>
    <cellStyle name="Σημείωση 12 8" xfId="48252"/>
    <cellStyle name="Σημείωση 12 8 2" xfId="48253"/>
    <cellStyle name="Σημείωση 12 9" xfId="48254"/>
    <cellStyle name="Σημείωση 12 9 2" xfId="48255"/>
    <cellStyle name="Σημείωση 13" xfId="48256"/>
    <cellStyle name="Σημείωση 13 10" xfId="48257"/>
    <cellStyle name="Σημείωση 13 2" xfId="48258"/>
    <cellStyle name="Σημείωση 13 2 2" xfId="48259"/>
    <cellStyle name="Σημείωση 13 2 2 2" xfId="48260"/>
    <cellStyle name="Σημείωση 13 2 2 2 2" xfId="48261"/>
    <cellStyle name="Σημείωση 13 2 2 3" xfId="48262"/>
    <cellStyle name="Σημείωση 13 2 3" xfId="48263"/>
    <cellStyle name="Σημείωση 13 2 3 2" xfId="48264"/>
    <cellStyle name="Σημείωση 13 2 4" xfId="48265"/>
    <cellStyle name="Σημείωση 13 2 4 2" xfId="48266"/>
    <cellStyle name="Σημείωση 13 2 5" xfId="48267"/>
    <cellStyle name="Σημείωση 13 2 5 2" xfId="48268"/>
    <cellStyle name="Σημείωση 13 2 6" xfId="48269"/>
    <cellStyle name="Σημείωση 13 3" xfId="48270"/>
    <cellStyle name="Σημείωση 13 3 2" xfId="48271"/>
    <cellStyle name="Σημείωση 13 3 2 2" xfId="48272"/>
    <cellStyle name="Σημείωση 13 3 2 2 2" xfId="48273"/>
    <cellStyle name="Σημείωση 13 3 2 3" xfId="48274"/>
    <cellStyle name="Σημείωση 13 3 3" xfId="48275"/>
    <cellStyle name="Σημείωση 13 3 3 2" xfId="48276"/>
    <cellStyle name="Σημείωση 13 3 4" xfId="48277"/>
    <cellStyle name="Σημείωση 13 3 4 2" xfId="48278"/>
    <cellStyle name="Σημείωση 13 3 5" xfId="48279"/>
    <cellStyle name="Σημείωση 13 3 5 2" xfId="48280"/>
    <cellStyle name="Σημείωση 13 3 6" xfId="48281"/>
    <cellStyle name="Σημείωση 13 3 7" xfId="48282"/>
    <cellStyle name="Σημείωση 13 3 8" xfId="48283"/>
    <cellStyle name="Σημείωση 13 4" xfId="48284"/>
    <cellStyle name="Σημείωση 13 4 2" xfId="48285"/>
    <cellStyle name="Σημείωση 13 4 2 2" xfId="48286"/>
    <cellStyle name="Σημείωση 13 4 3" xfId="48287"/>
    <cellStyle name="Σημείωση 13 4 4" xfId="48288"/>
    <cellStyle name="Σημείωση 13 4 5" xfId="48289"/>
    <cellStyle name="Σημείωση 13 5" xfId="48290"/>
    <cellStyle name="Σημείωση 13 5 2" xfId="48291"/>
    <cellStyle name="Σημείωση 13 5 2 2" xfId="48292"/>
    <cellStyle name="Σημείωση 13 5 3" xfId="48293"/>
    <cellStyle name="Σημείωση 13 5 4" xfId="48294"/>
    <cellStyle name="Σημείωση 13 5 5" xfId="48295"/>
    <cellStyle name="Σημείωση 13 6" xfId="48296"/>
    <cellStyle name="Σημείωση 13 6 2" xfId="48297"/>
    <cellStyle name="Σημείωση 13 6 2 2" xfId="48298"/>
    <cellStyle name="Σημείωση 13 6 3" xfId="48299"/>
    <cellStyle name="Σημείωση 13 6 4" xfId="48300"/>
    <cellStyle name="Σημείωση 13 6 5" xfId="48301"/>
    <cellStyle name="Σημείωση 13 7" xfId="48302"/>
    <cellStyle name="Σημείωση 13 7 2" xfId="48303"/>
    <cellStyle name="Σημείωση 13 7 3" xfId="48304"/>
    <cellStyle name="Σημείωση 13 7 4" xfId="48305"/>
    <cellStyle name="Σημείωση 13 8" xfId="48306"/>
    <cellStyle name="Σημείωση 13 8 2" xfId="48307"/>
    <cellStyle name="Σημείωση 13 9" xfId="48308"/>
    <cellStyle name="Σημείωση 13 9 2" xfId="48309"/>
    <cellStyle name="Σημείωση 14" xfId="48310"/>
    <cellStyle name="Σημείωση 14 10" xfId="48311"/>
    <cellStyle name="Σημείωση 14 2" xfId="48312"/>
    <cellStyle name="Σημείωση 14 2 2" xfId="48313"/>
    <cellStyle name="Σημείωση 14 2 2 2" xfId="48314"/>
    <cellStyle name="Σημείωση 14 2 2 2 2" xfId="48315"/>
    <cellStyle name="Σημείωση 14 2 2 3" xfId="48316"/>
    <cellStyle name="Σημείωση 14 2 3" xfId="48317"/>
    <cellStyle name="Σημείωση 14 2 3 2" xfId="48318"/>
    <cellStyle name="Σημείωση 14 2 4" xfId="48319"/>
    <cellStyle name="Σημείωση 14 2 4 2" xfId="48320"/>
    <cellStyle name="Σημείωση 14 2 5" xfId="48321"/>
    <cellStyle name="Σημείωση 14 2 5 2" xfId="48322"/>
    <cellStyle name="Σημείωση 14 2 6" xfId="48323"/>
    <cellStyle name="Σημείωση 14 3" xfId="48324"/>
    <cellStyle name="Σημείωση 14 3 2" xfId="48325"/>
    <cellStyle name="Σημείωση 14 3 2 2" xfId="48326"/>
    <cellStyle name="Σημείωση 14 3 2 2 2" xfId="48327"/>
    <cellStyle name="Σημείωση 14 3 2 3" xfId="48328"/>
    <cellStyle name="Σημείωση 14 3 3" xfId="48329"/>
    <cellStyle name="Σημείωση 14 3 3 2" xfId="48330"/>
    <cellStyle name="Σημείωση 14 3 4" xfId="48331"/>
    <cellStyle name="Σημείωση 14 3 4 2" xfId="48332"/>
    <cellStyle name="Σημείωση 14 3 5" xfId="48333"/>
    <cellStyle name="Σημείωση 14 3 5 2" xfId="48334"/>
    <cellStyle name="Σημείωση 14 3 6" xfId="48335"/>
    <cellStyle name="Σημείωση 14 3 7" xfId="48336"/>
    <cellStyle name="Σημείωση 14 3 8" xfId="48337"/>
    <cellStyle name="Σημείωση 14 4" xfId="48338"/>
    <cellStyle name="Σημείωση 14 4 2" xfId="48339"/>
    <cellStyle name="Σημείωση 14 4 2 2" xfId="48340"/>
    <cellStyle name="Σημείωση 14 4 3" xfId="48341"/>
    <cellStyle name="Σημείωση 14 4 4" xfId="48342"/>
    <cellStyle name="Σημείωση 14 4 5" xfId="48343"/>
    <cellStyle name="Σημείωση 14 5" xfId="48344"/>
    <cellStyle name="Σημείωση 14 5 2" xfId="48345"/>
    <cellStyle name="Σημείωση 14 5 2 2" xfId="48346"/>
    <cellStyle name="Σημείωση 14 5 3" xfId="48347"/>
    <cellStyle name="Σημείωση 14 5 4" xfId="48348"/>
    <cellStyle name="Σημείωση 14 5 5" xfId="48349"/>
    <cellStyle name="Σημείωση 14 6" xfId="48350"/>
    <cellStyle name="Σημείωση 14 6 2" xfId="48351"/>
    <cellStyle name="Σημείωση 14 6 2 2" xfId="48352"/>
    <cellStyle name="Σημείωση 14 6 3" xfId="48353"/>
    <cellStyle name="Σημείωση 14 6 4" xfId="48354"/>
    <cellStyle name="Σημείωση 14 6 5" xfId="48355"/>
    <cellStyle name="Σημείωση 14 7" xfId="48356"/>
    <cellStyle name="Σημείωση 14 7 2" xfId="48357"/>
    <cellStyle name="Σημείωση 14 7 3" xfId="48358"/>
    <cellStyle name="Σημείωση 14 7 4" xfId="48359"/>
    <cellStyle name="Σημείωση 14 8" xfId="48360"/>
    <cellStyle name="Σημείωση 14 8 2" xfId="48361"/>
    <cellStyle name="Σημείωση 14 9" xfId="48362"/>
    <cellStyle name="Σημείωση 14 9 2" xfId="48363"/>
    <cellStyle name="Σημείωση 15" xfId="48364"/>
    <cellStyle name="Σημείωση 15 10" xfId="48365"/>
    <cellStyle name="Σημείωση 15 2" xfId="48366"/>
    <cellStyle name="Σημείωση 15 2 2" xfId="48367"/>
    <cellStyle name="Σημείωση 15 2 2 2" xfId="48368"/>
    <cellStyle name="Σημείωση 15 2 2 2 2" xfId="48369"/>
    <cellStyle name="Σημείωση 15 2 2 3" xfId="48370"/>
    <cellStyle name="Σημείωση 15 2 3" xfId="48371"/>
    <cellStyle name="Σημείωση 15 2 3 2" xfId="48372"/>
    <cellStyle name="Σημείωση 15 2 4" xfId="48373"/>
    <cellStyle name="Σημείωση 15 2 4 2" xfId="48374"/>
    <cellStyle name="Σημείωση 15 2 5" xfId="48375"/>
    <cellStyle name="Σημείωση 15 2 5 2" xfId="48376"/>
    <cellStyle name="Σημείωση 15 2 6" xfId="48377"/>
    <cellStyle name="Σημείωση 15 3" xfId="48378"/>
    <cellStyle name="Σημείωση 15 3 2" xfId="48379"/>
    <cellStyle name="Σημείωση 15 3 2 2" xfId="48380"/>
    <cellStyle name="Σημείωση 15 3 2 2 2" xfId="48381"/>
    <cellStyle name="Σημείωση 15 3 2 3" xfId="48382"/>
    <cellStyle name="Σημείωση 15 3 3" xfId="48383"/>
    <cellStyle name="Σημείωση 15 3 3 2" xfId="48384"/>
    <cellStyle name="Σημείωση 15 3 4" xfId="48385"/>
    <cellStyle name="Σημείωση 15 3 4 2" xfId="48386"/>
    <cellStyle name="Σημείωση 15 3 5" xfId="48387"/>
    <cellStyle name="Σημείωση 15 3 5 2" xfId="48388"/>
    <cellStyle name="Σημείωση 15 3 6" xfId="48389"/>
    <cellStyle name="Σημείωση 15 3 7" xfId="48390"/>
    <cellStyle name="Σημείωση 15 3 8" xfId="48391"/>
    <cellStyle name="Σημείωση 15 4" xfId="48392"/>
    <cellStyle name="Σημείωση 15 4 2" xfId="48393"/>
    <cellStyle name="Σημείωση 15 4 2 2" xfId="48394"/>
    <cellStyle name="Σημείωση 15 4 3" xfId="48395"/>
    <cellStyle name="Σημείωση 15 4 4" xfId="48396"/>
    <cellStyle name="Σημείωση 15 4 5" xfId="48397"/>
    <cellStyle name="Σημείωση 15 5" xfId="48398"/>
    <cellStyle name="Σημείωση 15 5 2" xfId="48399"/>
    <cellStyle name="Σημείωση 15 5 2 2" xfId="48400"/>
    <cellStyle name="Σημείωση 15 5 3" xfId="48401"/>
    <cellStyle name="Σημείωση 15 5 4" xfId="48402"/>
    <cellStyle name="Σημείωση 15 5 5" xfId="48403"/>
    <cellStyle name="Σημείωση 15 6" xfId="48404"/>
    <cellStyle name="Σημείωση 15 6 2" xfId="48405"/>
    <cellStyle name="Σημείωση 15 6 2 2" xfId="48406"/>
    <cellStyle name="Σημείωση 15 6 3" xfId="48407"/>
    <cellStyle name="Σημείωση 15 6 4" xfId="48408"/>
    <cellStyle name="Σημείωση 15 6 5" xfId="48409"/>
    <cellStyle name="Σημείωση 15 7" xfId="48410"/>
    <cellStyle name="Σημείωση 15 7 2" xfId="48411"/>
    <cellStyle name="Σημείωση 15 7 3" xfId="48412"/>
    <cellStyle name="Σημείωση 15 7 4" xfId="48413"/>
    <cellStyle name="Σημείωση 15 8" xfId="48414"/>
    <cellStyle name="Σημείωση 15 8 2" xfId="48415"/>
    <cellStyle name="Σημείωση 15 9" xfId="48416"/>
    <cellStyle name="Σημείωση 15 9 2" xfId="48417"/>
    <cellStyle name="Σημείωση 16" xfId="48418"/>
    <cellStyle name="Σημείωση 16 10" xfId="48419"/>
    <cellStyle name="Σημείωση 16 2" xfId="48420"/>
    <cellStyle name="Σημείωση 16 2 2" xfId="48421"/>
    <cellStyle name="Σημείωση 16 2 2 2" xfId="48422"/>
    <cellStyle name="Σημείωση 16 2 2 2 2" xfId="48423"/>
    <cellStyle name="Σημείωση 16 2 2 3" xfId="48424"/>
    <cellStyle name="Σημείωση 16 2 3" xfId="48425"/>
    <cellStyle name="Σημείωση 16 2 3 2" xfId="48426"/>
    <cellStyle name="Σημείωση 16 2 4" xfId="48427"/>
    <cellStyle name="Σημείωση 16 2 4 2" xfId="48428"/>
    <cellStyle name="Σημείωση 16 2 5" xfId="48429"/>
    <cellStyle name="Σημείωση 16 2 5 2" xfId="48430"/>
    <cellStyle name="Σημείωση 16 2 6" xfId="48431"/>
    <cellStyle name="Σημείωση 16 3" xfId="48432"/>
    <cellStyle name="Σημείωση 16 3 2" xfId="48433"/>
    <cellStyle name="Σημείωση 16 3 2 2" xfId="48434"/>
    <cellStyle name="Σημείωση 16 3 2 2 2" xfId="48435"/>
    <cellStyle name="Σημείωση 16 3 2 3" xfId="48436"/>
    <cellStyle name="Σημείωση 16 3 3" xfId="48437"/>
    <cellStyle name="Σημείωση 16 3 3 2" xfId="48438"/>
    <cellStyle name="Σημείωση 16 3 4" xfId="48439"/>
    <cellStyle name="Σημείωση 16 3 4 2" xfId="48440"/>
    <cellStyle name="Σημείωση 16 3 5" xfId="48441"/>
    <cellStyle name="Σημείωση 16 3 5 2" xfId="48442"/>
    <cellStyle name="Σημείωση 16 3 6" xfId="48443"/>
    <cellStyle name="Σημείωση 16 3 7" xfId="48444"/>
    <cellStyle name="Σημείωση 16 3 8" xfId="48445"/>
    <cellStyle name="Σημείωση 16 4" xfId="48446"/>
    <cellStyle name="Σημείωση 16 4 2" xfId="48447"/>
    <cellStyle name="Σημείωση 16 4 2 2" xfId="48448"/>
    <cellStyle name="Σημείωση 16 4 3" xfId="48449"/>
    <cellStyle name="Σημείωση 16 4 4" xfId="48450"/>
    <cellStyle name="Σημείωση 16 4 5" xfId="48451"/>
    <cellStyle name="Σημείωση 16 5" xfId="48452"/>
    <cellStyle name="Σημείωση 16 5 2" xfId="48453"/>
    <cellStyle name="Σημείωση 16 5 2 2" xfId="48454"/>
    <cellStyle name="Σημείωση 16 5 3" xfId="48455"/>
    <cellStyle name="Σημείωση 16 5 4" xfId="48456"/>
    <cellStyle name="Σημείωση 16 5 5" xfId="48457"/>
    <cellStyle name="Σημείωση 16 6" xfId="48458"/>
    <cellStyle name="Σημείωση 16 6 2" xfId="48459"/>
    <cellStyle name="Σημείωση 16 6 2 2" xfId="48460"/>
    <cellStyle name="Σημείωση 16 6 3" xfId="48461"/>
    <cellStyle name="Σημείωση 16 6 4" xfId="48462"/>
    <cellStyle name="Σημείωση 16 6 5" xfId="48463"/>
    <cellStyle name="Σημείωση 16 7" xfId="48464"/>
    <cellStyle name="Σημείωση 16 7 2" xfId="48465"/>
    <cellStyle name="Σημείωση 16 7 3" xfId="48466"/>
    <cellStyle name="Σημείωση 16 7 4" xfId="48467"/>
    <cellStyle name="Σημείωση 16 8" xfId="48468"/>
    <cellStyle name="Σημείωση 16 8 2" xfId="48469"/>
    <cellStyle name="Σημείωση 16 9" xfId="48470"/>
    <cellStyle name="Σημείωση 16 9 2" xfId="48471"/>
    <cellStyle name="Σημείωση 17" xfId="48472"/>
    <cellStyle name="Σημείωση 17 10" xfId="48473"/>
    <cellStyle name="Σημείωση 17 2" xfId="48474"/>
    <cellStyle name="Σημείωση 17 2 2" xfId="48475"/>
    <cellStyle name="Σημείωση 17 2 2 2" xfId="48476"/>
    <cellStyle name="Σημείωση 17 2 2 2 2" xfId="48477"/>
    <cellStyle name="Σημείωση 17 2 2 3" xfId="48478"/>
    <cellStyle name="Σημείωση 17 2 3" xfId="48479"/>
    <cellStyle name="Σημείωση 17 2 3 2" xfId="48480"/>
    <cellStyle name="Σημείωση 17 2 4" xfId="48481"/>
    <cellStyle name="Σημείωση 17 2 4 2" xfId="48482"/>
    <cellStyle name="Σημείωση 17 2 5" xfId="48483"/>
    <cellStyle name="Σημείωση 17 2 5 2" xfId="48484"/>
    <cellStyle name="Σημείωση 17 2 6" xfId="48485"/>
    <cellStyle name="Σημείωση 17 3" xfId="48486"/>
    <cellStyle name="Σημείωση 17 3 2" xfId="48487"/>
    <cellStyle name="Σημείωση 17 3 2 2" xfId="48488"/>
    <cellStyle name="Σημείωση 17 3 2 2 2" xfId="48489"/>
    <cellStyle name="Σημείωση 17 3 2 3" xfId="48490"/>
    <cellStyle name="Σημείωση 17 3 3" xfId="48491"/>
    <cellStyle name="Σημείωση 17 3 3 2" xfId="48492"/>
    <cellStyle name="Σημείωση 17 3 4" xfId="48493"/>
    <cellStyle name="Σημείωση 17 3 4 2" xfId="48494"/>
    <cellStyle name="Σημείωση 17 3 5" xfId="48495"/>
    <cellStyle name="Σημείωση 17 3 5 2" xfId="48496"/>
    <cellStyle name="Σημείωση 17 3 6" xfId="48497"/>
    <cellStyle name="Σημείωση 17 3 7" xfId="48498"/>
    <cellStyle name="Σημείωση 17 3 8" xfId="48499"/>
    <cellStyle name="Σημείωση 17 4" xfId="48500"/>
    <cellStyle name="Σημείωση 17 4 2" xfId="48501"/>
    <cellStyle name="Σημείωση 17 4 2 2" xfId="48502"/>
    <cellStyle name="Σημείωση 17 4 3" xfId="48503"/>
    <cellStyle name="Σημείωση 17 4 4" xfId="48504"/>
    <cellStyle name="Σημείωση 17 4 5" xfId="48505"/>
    <cellStyle name="Σημείωση 17 5" xfId="48506"/>
    <cellStyle name="Σημείωση 17 5 2" xfId="48507"/>
    <cellStyle name="Σημείωση 17 5 2 2" xfId="48508"/>
    <cellStyle name="Σημείωση 17 5 3" xfId="48509"/>
    <cellStyle name="Σημείωση 17 5 4" xfId="48510"/>
    <cellStyle name="Σημείωση 17 5 5" xfId="48511"/>
    <cellStyle name="Σημείωση 17 6" xfId="48512"/>
    <cellStyle name="Σημείωση 17 6 2" xfId="48513"/>
    <cellStyle name="Σημείωση 17 6 2 2" xfId="48514"/>
    <cellStyle name="Σημείωση 17 6 3" xfId="48515"/>
    <cellStyle name="Σημείωση 17 6 4" xfId="48516"/>
    <cellStyle name="Σημείωση 17 6 5" xfId="48517"/>
    <cellStyle name="Σημείωση 17 7" xfId="48518"/>
    <cellStyle name="Σημείωση 17 7 2" xfId="48519"/>
    <cellStyle name="Σημείωση 17 7 3" xfId="48520"/>
    <cellStyle name="Σημείωση 17 7 4" xfId="48521"/>
    <cellStyle name="Σημείωση 17 8" xfId="48522"/>
    <cellStyle name="Σημείωση 17 8 2" xfId="48523"/>
    <cellStyle name="Σημείωση 17 9" xfId="48524"/>
    <cellStyle name="Σημείωση 17 9 2" xfId="48525"/>
    <cellStyle name="Σημείωση 18" xfId="48526"/>
    <cellStyle name="Σημείωση 18 2" xfId="48527"/>
    <cellStyle name="Σημείωση 18 2 2" xfId="48528"/>
    <cellStyle name="Σημείωση 18 2 2 2" xfId="48529"/>
    <cellStyle name="Σημείωση 18 2 3" xfId="48530"/>
    <cellStyle name="Σημείωση 18 3" xfId="48531"/>
    <cellStyle name="Σημείωση 18 3 2" xfId="48532"/>
    <cellStyle name="Σημείωση 18 4" xfId="48533"/>
    <cellStyle name="Σημείωση 18 4 2" xfId="48534"/>
    <cellStyle name="Σημείωση 18 5" xfId="48535"/>
    <cellStyle name="Σημείωση 18 5 2" xfId="48536"/>
    <cellStyle name="Σημείωση 18 6" xfId="48537"/>
    <cellStyle name="Σημείωση 18 7" xfId="48538"/>
    <cellStyle name="Σημείωση 18 8" xfId="48539"/>
    <cellStyle name="Σημείωση 19" xfId="48540"/>
    <cellStyle name="Σημείωση 19 2" xfId="48541"/>
    <cellStyle name="Σημείωση 19 2 2" xfId="48542"/>
    <cellStyle name="Σημείωση 19 2 2 2" xfId="48543"/>
    <cellStyle name="Σημείωση 19 2 3" xfId="48544"/>
    <cellStyle name="Σημείωση 19 3" xfId="48545"/>
    <cellStyle name="Σημείωση 19 3 2" xfId="48546"/>
    <cellStyle name="Σημείωση 19 4" xfId="48547"/>
    <cellStyle name="Σημείωση 19 4 2" xfId="48548"/>
    <cellStyle name="Σημείωση 19 5" xfId="48549"/>
    <cellStyle name="Σημείωση 19 5 2" xfId="48550"/>
    <cellStyle name="Σημείωση 19 6" xfId="48551"/>
    <cellStyle name="Σημείωση 19 7" xfId="48552"/>
    <cellStyle name="Σημείωση 19 8" xfId="48553"/>
    <cellStyle name="Σημείωση 2" xfId="48554"/>
    <cellStyle name="Σημείωση 2 10" xfId="48555"/>
    <cellStyle name="Σημείωση 2 10 10" xfId="48556"/>
    <cellStyle name="Σημείωση 2 10 2" xfId="48557"/>
    <cellStyle name="Σημείωση 2 10 2 2" xfId="48558"/>
    <cellStyle name="Σημείωση 2 10 2 2 2" xfId="48559"/>
    <cellStyle name="Σημείωση 2 10 2 2 2 2" xfId="48560"/>
    <cellStyle name="Σημείωση 2 10 2 2 3" xfId="48561"/>
    <cellStyle name="Σημείωση 2 10 2 3" xfId="48562"/>
    <cellStyle name="Σημείωση 2 10 2 3 2" xfId="48563"/>
    <cellStyle name="Σημείωση 2 10 2 4" xfId="48564"/>
    <cellStyle name="Σημείωση 2 10 2 4 2" xfId="48565"/>
    <cellStyle name="Σημείωση 2 10 2 5" xfId="48566"/>
    <cellStyle name="Σημείωση 2 10 2 5 2" xfId="48567"/>
    <cellStyle name="Σημείωση 2 10 2 6" xfId="48568"/>
    <cellStyle name="Σημείωση 2 10 3" xfId="48569"/>
    <cellStyle name="Σημείωση 2 10 3 2" xfId="48570"/>
    <cellStyle name="Σημείωση 2 10 3 2 2" xfId="48571"/>
    <cellStyle name="Σημείωση 2 10 3 2 2 2" xfId="48572"/>
    <cellStyle name="Σημείωση 2 10 3 2 3" xfId="48573"/>
    <cellStyle name="Σημείωση 2 10 3 3" xfId="48574"/>
    <cellStyle name="Σημείωση 2 10 3 3 2" xfId="48575"/>
    <cellStyle name="Σημείωση 2 10 3 4" xfId="48576"/>
    <cellStyle name="Σημείωση 2 10 3 4 2" xfId="48577"/>
    <cellStyle name="Σημείωση 2 10 3 5" xfId="48578"/>
    <cellStyle name="Σημείωση 2 10 3 5 2" xfId="48579"/>
    <cellStyle name="Σημείωση 2 10 3 6" xfId="48580"/>
    <cellStyle name="Σημείωση 2 10 3 7" xfId="48581"/>
    <cellStyle name="Σημείωση 2 10 3 8" xfId="48582"/>
    <cellStyle name="Σημείωση 2 10 4" xfId="48583"/>
    <cellStyle name="Σημείωση 2 10 4 2" xfId="48584"/>
    <cellStyle name="Σημείωση 2 10 4 2 2" xfId="48585"/>
    <cellStyle name="Σημείωση 2 10 4 3" xfId="48586"/>
    <cellStyle name="Σημείωση 2 10 4 4" xfId="48587"/>
    <cellStyle name="Σημείωση 2 10 4 5" xfId="48588"/>
    <cellStyle name="Σημείωση 2 10 5" xfId="48589"/>
    <cellStyle name="Σημείωση 2 10 5 2" xfId="48590"/>
    <cellStyle name="Σημείωση 2 10 5 2 2" xfId="48591"/>
    <cellStyle name="Σημείωση 2 10 5 3" xfId="48592"/>
    <cellStyle name="Σημείωση 2 10 5 4" xfId="48593"/>
    <cellStyle name="Σημείωση 2 10 5 5" xfId="48594"/>
    <cellStyle name="Σημείωση 2 10 6" xfId="48595"/>
    <cellStyle name="Σημείωση 2 10 6 2" xfId="48596"/>
    <cellStyle name="Σημείωση 2 10 6 2 2" xfId="48597"/>
    <cellStyle name="Σημείωση 2 10 6 3" xfId="48598"/>
    <cellStyle name="Σημείωση 2 10 6 4" xfId="48599"/>
    <cellStyle name="Σημείωση 2 10 6 5" xfId="48600"/>
    <cellStyle name="Σημείωση 2 10 7" xfId="48601"/>
    <cellStyle name="Σημείωση 2 10 7 2" xfId="48602"/>
    <cellStyle name="Σημείωση 2 10 7 3" xfId="48603"/>
    <cellStyle name="Σημείωση 2 10 7 4" xfId="48604"/>
    <cellStyle name="Σημείωση 2 10 8" xfId="48605"/>
    <cellStyle name="Σημείωση 2 10 8 2" xfId="48606"/>
    <cellStyle name="Σημείωση 2 10 9" xfId="48607"/>
    <cellStyle name="Σημείωση 2 10 9 2" xfId="48608"/>
    <cellStyle name="Σημείωση 2 11" xfId="48609"/>
    <cellStyle name="Σημείωση 2 11 10" xfId="48610"/>
    <cellStyle name="Σημείωση 2 11 2" xfId="48611"/>
    <cellStyle name="Σημείωση 2 11 2 2" xfId="48612"/>
    <cellStyle name="Σημείωση 2 11 2 2 2" xfId="48613"/>
    <cellStyle name="Σημείωση 2 11 2 2 2 2" xfId="48614"/>
    <cellStyle name="Σημείωση 2 11 2 2 3" xfId="48615"/>
    <cellStyle name="Σημείωση 2 11 2 3" xfId="48616"/>
    <cellStyle name="Σημείωση 2 11 2 3 2" xfId="48617"/>
    <cellStyle name="Σημείωση 2 11 2 4" xfId="48618"/>
    <cellStyle name="Σημείωση 2 11 2 4 2" xfId="48619"/>
    <cellStyle name="Σημείωση 2 11 2 5" xfId="48620"/>
    <cellStyle name="Σημείωση 2 11 2 5 2" xfId="48621"/>
    <cellStyle name="Σημείωση 2 11 2 6" xfId="48622"/>
    <cellStyle name="Σημείωση 2 11 3" xfId="48623"/>
    <cellStyle name="Σημείωση 2 11 3 2" xfId="48624"/>
    <cellStyle name="Σημείωση 2 11 3 2 2" xfId="48625"/>
    <cellStyle name="Σημείωση 2 11 3 2 2 2" xfId="48626"/>
    <cellStyle name="Σημείωση 2 11 3 2 3" xfId="48627"/>
    <cellStyle name="Σημείωση 2 11 3 3" xfId="48628"/>
    <cellStyle name="Σημείωση 2 11 3 3 2" xfId="48629"/>
    <cellStyle name="Σημείωση 2 11 3 4" xfId="48630"/>
    <cellStyle name="Σημείωση 2 11 3 4 2" xfId="48631"/>
    <cellStyle name="Σημείωση 2 11 3 5" xfId="48632"/>
    <cellStyle name="Σημείωση 2 11 3 5 2" xfId="48633"/>
    <cellStyle name="Σημείωση 2 11 3 6" xfId="48634"/>
    <cellStyle name="Σημείωση 2 11 3 7" xfId="48635"/>
    <cellStyle name="Σημείωση 2 11 3 8" xfId="48636"/>
    <cellStyle name="Σημείωση 2 11 4" xfId="48637"/>
    <cellStyle name="Σημείωση 2 11 4 2" xfId="48638"/>
    <cellStyle name="Σημείωση 2 11 4 2 2" xfId="48639"/>
    <cellStyle name="Σημείωση 2 11 4 3" xfId="48640"/>
    <cellStyle name="Σημείωση 2 11 4 4" xfId="48641"/>
    <cellStyle name="Σημείωση 2 11 4 5" xfId="48642"/>
    <cellStyle name="Σημείωση 2 11 5" xfId="48643"/>
    <cellStyle name="Σημείωση 2 11 5 2" xfId="48644"/>
    <cellStyle name="Σημείωση 2 11 5 2 2" xfId="48645"/>
    <cellStyle name="Σημείωση 2 11 5 3" xfId="48646"/>
    <cellStyle name="Σημείωση 2 11 5 4" xfId="48647"/>
    <cellStyle name="Σημείωση 2 11 5 5" xfId="48648"/>
    <cellStyle name="Σημείωση 2 11 6" xfId="48649"/>
    <cellStyle name="Σημείωση 2 11 6 2" xfId="48650"/>
    <cellStyle name="Σημείωση 2 11 6 2 2" xfId="48651"/>
    <cellStyle name="Σημείωση 2 11 6 3" xfId="48652"/>
    <cellStyle name="Σημείωση 2 11 6 4" xfId="48653"/>
    <cellStyle name="Σημείωση 2 11 6 5" xfId="48654"/>
    <cellStyle name="Σημείωση 2 11 7" xfId="48655"/>
    <cellStyle name="Σημείωση 2 11 7 2" xfId="48656"/>
    <cellStyle name="Σημείωση 2 11 7 3" xfId="48657"/>
    <cellStyle name="Σημείωση 2 11 7 4" xfId="48658"/>
    <cellStyle name="Σημείωση 2 11 8" xfId="48659"/>
    <cellStyle name="Σημείωση 2 11 8 2" xfId="48660"/>
    <cellStyle name="Σημείωση 2 11 9" xfId="48661"/>
    <cellStyle name="Σημείωση 2 11 9 2" xfId="48662"/>
    <cellStyle name="Σημείωση 2 12" xfId="48663"/>
    <cellStyle name="Σημείωση 2 12 10" xfId="48664"/>
    <cellStyle name="Σημείωση 2 12 2" xfId="48665"/>
    <cellStyle name="Σημείωση 2 12 2 2" xfId="48666"/>
    <cellStyle name="Σημείωση 2 12 2 2 2" xfId="48667"/>
    <cellStyle name="Σημείωση 2 12 2 2 2 2" xfId="48668"/>
    <cellStyle name="Σημείωση 2 12 2 2 3" xfId="48669"/>
    <cellStyle name="Σημείωση 2 12 2 3" xfId="48670"/>
    <cellStyle name="Σημείωση 2 12 2 3 2" xfId="48671"/>
    <cellStyle name="Σημείωση 2 12 2 4" xfId="48672"/>
    <cellStyle name="Σημείωση 2 12 2 4 2" xfId="48673"/>
    <cellStyle name="Σημείωση 2 12 2 5" xfId="48674"/>
    <cellStyle name="Σημείωση 2 12 2 5 2" xfId="48675"/>
    <cellStyle name="Σημείωση 2 12 2 6" xfId="48676"/>
    <cellStyle name="Σημείωση 2 12 3" xfId="48677"/>
    <cellStyle name="Σημείωση 2 12 3 2" xfId="48678"/>
    <cellStyle name="Σημείωση 2 12 3 2 2" xfId="48679"/>
    <cellStyle name="Σημείωση 2 12 3 2 2 2" xfId="48680"/>
    <cellStyle name="Σημείωση 2 12 3 2 3" xfId="48681"/>
    <cellStyle name="Σημείωση 2 12 3 3" xfId="48682"/>
    <cellStyle name="Σημείωση 2 12 3 3 2" xfId="48683"/>
    <cellStyle name="Σημείωση 2 12 3 4" xfId="48684"/>
    <cellStyle name="Σημείωση 2 12 3 4 2" xfId="48685"/>
    <cellStyle name="Σημείωση 2 12 3 5" xfId="48686"/>
    <cellStyle name="Σημείωση 2 12 3 5 2" xfId="48687"/>
    <cellStyle name="Σημείωση 2 12 3 6" xfId="48688"/>
    <cellStyle name="Σημείωση 2 12 3 7" xfId="48689"/>
    <cellStyle name="Σημείωση 2 12 3 8" xfId="48690"/>
    <cellStyle name="Σημείωση 2 12 4" xfId="48691"/>
    <cellStyle name="Σημείωση 2 12 4 2" xfId="48692"/>
    <cellStyle name="Σημείωση 2 12 4 2 2" xfId="48693"/>
    <cellStyle name="Σημείωση 2 12 4 3" xfId="48694"/>
    <cellStyle name="Σημείωση 2 12 4 4" xfId="48695"/>
    <cellStyle name="Σημείωση 2 12 4 5" xfId="48696"/>
    <cellStyle name="Σημείωση 2 12 5" xfId="48697"/>
    <cellStyle name="Σημείωση 2 12 5 2" xfId="48698"/>
    <cellStyle name="Σημείωση 2 12 5 2 2" xfId="48699"/>
    <cellStyle name="Σημείωση 2 12 5 3" xfId="48700"/>
    <cellStyle name="Σημείωση 2 12 5 4" xfId="48701"/>
    <cellStyle name="Σημείωση 2 12 5 5" xfId="48702"/>
    <cellStyle name="Σημείωση 2 12 6" xfId="48703"/>
    <cellStyle name="Σημείωση 2 12 6 2" xfId="48704"/>
    <cellStyle name="Σημείωση 2 12 6 2 2" xfId="48705"/>
    <cellStyle name="Σημείωση 2 12 6 3" xfId="48706"/>
    <cellStyle name="Σημείωση 2 12 6 4" xfId="48707"/>
    <cellStyle name="Σημείωση 2 12 6 5" xfId="48708"/>
    <cellStyle name="Σημείωση 2 12 7" xfId="48709"/>
    <cellStyle name="Σημείωση 2 12 7 2" xfId="48710"/>
    <cellStyle name="Σημείωση 2 12 7 3" xfId="48711"/>
    <cellStyle name="Σημείωση 2 12 7 4" xfId="48712"/>
    <cellStyle name="Σημείωση 2 12 8" xfId="48713"/>
    <cellStyle name="Σημείωση 2 12 8 2" xfId="48714"/>
    <cellStyle name="Σημείωση 2 12 9" xfId="48715"/>
    <cellStyle name="Σημείωση 2 12 9 2" xfId="48716"/>
    <cellStyle name="Σημείωση 2 13" xfId="48717"/>
    <cellStyle name="Σημείωση 2 13 10" xfId="48718"/>
    <cellStyle name="Σημείωση 2 13 2" xfId="48719"/>
    <cellStyle name="Σημείωση 2 13 2 2" xfId="48720"/>
    <cellStyle name="Σημείωση 2 13 2 2 2" xfId="48721"/>
    <cellStyle name="Σημείωση 2 13 2 2 2 2" xfId="48722"/>
    <cellStyle name="Σημείωση 2 13 2 2 3" xfId="48723"/>
    <cellStyle name="Σημείωση 2 13 2 3" xfId="48724"/>
    <cellStyle name="Σημείωση 2 13 2 3 2" xfId="48725"/>
    <cellStyle name="Σημείωση 2 13 2 4" xfId="48726"/>
    <cellStyle name="Σημείωση 2 13 2 4 2" xfId="48727"/>
    <cellStyle name="Σημείωση 2 13 2 5" xfId="48728"/>
    <cellStyle name="Σημείωση 2 13 2 5 2" xfId="48729"/>
    <cellStyle name="Σημείωση 2 13 2 6" xfId="48730"/>
    <cellStyle name="Σημείωση 2 13 3" xfId="48731"/>
    <cellStyle name="Σημείωση 2 13 3 2" xfId="48732"/>
    <cellStyle name="Σημείωση 2 13 3 2 2" xfId="48733"/>
    <cellStyle name="Σημείωση 2 13 3 2 2 2" xfId="48734"/>
    <cellStyle name="Σημείωση 2 13 3 2 3" xfId="48735"/>
    <cellStyle name="Σημείωση 2 13 3 3" xfId="48736"/>
    <cellStyle name="Σημείωση 2 13 3 3 2" xfId="48737"/>
    <cellStyle name="Σημείωση 2 13 3 4" xfId="48738"/>
    <cellStyle name="Σημείωση 2 13 3 4 2" xfId="48739"/>
    <cellStyle name="Σημείωση 2 13 3 5" xfId="48740"/>
    <cellStyle name="Σημείωση 2 13 3 5 2" xfId="48741"/>
    <cellStyle name="Σημείωση 2 13 3 6" xfId="48742"/>
    <cellStyle name="Σημείωση 2 13 3 7" xfId="48743"/>
    <cellStyle name="Σημείωση 2 13 3 8" xfId="48744"/>
    <cellStyle name="Σημείωση 2 13 4" xfId="48745"/>
    <cellStyle name="Σημείωση 2 13 4 2" xfId="48746"/>
    <cellStyle name="Σημείωση 2 13 4 2 2" xfId="48747"/>
    <cellStyle name="Σημείωση 2 13 4 3" xfId="48748"/>
    <cellStyle name="Σημείωση 2 13 4 4" xfId="48749"/>
    <cellStyle name="Σημείωση 2 13 4 5" xfId="48750"/>
    <cellStyle name="Σημείωση 2 13 5" xfId="48751"/>
    <cellStyle name="Σημείωση 2 13 5 2" xfId="48752"/>
    <cellStyle name="Σημείωση 2 13 5 2 2" xfId="48753"/>
    <cellStyle name="Σημείωση 2 13 5 3" xfId="48754"/>
    <cellStyle name="Σημείωση 2 13 5 4" xfId="48755"/>
    <cellStyle name="Σημείωση 2 13 5 5" xfId="48756"/>
    <cellStyle name="Σημείωση 2 13 6" xfId="48757"/>
    <cellStyle name="Σημείωση 2 13 6 2" xfId="48758"/>
    <cellStyle name="Σημείωση 2 13 6 2 2" xfId="48759"/>
    <cellStyle name="Σημείωση 2 13 6 3" xfId="48760"/>
    <cellStyle name="Σημείωση 2 13 6 4" xfId="48761"/>
    <cellStyle name="Σημείωση 2 13 6 5" xfId="48762"/>
    <cellStyle name="Σημείωση 2 13 7" xfId="48763"/>
    <cellStyle name="Σημείωση 2 13 7 2" xfId="48764"/>
    <cellStyle name="Σημείωση 2 13 7 3" xfId="48765"/>
    <cellStyle name="Σημείωση 2 13 7 4" xfId="48766"/>
    <cellStyle name="Σημείωση 2 13 8" xfId="48767"/>
    <cellStyle name="Σημείωση 2 13 8 2" xfId="48768"/>
    <cellStyle name="Σημείωση 2 13 9" xfId="48769"/>
    <cellStyle name="Σημείωση 2 13 9 2" xfId="48770"/>
    <cellStyle name="Σημείωση 2 14" xfId="48771"/>
    <cellStyle name="Σημείωση 2 14 10" xfId="48772"/>
    <cellStyle name="Σημείωση 2 14 2" xfId="48773"/>
    <cellStyle name="Σημείωση 2 14 2 2" xfId="48774"/>
    <cellStyle name="Σημείωση 2 14 2 2 2" xfId="48775"/>
    <cellStyle name="Σημείωση 2 14 2 2 2 2" xfId="48776"/>
    <cellStyle name="Σημείωση 2 14 2 2 3" xfId="48777"/>
    <cellStyle name="Σημείωση 2 14 2 3" xfId="48778"/>
    <cellStyle name="Σημείωση 2 14 2 3 2" xfId="48779"/>
    <cellStyle name="Σημείωση 2 14 2 4" xfId="48780"/>
    <cellStyle name="Σημείωση 2 14 2 4 2" xfId="48781"/>
    <cellStyle name="Σημείωση 2 14 2 5" xfId="48782"/>
    <cellStyle name="Σημείωση 2 14 2 5 2" xfId="48783"/>
    <cellStyle name="Σημείωση 2 14 2 6" xfId="48784"/>
    <cellStyle name="Σημείωση 2 14 3" xfId="48785"/>
    <cellStyle name="Σημείωση 2 14 3 2" xfId="48786"/>
    <cellStyle name="Σημείωση 2 14 3 2 2" xfId="48787"/>
    <cellStyle name="Σημείωση 2 14 3 2 2 2" xfId="48788"/>
    <cellStyle name="Σημείωση 2 14 3 2 3" xfId="48789"/>
    <cellStyle name="Σημείωση 2 14 3 3" xfId="48790"/>
    <cellStyle name="Σημείωση 2 14 3 3 2" xfId="48791"/>
    <cellStyle name="Σημείωση 2 14 3 4" xfId="48792"/>
    <cellStyle name="Σημείωση 2 14 3 4 2" xfId="48793"/>
    <cellStyle name="Σημείωση 2 14 3 5" xfId="48794"/>
    <cellStyle name="Σημείωση 2 14 3 5 2" xfId="48795"/>
    <cellStyle name="Σημείωση 2 14 3 6" xfId="48796"/>
    <cellStyle name="Σημείωση 2 14 3 7" xfId="48797"/>
    <cellStyle name="Σημείωση 2 14 3 8" xfId="48798"/>
    <cellStyle name="Σημείωση 2 14 4" xfId="48799"/>
    <cellStyle name="Σημείωση 2 14 4 2" xfId="48800"/>
    <cellStyle name="Σημείωση 2 14 4 2 2" xfId="48801"/>
    <cellStyle name="Σημείωση 2 14 4 3" xfId="48802"/>
    <cellStyle name="Σημείωση 2 14 4 4" xfId="48803"/>
    <cellStyle name="Σημείωση 2 14 4 5" xfId="48804"/>
    <cellStyle name="Σημείωση 2 14 5" xfId="48805"/>
    <cellStyle name="Σημείωση 2 14 5 2" xfId="48806"/>
    <cellStyle name="Σημείωση 2 14 5 2 2" xfId="48807"/>
    <cellStyle name="Σημείωση 2 14 5 3" xfId="48808"/>
    <cellStyle name="Σημείωση 2 14 5 4" xfId="48809"/>
    <cellStyle name="Σημείωση 2 14 5 5" xfId="48810"/>
    <cellStyle name="Σημείωση 2 14 6" xfId="48811"/>
    <cellStyle name="Σημείωση 2 14 6 2" xfId="48812"/>
    <cellStyle name="Σημείωση 2 14 6 2 2" xfId="48813"/>
    <cellStyle name="Σημείωση 2 14 6 3" xfId="48814"/>
    <cellStyle name="Σημείωση 2 14 6 4" xfId="48815"/>
    <cellStyle name="Σημείωση 2 14 6 5" xfId="48816"/>
    <cellStyle name="Σημείωση 2 14 7" xfId="48817"/>
    <cellStyle name="Σημείωση 2 14 7 2" xfId="48818"/>
    <cellStyle name="Σημείωση 2 14 7 3" xfId="48819"/>
    <cellStyle name="Σημείωση 2 14 7 4" xfId="48820"/>
    <cellStyle name="Σημείωση 2 14 8" xfId="48821"/>
    <cellStyle name="Σημείωση 2 14 8 2" xfId="48822"/>
    <cellStyle name="Σημείωση 2 14 9" xfId="48823"/>
    <cellStyle name="Σημείωση 2 14 9 2" xfId="48824"/>
    <cellStyle name="Σημείωση 2 15" xfId="48825"/>
    <cellStyle name="Σημείωση 2 15 10" xfId="48826"/>
    <cellStyle name="Σημείωση 2 15 2" xfId="48827"/>
    <cellStyle name="Σημείωση 2 15 2 2" xfId="48828"/>
    <cellStyle name="Σημείωση 2 15 2 2 2" xfId="48829"/>
    <cellStyle name="Σημείωση 2 15 2 2 2 2" xfId="48830"/>
    <cellStyle name="Σημείωση 2 15 2 2 3" xfId="48831"/>
    <cellStyle name="Σημείωση 2 15 2 3" xfId="48832"/>
    <cellStyle name="Σημείωση 2 15 2 3 2" xfId="48833"/>
    <cellStyle name="Σημείωση 2 15 2 4" xfId="48834"/>
    <cellStyle name="Σημείωση 2 15 2 4 2" xfId="48835"/>
    <cellStyle name="Σημείωση 2 15 2 5" xfId="48836"/>
    <cellStyle name="Σημείωση 2 15 2 5 2" xfId="48837"/>
    <cellStyle name="Σημείωση 2 15 2 6" xfId="48838"/>
    <cellStyle name="Σημείωση 2 15 3" xfId="48839"/>
    <cellStyle name="Σημείωση 2 15 3 2" xfId="48840"/>
    <cellStyle name="Σημείωση 2 15 3 2 2" xfId="48841"/>
    <cellStyle name="Σημείωση 2 15 3 2 2 2" xfId="48842"/>
    <cellStyle name="Σημείωση 2 15 3 2 3" xfId="48843"/>
    <cellStyle name="Σημείωση 2 15 3 3" xfId="48844"/>
    <cellStyle name="Σημείωση 2 15 3 3 2" xfId="48845"/>
    <cellStyle name="Σημείωση 2 15 3 4" xfId="48846"/>
    <cellStyle name="Σημείωση 2 15 3 4 2" xfId="48847"/>
    <cellStyle name="Σημείωση 2 15 3 5" xfId="48848"/>
    <cellStyle name="Σημείωση 2 15 3 5 2" xfId="48849"/>
    <cellStyle name="Σημείωση 2 15 3 6" xfId="48850"/>
    <cellStyle name="Σημείωση 2 15 3 7" xfId="48851"/>
    <cellStyle name="Σημείωση 2 15 3 8" xfId="48852"/>
    <cellStyle name="Σημείωση 2 15 4" xfId="48853"/>
    <cellStyle name="Σημείωση 2 15 4 2" xfId="48854"/>
    <cellStyle name="Σημείωση 2 15 4 2 2" xfId="48855"/>
    <cellStyle name="Σημείωση 2 15 4 3" xfId="48856"/>
    <cellStyle name="Σημείωση 2 15 4 4" xfId="48857"/>
    <cellStyle name="Σημείωση 2 15 4 5" xfId="48858"/>
    <cellStyle name="Σημείωση 2 15 5" xfId="48859"/>
    <cellStyle name="Σημείωση 2 15 5 2" xfId="48860"/>
    <cellStyle name="Σημείωση 2 15 5 2 2" xfId="48861"/>
    <cellStyle name="Σημείωση 2 15 5 3" xfId="48862"/>
    <cellStyle name="Σημείωση 2 15 5 4" xfId="48863"/>
    <cellStyle name="Σημείωση 2 15 5 5" xfId="48864"/>
    <cellStyle name="Σημείωση 2 15 6" xfId="48865"/>
    <cellStyle name="Σημείωση 2 15 6 2" xfId="48866"/>
    <cellStyle name="Σημείωση 2 15 6 2 2" xfId="48867"/>
    <cellStyle name="Σημείωση 2 15 6 3" xfId="48868"/>
    <cellStyle name="Σημείωση 2 15 6 4" xfId="48869"/>
    <cellStyle name="Σημείωση 2 15 6 5" xfId="48870"/>
    <cellStyle name="Σημείωση 2 15 7" xfId="48871"/>
    <cellStyle name="Σημείωση 2 15 7 2" xfId="48872"/>
    <cellStyle name="Σημείωση 2 15 7 3" xfId="48873"/>
    <cellStyle name="Σημείωση 2 15 7 4" xfId="48874"/>
    <cellStyle name="Σημείωση 2 15 8" xfId="48875"/>
    <cellStyle name="Σημείωση 2 15 8 2" xfId="48876"/>
    <cellStyle name="Σημείωση 2 15 9" xfId="48877"/>
    <cellStyle name="Σημείωση 2 15 9 2" xfId="48878"/>
    <cellStyle name="Σημείωση 2 16" xfId="48879"/>
    <cellStyle name="Σημείωση 2 16 10" xfId="48880"/>
    <cellStyle name="Σημείωση 2 16 2" xfId="48881"/>
    <cellStyle name="Σημείωση 2 16 2 2" xfId="48882"/>
    <cellStyle name="Σημείωση 2 16 2 2 2" xfId="48883"/>
    <cellStyle name="Σημείωση 2 16 2 2 2 2" xfId="48884"/>
    <cellStyle name="Σημείωση 2 16 2 2 3" xfId="48885"/>
    <cellStyle name="Σημείωση 2 16 2 3" xfId="48886"/>
    <cellStyle name="Σημείωση 2 16 2 3 2" xfId="48887"/>
    <cellStyle name="Σημείωση 2 16 2 4" xfId="48888"/>
    <cellStyle name="Σημείωση 2 16 2 4 2" xfId="48889"/>
    <cellStyle name="Σημείωση 2 16 2 5" xfId="48890"/>
    <cellStyle name="Σημείωση 2 16 2 5 2" xfId="48891"/>
    <cellStyle name="Σημείωση 2 16 2 6" xfId="48892"/>
    <cellStyle name="Σημείωση 2 16 3" xfId="48893"/>
    <cellStyle name="Σημείωση 2 16 3 2" xfId="48894"/>
    <cellStyle name="Σημείωση 2 16 3 2 2" xfId="48895"/>
    <cellStyle name="Σημείωση 2 16 3 2 2 2" xfId="48896"/>
    <cellStyle name="Σημείωση 2 16 3 2 3" xfId="48897"/>
    <cellStyle name="Σημείωση 2 16 3 3" xfId="48898"/>
    <cellStyle name="Σημείωση 2 16 3 3 2" xfId="48899"/>
    <cellStyle name="Σημείωση 2 16 3 4" xfId="48900"/>
    <cellStyle name="Σημείωση 2 16 3 4 2" xfId="48901"/>
    <cellStyle name="Σημείωση 2 16 3 5" xfId="48902"/>
    <cellStyle name="Σημείωση 2 16 3 5 2" xfId="48903"/>
    <cellStyle name="Σημείωση 2 16 3 6" xfId="48904"/>
    <cellStyle name="Σημείωση 2 16 3 7" xfId="48905"/>
    <cellStyle name="Σημείωση 2 16 3 8" xfId="48906"/>
    <cellStyle name="Σημείωση 2 16 4" xfId="48907"/>
    <cellStyle name="Σημείωση 2 16 4 2" xfId="48908"/>
    <cellStyle name="Σημείωση 2 16 4 2 2" xfId="48909"/>
    <cellStyle name="Σημείωση 2 16 4 3" xfId="48910"/>
    <cellStyle name="Σημείωση 2 16 4 4" xfId="48911"/>
    <cellStyle name="Σημείωση 2 16 4 5" xfId="48912"/>
    <cellStyle name="Σημείωση 2 16 5" xfId="48913"/>
    <cellStyle name="Σημείωση 2 16 5 2" xfId="48914"/>
    <cellStyle name="Σημείωση 2 16 5 2 2" xfId="48915"/>
    <cellStyle name="Σημείωση 2 16 5 3" xfId="48916"/>
    <cellStyle name="Σημείωση 2 16 5 4" xfId="48917"/>
    <cellStyle name="Σημείωση 2 16 5 5" xfId="48918"/>
    <cellStyle name="Σημείωση 2 16 6" xfId="48919"/>
    <cellStyle name="Σημείωση 2 16 6 2" xfId="48920"/>
    <cellStyle name="Σημείωση 2 16 6 2 2" xfId="48921"/>
    <cellStyle name="Σημείωση 2 16 6 3" xfId="48922"/>
    <cellStyle name="Σημείωση 2 16 6 4" xfId="48923"/>
    <cellStyle name="Σημείωση 2 16 6 5" xfId="48924"/>
    <cellStyle name="Σημείωση 2 16 7" xfId="48925"/>
    <cellStyle name="Σημείωση 2 16 7 2" xfId="48926"/>
    <cellStyle name="Σημείωση 2 16 7 3" xfId="48927"/>
    <cellStyle name="Σημείωση 2 16 7 4" xfId="48928"/>
    <cellStyle name="Σημείωση 2 16 8" xfId="48929"/>
    <cellStyle name="Σημείωση 2 16 8 2" xfId="48930"/>
    <cellStyle name="Σημείωση 2 16 9" xfId="48931"/>
    <cellStyle name="Σημείωση 2 16 9 2" xfId="48932"/>
    <cellStyle name="Σημείωση 2 17" xfId="48933"/>
    <cellStyle name="Σημείωση 2 17 10" xfId="48934"/>
    <cellStyle name="Σημείωση 2 17 2" xfId="48935"/>
    <cellStyle name="Σημείωση 2 17 2 2" xfId="48936"/>
    <cellStyle name="Σημείωση 2 17 2 2 2" xfId="48937"/>
    <cellStyle name="Σημείωση 2 17 2 2 2 2" xfId="48938"/>
    <cellStyle name="Σημείωση 2 17 2 2 3" xfId="48939"/>
    <cellStyle name="Σημείωση 2 17 2 3" xfId="48940"/>
    <cellStyle name="Σημείωση 2 17 2 3 2" xfId="48941"/>
    <cellStyle name="Σημείωση 2 17 2 4" xfId="48942"/>
    <cellStyle name="Σημείωση 2 17 2 4 2" xfId="48943"/>
    <cellStyle name="Σημείωση 2 17 2 5" xfId="48944"/>
    <cellStyle name="Σημείωση 2 17 2 5 2" xfId="48945"/>
    <cellStyle name="Σημείωση 2 17 2 6" xfId="48946"/>
    <cellStyle name="Σημείωση 2 17 3" xfId="48947"/>
    <cellStyle name="Σημείωση 2 17 3 2" xfId="48948"/>
    <cellStyle name="Σημείωση 2 17 3 2 2" xfId="48949"/>
    <cellStyle name="Σημείωση 2 17 3 2 2 2" xfId="48950"/>
    <cellStyle name="Σημείωση 2 17 3 2 3" xfId="48951"/>
    <cellStyle name="Σημείωση 2 17 3 3" xfId="48952"/>
    <cellStyle name="Σημείωση 2 17 3 3 2" xfId="48953"/>
    <cellStyle name="Σημείωση 2 17 3 4" xfId="48954"/>
    <cellStyle name="Σημείωση 2 17 3 4 2" xfId="48955"/>
    <cellStyle name="Σημείωση 2 17 3 5" xfId="48956"/>
    <cellStyle name="Σημείωση 2 17 3 5 2" xfId="48957"/>
    <cellStyle name="Σημείωση 2 17 3 6" xfId="48958"/>
    <cellStyle name="Σημείωση 2 17 3 7" xfId="48959"/>
    <cellStyle name="Σημείωση 2 17 3 8" xfId="48960"/>
    <cellStyle name="Σημείωση 2 17 4" xfId="48961"/>
    <cellStyle name="Σημείωση 2 17 4 2" xfId="48962"/>
    <cellStyle name="Σημείωση 2 17 4 2 2" xfId="48963"/>
    <cellStyle name="Σημείωση 2 17 4 3" xfId="48964"/>
    <cellStyle name="Σημείωση 2 17 4 4" xfId="48965"/>
    <cellStyle name="Σημείωση 2 17 4 5" xfId="48966"/>
    <cellStyle name="Σημείωση 2 17 5" xfId="48967"/>
    <cellStyle name="Σημείωση 2 17 5 2" xfId="48968"/>
    <cellStyle name="Σημείωση 2 17 5 2 2" xfId="48969"/>
    <cellStyle name="Σημείωση 2 17 5 3" xfId="48970"/>
    <cellStyle name="Σημείωση 2 17 5 4" xfId="48971"/>
    <cellStyle name="Σημείωση 2 17 5 5" xfId="48972"/>
    <cellStyle name="Σημείωση 2 17 6" xfId="48973"/>
    <cellStyle name="Σημείωση 2 17 6 2" xfId="48974"/>
    <cellStyle name="Σημείωση 2 17 6 2 2" xfId="48975"/>
    <cellStyle name="Σημείωση 2 17 6 3" xfId="48976"/>
    <cellStyle name="Σημείωση 2 17 6 4" xfId="48977"/>
    <cellStyle name="Σημείωση 2 17 6 5" xfId="48978"/>
    <cellStyle name="Σημείωση 2 17 7" xfId="48979"/>
    <cellStyle name="Σημείωση 2 17 7 2" xfId="48980"/>
    <cellStyle name="Σημείωση 2 17 7 3" xfId="48981"/>
    <cellStyle name="Σημείωση 2 17 7 4" xfId="48982"/>
    <cellStyle name="Σημείωση 2 17 8" xfId="48983"/>
    <cellStyle name="Σημείωση 2 17 8 2" xfId="48984"/>
    <cellStyle name="Σημείωση 2 17 9" xfId="48985"/>
    <cellStyle name="Σημείωση 2 17 9 2" xfId="48986"/>
    <cellStyle name="Σημείωση 2 18" xfId="48987"/>
    <cellStyle name="Σημείωση 2 18 10" xfId="48988"/>
    <cellStyle name="Σημείωση 2 18 2" xfId="48989"/>
    <cellStyle name="Σημείωση 2 18 2 2" xfId="48990"/>
    <cellStyle name="Σημείωση 2 18 2 2 2" xfId="48991"/>
    <cellStyle name="Σημείωση 2 18 2 2 2 2" xfId="48992"/>
    <cellStyle name="Σημείωση 2 18 2 2 3" xfId="48993"/>
    <cellStyle name="Σημείωση 2 18 2 3" xfId="48994"/>
    <cellStyle name="Σημείωση 2 18 2 3 2" xfId="48995"/>
    <cellStyle name="Σημείωση 2 18 2 4" xfId="48996"/>
    <cellStyle name="Σημείωση 2 18 2 4 2" xfId="48997"/>
    <cellStyle name="Σημείωση 2 18 2 5" xfId="48998"/>
    <cellStyle name="Σημείωση 2 18 2 5 2" xfId="48999"/>
    <cellStyle name="Σημείωση 2 18 2 6" xfId="49000"/>
    <cellStyle name="Σημείωση 2 18 3" xfId="49001"/>
    <cellStyle name="Σημείωση 2 18 3 2" xfId="49002"/>
    <cellStyle name="Σημείωση 2 18 3 2 2" xfId="49003"/>
    <cellStyle name="Σημείωση 2 18 3 2 2 2" xfId="49004"/>
    <cellStyle name="Σημείωση 2 18 3 2 3" xfId="49005"/>
    <cellStyle name="Σημείωση 2 18 3 3" xfId="49006"/>
    <cellStyle name="Σημείωση 2 18 3 3 2" xfId="49007"/>
    <cellStyle name="Σημείωση 2 18 3 4" xfId="49008"/>
    <cellStyle name="Σημείωση 2 18 3 4 2" xfId="49009"/>
    <cellStyle name="Σημείωση 2 18 3 5" xfId="49010"/>
    <cellStyle name="Σημείωση 2 18 3 5 2" xfId="49011"/>
    <cellStyle name="Σημείωση 2 18 3 6" xfId="49012"/>
    <cellStyle name="Σημείωση 2 18 3 7" xfId="49013"/>
    <cellStyle name="Σημείωση 2 18 3 8" xfId="49014"/>
    <cellStyle name="Σημείωση 2 18 4" xfId="49015"/>
    <cellStyle name="Σημείωση 2 18 4 2" xfId="49016"/>
    <cellStyle name="Σημείωση 2 18 4 2 2" xfId="49017"/>
    <cellStyle name="Σημείωση 2 18 4 3" xfId="49018"/>
    <cellStyle name="Σημείωση 2 18 4 4" xfId="49019"/>
    <cellStyle name="Σημείωση 2 18 4 5" xfId="49020"/>
    <cellStyle name="Σημείωση 2 18 5" xfId="49021"/>
    <cellStyle name="Σημείωση 2 18 5 2" xfId="49022"/>
    <cellStyle name="Σημείωση 2 18 5 2 2" xfId="49023"/>
    <cellStyle name="Σημείωση 2 18 5 3" xfId="49024"/>
    <cellStyle name="Σημείωση 2 18 5 4" xfId="49025"/>
    <cellStyle name="Σημείωση 2 18 5 5" xfId="49026"/>
    <cellStyle name="Σημείωση 2 18 6" xfId="49027"/>
    <cellStyle name="Σημείωση 2 18 6 2" xfId="49028"/>
    <cellStyle name="Σημείωση 2 18 6 2 2" xfId="49029"/>
    <cellStyle name="Σημείωση 2 18 6 3" xfId="49030"/>
    <cellStyle name="Σημείωση 2 18 6 4" xfId="49031"/>
    <cellStyle name="Σημείωση 2 18 6 5" xfId="49032"/>
    <cellStyle name="Σημείωση 2 18 7" xfId="49033"/>
    <cellStyle name="Σημείωση 2 18 7 2" xfId="49034"/>
    <cellStyle name="Σημείωση 2 18 7 3" xfId="49035"/>
    <cellStyle name="Σημείωση 2 18 7 4" xfId="49036"/>
    <cellStyle name="Σημείωση 2 18 8" xfId="49037"/>
    <cellStyle name="Σημείωση 2 18 8 2" xfId="49038"/>
    <cellStyle name="Σημείωση 2 18 9" xfId="49039"/>
    <cellStyle name="Σημείωση 2 18 9 2" xfId="49040"/>
    <cellStyle name="Σημείωση 2 19" xfId="49041"/>
    <cellStyle name="Σημείωση 2 19 10" xfId="49042"/>
    <cellStyle name="Σημείωση 2 19 2" xfId="49043"/>
    <cellStyle name="Σημείωση 2 19 2 2" xfId="49044"/>
    <cellStyle name="Σημείωση 2 19 2 2 2" xfId="49045"/>
    <cellStyle name="Σημείωση 2 19 2 2 2 2" xfId="49046"/>
    <cellStyle name="Σημείωση 2 19 2 2 3" xfId="49047"/>
    <cellStyle name="Σημείωση 2 19 2 3" xfId="49048"/>
    <cellStyle name="Σημείωση 2 19 2 3 2" xfId="49049"/>
    <cellStyle name="Σημείωση 2 19 2 4" xfId="49050"/>
    <cellStyle name="Σημείωση 2 19 2 4 2" xfId="49051"/>
    <cellStyle name="Σημείωση 2 19 2 5" xfId="49052"/>
    <cellStyle name="Σημείωση 2 19 2 5 2" xfId="49053"/>
    <cellStyle name="Σημείωση 2 19 2 6" xfId="49054"/>
    <cellStyle name="Σημείωση 2 19 3" xfId="49055"/>
    <cellStyle name="Σημείωση 2 19 3 2" xfId="49056"/>
    <cellStyle name="Σημείωση 2 19 3 2 2" xfId="49057"/>
    <cellStyle name="Σημείωση 2 19 3 2 2 2" xfId="49058"/>
    <cellStyle name="Σημείωση 2 19 3 2 3" xfId="49059"/>
    <cellStyle name="Σημείωση 2 19 3 3" xfId="49060"/>
    <cellStyle name="Σημείωση 2 19 3 3 2" xfId="49061"/>
    <cellStyle name="Σημείωση 2 19 3 4" xfId="49062"/>
    <cellStyle name="Σημείωση 2 19 3 4 2" xfId="49063"/>
    <cellStyle name="Σημείωση 2 19 3 5" xfId="49064"/>
    <cellStyle name="Σημείωση 2 19 3 5 2" xfId="49065"/>
    <cellStyle name="Σημείωση 2 19 3 6" xfId="49066"/>
    <cellStyle name="Σημείωση 2 19 3 7" xfId="49067"/>
    <cellStyle name="Σημείωση 2 19 3 8" xfId="49068"/>
    <cellStyle name="Σημείωση 2 19 4" xfId="49069"/>
    <cellStyle name="Σημείωση 2 19 4 2" xfId="49070"/>
    <cellStyle name="Σημείωση 2 19 4 2 2" xfId="49071"/>
    <cellStyle name="Σημείωση 2 19 4 3" xfId="49072"/>
    <cellStyle name="Σημείωση 2 19 4 4" xfId="49073"/>
    <cellStyle name="Σημείωση 2 19 4 5" xfId="49074"/>
    <cellStyle name="Σημείωση 2 19 5" xfId="49075"/>
    <cellStyle name="Σημείωση 2 19 5 2" xfId="49076"/>
    <cellStyle name="Σημείωση 2 19 5 2 2" xfId="49077"/>
    <cellStyle name="Σημείωση 2 19 5 3" xfId="49078"/>
    <cellStyle name="Σημείωση 2 19 5 4" xfId="49079"/>
    <cellStyle name="Σημείωση 2 19 5 5" xfId="49080"/>
    <cellStyle name="Σημείωση 2 19 6" xfId="49081"/>
    <cellStyle name="Σημείωση 2 19 6 2" xfId="49082"/>
    <cellStyle name="Σημείωση 2 19 6 2 2" xfId="49083"/>
    <cellStyle name="Σημείωση 2 19 6 3" xfId="49084"/>
    <cellStyle name="Σημείωση 2 19 6 4" xfId="49085"/>
    <cellStyle name="Σημείωση 2 19 6 5" xfId="49086"/>
    <cellStyle name="Σημείωση 2 19 7" xfId="49087"/>
    <cellStyle name="Σημείωση 2 19 7 2" xfId="49088"/>
    <cellStyle name="Σημείωση 2 19 7 3" xfId="49089"/>
    <cellStyle name="Σημείωση 2 19 7 4" xfId="49090"/>
    <cellStyle name="Σημείωση 2 19 8" xfId="49091"/>
    <cellStyle name="Σημείωση 2 19 8 2" xfId="49092"/>
    <cellStyle name="Σημείωση 2 19 9" xfId="49093"/>
    <cellStyle name="Σημείωση 2 19 9 2" xfId="49094"/>
    <cellStyle name="Σημείωση 2 2" xfId="49095"/>
    <cellStyle name="Σημείωση 2 2 10" xfId="49096"/>
    <cellStyle name="Σημείωση 2 2 10 2" xfId="49097"/>
    <cellStyle name="Σημείωση 2 2 11" xfId="49098"/>
    <cellStyle name="Σημείωση 2 2 2" xfId="49099"/>
    <cellStyle name="Σημείωση 2 2 2 2" xfId="49100"/>
    <cellStyle name="Σημείωση 2 2 2 2 2" xfId="49101"/>
    <cellStyle name="Σημείωση 2 2 2 2 2 2" xfId="49102"/>
    <cellStyle name="Σημείωση 2 2 2 2 3" xfId="49103"/>
    <cellStyle name="Σημείωση 2 2 2 3" xfId="49104"/>
    <cellStyle name="Σημείωση 2 2 2 3 2" xfId="49105"/>
    <cellStyle name="Σημείωση 2 2 2 4" xfId="49106"/>
    <cellStyle name="Σημείωση 2 2 2 4 2" xfId="49107"/>
    <cellStyle name="Σημείωση 2 2 2 5" xfId="49108"/>
    <cellStyle name="Σημείωση 2 2 2 5 2" xfId="49109"/>
    <cellStyle name="Σημείωση 2 2 2 6" xfId="49110"/>
    <cellStyle name="Σημείωση 2 2 3" xfId="49111"/>
    <cellStyle name="Σημείωση 2 2 3 2" xfId="49112"/>
    <cellStyle name="Σημείωση 2 2 3 2 2" xfId="49113"/>
    <cellStyle name="Σημείωση 2 2 3 2 2 2" xfId="49114"/>
    <cellStyle name="Σημείωση 2 2 3 2 3" xfId="49115"/>
    <cellStyle name="Σημείωση 2 2 3 3" xfId="49116"/>
    <cellStyle name="Σημείωση 2 2 3 3 2" xfId="49117"/>
    <cellStyle name="Σημείωση 2 2 3 4" xfId="49118"/>
    <cellStyle name="Σημείωση 2 2 3 4 2" xfId="49119"/>
    <cellStyle name="Σημείωση 2 2 3 5" xfId="49120"/>
    <cellStyle name="Σημείωση 2 2 3 5 2" xfId="49121"/>
    <cellStyle name="Σημείωση 2 2 3 6" xfId="49122"/>
    <cellStyle name="Σημείωση 2 2 3 7" xfId="49123"/>
    <cellStyle name="Σημείωση 2 2 3 8" xfId="49124"/>
    <cellStyle name="Σημείωση 2 2 4" xfId="49125"/>
    <cellStyle name="Σημείωση 2 2 4 2" xfId="49126"/>
    <cellStyle name="Σημείωση 2 2 4 2 2" xfId="49127"/>
    <cellStyle name="Σημείωση 2 2 4 2 2 2" xfId="49128"/>
    <cellStyle name="Σημείωση 2 2 4 2 3" xfId="49129"/>
    <cellStyle name="Σημείωση 2 2 4 3" xfId="49130"/>
    <cellStyle name="Σημείωση 2 2 4 3 2" xfId="49131"/>
    <cellStyle name="Σημείωση 2 2 4 4" xfId="49132"/>
    <cellStyle name="Σημείωση 2 2 4 4 2" xfId="49133"/>
    <cellStyle name="Σημείωση 2 2 4 5" xfId="49134"/>
    <cellStyle name="Σημείωση 2 2 4 5 2" xfId="49135"/>
    <cellStyle name="Σημείωση 2 2 4 6" xfId="49136"/>
    <cellStyle name="Σημείωση 2 2 4 7" xfId="49137"/>
    <cellStyle name="Σημείωση 2 2 4 8" xfId="49138"/>
    <cellStyle name="Σημείωση 2 2 5" xfId="49139"/>
    <cellStyle name="Σημείωση 2 2 5 2" xfId="49140"/>
    <cellStyle name="Σημείωση 2 2 5 2 2" xfId="49141"/>
    <cellStyle name="Σημείωση 2 2 5 3" xfId="49142"/>
    <cellStyle name="Σημείωση 2 2 5 4" xfId="49143"/>
    <cellStyle name="Σημείωση 2 2 5 5" xfId="49144"/>
    <cellStyle name="Σημείωση 2 2 6" xfId="49145"/>
    <cellStyle name="Σημείωση 2 2 6 2" xfId="49146"/>
    <cellStyle name="Σημείωση 2 2 6 2 2" xfId="49147"/>
    <cellStyle name="Σημείωση 2 2 6 3" xfId="49148"/>
    <cellStyle name="Σημείωση 2 2 6 4" xfId="49149"/>
    <cellStyle name="Σημείωση 2 2 6 5" xfId="49150"/>
    <cellStyle name="Σημείωση 2 2 7" xfId="49151"/>
    <cellStyle name="Σημείωση 2 2 7 2" xfId="49152"/>
    <cellStyle name="Σημείωση 2 2 7 2 2" xfId="49153"/>
    <cellStyle name="Σημείωση 2 2 7 3" xfId="49154"/>
    <cellStyle name="Σημείωση 2 2 7 4" xfId="49155"/>
    <cellStyle name="Σημείωση 2 2 7 5" xfId="49156"/>
    <cellStyle name="Σημείωση 2 2 8" xfId="49157"/>
    <cellStyle name="Σημείωση 2 2 8 2" xfId="49158"/>
    <cellStyle name="Σημείωση 2 2 9" xfId="49159"/>
    <cellStyle name="Σημείωση 2 2 9 2" xfId="49160"/>
    <cellStyle name="Σημείωση 2 20" xfId="49161"/>
    <cellStyle name="Σημείωση 2 20 10" xfId="49162"/>
    <cellStyle name="Σημείωση 2 20 2" xfId="49163"/>
    <cellStyle name="Σημείωση 2 20 2 2" xfId="49164"/>
    <cellStyle name="Σημείωση 2 20 2 2 2" xfId="49165"/>
    <cellStyle name="Σημείωση 2 20 2 2 2 2" xfId="49166"/>
    <cellStyle name="Σημείωση 2 20 2 2 3" xfId="49167"/>
    <cellStyle name="Σημείωση 2 20 2 3" xfId="49168"/>
    <cellStyle name="Σημείωση 2 20 2 3 2" xfId="49169"/>
    <cellStyle name="Σημείωση 2 20 2 4" xfId="49170"/>
    <cellStyle name="Σημείωση 2 20 2 4 2" xfId="49171"/>
    <cellStyle name="Σημείωση 2 20 2 5" xfId="49172"/>
    <cellStyle name="Σημείωση 2 20 2 5 2" xfId="49173"/>
    <cellStyle name="Σημείωση 2 20 2 6" xfId="49174"/>
    <cellStyle name="Σημείωση 2 20 3" xfId="49175"/>
    <cellStyle name="Σημείωση 2 20 3 2" xfId="49176"/>
    <cellStyle name="Σημείωση 2 20 3 2 2" xfId="49177"/>
    <cellStyle name="Σημείωση 2 20 3 2 2 2" xfId="49178"/>
    <cellStyle name="Σημείωση 2 20 3 2 3" xfId="49179"/>
    <cellStyle name="Σημείωση 2 20 3 3" xfId="49180"/>
    <cellStyle name="Σημείωση 2 20 3 3 2" xfId="49181"/>
    <cellStyle name="Σημείωση 2 20 3 4" xfId="49182"/>
    <cellStyle name="Σημείωση 2 20 3 4 2" xfId="49183"/>
    <cellStyle name="Σημείωση 2 20 3 5" xfId="49184"/>
    <cellStyle name="Σημείωση 2 20 3 5 2" xfId="49185"/>
    <cellStyle name="Σημείωση 2 20 3 6" xfId="49186"/>
    <cellStyle name="Σημείωση 2 20 3 7" xfId="49187"/>
    <cellStyle name="Σημείωση 2 20 3 8" xfId="49188"/>
    <cellStyle name="Σημείωση 2 20 4" xfId="49189"/>
    <cellStyle name="Σημείωση 2 20 4 2" xfId="49190"/>
    <cellStyle name="Σημείωση 2 20 4 2 2" xfId="49191"/>
    <cellStyle name="Σημείωση 2 20 4 3" xfId="49192"/>
    <cellStyle name="Σημείωση 2 20 4 4" xfId="49193"/>
    <cellStyle name="Σημείωση 2 20 4 5" xfId="49194"/>
    <cellStyle name="Σημείωση 2 20 5" xfId="49195"/>
    <cellStyle name="Σημείωση 2 20 5 2" xfId="49196"/>
    <cellStyle name="Σημείωση 2 20 5 2 2" xfId="49197"/>
    <cellStyle name="Σημείωση 2 20 5 3" xfId="49198"/>
    <cellStyle name="Σημείωση 2 20 5 4" xfId="49199"/>
    <cellStyle name="Σημείωση 2 20 5 5" xfId="49200"/>
    <cellStyle name="Σημείωση 2 20 6" xfId="49201"/>
    <cellStyle name="Σημείωση 2 20 6 2" xfId="49202"/>
    <cellStyle name="Σημείωση 2 20 6 2 2" xfId="49203"/>
    <cellStyle name="Σημείωση 2 20 6 3" xfId="49204"/>
    <cellStyle name="Σημείωση 2 20 6 4" xfId="49205"/>
    <cellStyle name="Σημείωση 2 20 6 5" xfId="49206"/>
    <cellStyle name="Σημείωση 2 20 7" xfId="49207"/>
    <cellStyle name="Σημείωση 2 20 7 2" xfId="49208"/>
    <cellStyle name="Σημείωση 2 20 7 3" xfId="49209"/>
    <cellStyle name="Σημείωση 2 20 7 4" xfId="49210"/>
    <cellStyle name="Σημείωση 2 20 8" xfId="49211"/>
    <cellStyle name="Σημείωση 2 20 8 2" xfId="49212"/>
    <cellStyle name="Σημείωση 2 20 9" xfId="49213"/>
    <cellStyle name="Σημείωση 2 20 9 2" xfId="49214"/>
    <cellStyle name="Σημείωση 2 21" xfId="49215"/>
    <cellStyle name="Σημείωση 2 21 10" xfId="49216"/>
    <cellStyle name="Σημείωση 2 21 2" xfId="49217"/>
    <cellStyle name="Σημείωση 2 21 2 2" xfId="49218"/>
    <cellStyle name="Σημείωση 2 21 2 2 2" xfId="49219"/>
    <cellStyle name="Σημείωση 2 21 2 2 2 2" xfId="49220"/>
    <cellStyle name="Σημείωση 2 21 2 2 3" xfId="49221"/>
    <cellStyle name="Σημείωση 2 21 2 3" xfId="49222"/>
    <cellStyle name="Σημείωση 2 21 2 3 2" xfId="49223"/>
    <cellStyle name="Σημείωση 2 21 2 4" xfId="49224"/>
    <cellStyle name="Σημείωση 2 21 2 4 2" xfId="49225"/>
    <cellStyle name="Σημείωση 2 21 2 5" xfId="49226"/>
    <cellStyle name="Σημείωση 2 21 2 5 2" xfId="49227"/>
    <cellStyle name="Σημείωση 2 21 2 6" xfId="49228"/>
    <cellStyle name="Σημείωση 2 21 3" xfId="49229"/>
    <cellStyle name="Σημείωση 2 21 3 2" xfId="49230"/>
    <cellStyle name="Σημείωση 2 21 3 2 2" xfId="49231"/>
    <cellStyle name="Σημείωση 2 21 3 2 2 2" xfId="49232"/>
    <cellStyle name="Σημείωση 2 21 3 2 3" xfId="49233"/>
    <cellStyle name="Σημείωση 2 21 3 3" xfId="49234"/>
    <cellStyle name="Σημείωση 2 21 3 3 2" xfId="49235"/>
    <cellStyle name="Σημείωση 2 21 3 4" xfId="49236"/>
    <cellStyle name="Σημείωση 2 21 3 4 2" xfId="49237"/>
    <cellStyle name="Σημείωση 2 21 3 5" xfId="49238"/>
    <cellStyle name="Σημείωση 2 21 3 5 2" xfId="49239"/>
    <cellStyle name="Σημείωση 2 21 3 6" xfId="49240"/>
    <cellStyle name="Σημείωση 2 21 3 7" xfId="49241"/>
    <cellStyle name="Σημείωση 2 21 3 8" xfId="49242"/>
    <cellStyle name="Σημείωση 2 21 4" xfId="49243"/>
    <cellStyle name="Σημείωση 2 21 4 2" xfId="49244"/>
    <cellStyle name="Σημείωση 2 21 4 2 2" xfId="49245"/>
    <cellStyle name="Σημείωση 2 21 4 3" xfId="49246"/>
    <cellStyle name="Σημείωση 2 21 4 4" xfId="49247"/>
    <cellStyle name="Σημείωση 2 21 4 5" xfId="49248"/>
    <cellStyle name="Σημείωση 2 21 5" xfId="49249"/>
    <cellStyle name="Σημείωση 2 21 5 2" xfId="49250"/>
    <cellStyle name="Σημείωση 2 21 5 2 2" xfId="49251"/>
    <cellStyle name="Σημείωση 2 21 5 3" xfId="49252"/>
    <cellStyle name="Σημείωση 2 21 5 4" xfId="49253"/>
    <cellStyle name="Σημείωση 2 21 5 5" xfId="49254"/>
    <cellStyle name="Σημείωση 2 21 6" xfId="49255"/>
    <cellStyle name="Σημείωση 2 21 6 2" xfId="49256"/>
    <cellStyle name="Σημείωση 2 21 6 2 2" xfId="49257"/>
    <cellStyle name="Σημείωση 2 21 6 3" xfId="49258"/>
    <cellStyle name="Σημείωση 2 21 6 4" xfId="49259"/>
    <cellStyle name="Σημείωση 2 21 6 5" xfId="49260"/>
    <cellStyle name="Σημείωση 2 21 7" xfId="49261"/>
    <cellStyle name="Σημείωση 2 21 7 2" xfId="49262"/>
    <cellStyle name="Σημείωση 2 21 7 3" xfId="49263"/>
    <cellStyle name="Σημείωση 2 21 7 4" xfId="49264"/>
    <cellStyle name="Σημείωση 2 21 8" xfId="49265"/>
    <cellStyle name="Σημείωση 2 21 8 2" xfId="49266"/>
    <cellStyle name="Σημείωση 2 21 9" xfId="49267"/>
    <cellStyle name="Σημείωση 2 21 9 2" xfId="49268"/>
    <cellStyle name="Σημείωση 2 22" xfId="49269"/>
    <cellStyle name="Σημείωση 2 22 2" xfId="49270"/>
    <cellStyle name="Σημείωση 2 22 2 2" xfId="49271"/>
    <cellStyle name="Σημείωση 2 22 2 2 2" xfId="49272"/>
    <cellStyle name="Σημείωση 2 22 2 3" xfId="49273"/>
    <cellStyle name="Σημείωση 2 22 3" xfId="49274"/>
    <cellStyle name="Σημείωση 2 22 3 2" xfId="49275"/>
    <cellStyle name="Σημείωση 2 22 4" xfId="49276"/>
    <cellStyle name="Σημείωση 2 22 4 2" xfId="49277"/>
    <cellStyle name="Σημείωση 2 22 5" xfId="49278"/>
    <cellStyle name="Σημείωση 2 22 5 2" xfId="49279"/>
    <cellStyle name="Σημείωση 2 22 6" xfId="49280"/>
    <cellStyle name="Σημείωση 2 22 7" xfId="49281"/>
    <cellStyle name="Σημείωση 2 22 8" xfId="49282"/>
    <cellStyle name="Σημείωση 2 23" xfId="49283"/>
    <cellStyle name="Σημείωση 2 23 2" xfId="49284"/>
    <cellStyle name="Σημείωση 2 23 2 2" xfId="49285"/>
    <cellStyle name="Σημείωση 2 23 2 2 2" xfId="49286"/>
    <cellStyle name="Σημείωση 2 23 2 3" xfId="49287"/>
    <cellStyle name="Σημείωση 2 23 3" xfId="49288"/>
    <cellStyle name="Σημείωση 2 23 3 2" xfId="49289"/>
    <cellStyle name="Σημείωση 2 23 4" xfId="49290"/>
    <cellStyle name="Σημείωση 2 23 4 2" xfId="49291"/>
    <cellStyle name="Σημείωση 2 23 5" xfId="49292"/>
    <cellStyle name="Σημείωση 2 23 5 2" xfId="49293"/>
    <cellStyle name="Σημείωση 2 23 6" xfId="49294"/>
    <cellStyle name="Σημείωση 2 23 7" xfId="49295"/>
    <cellStyle name="Σημείωση 2 23 8" xfId="49296"/>
    <cellStyle name="Σημείωση 2 24" xfId="49297"/>
    <cellStyle name="Σημείωση 2 24 2" xfId="49298"/>
    <cellStyle name="Σημείωση 2 24 2 2" xfId="49299"/>
    <cellStyle name="Σημείωση 2 24 2 2 2" xfId="49300"/>
    <cellStyle name="Σημείωση 2 24 2 3" xfId="49301"/>
    <cellStyle name="Σημείωση 2 24 3" xfId="49302"/>
    <cellStyle name="Σημείωση 2 24 3 2" xfId="49303"/>
    <cellStyle name="Σημείωση 2 24 4" xfId="49304"/>
    <cellStyle name="Σημείωση 2 24 4 2" xfId="49305"/>
    <cellStyle name="Σημείωση 2 24 5" xfId="49306"/>
    <cellStyle name="Σημείωση 2 24 5 2" xfId="49307"/>
    <cellStyle name="Σημείωση 2 24 6" xfId="49308"/>
    <cellStyle name="Σημείωση 2 24 7" xfId="49309"/>
    <cellStyle name="Σημείωση 2 25" xfId="49310"/>
    <cellStyle name="Σημείωση 2 25 2" xfId="49311"/>
    <cellStyle name="Σημείωση 2 25 2 2" xfId="49312"/>
    <cellStyle name="Σημείωση 2 25 3" xfId="49313"/>
    <cellStyle name="Σημείωση 2 25 4" xfId="49314"/>
    <cellStyle name="Σημείωση 2 26" xfId="49315"/>
    <cellStyle name="Σημείωση 2 26 2" xfId="49316"/>
    <cellStyle name="Σημείωση 2 26 2 2" xfId="49317"/>
    <cellStyle name="Σημείωση 2 26 3" xfId="49318"/>
    <cellStyle name="Σημείωση 2 26 4" xfId="49319"/>
    <cellStyle name="Σημείωση 2 26 5" xfId="49320"/>
    <cellStyle name="Σημείωση 2 27" xfId="49321"/>
    <cellStyle name="Σημείωση 2 27 2" xfId="49322"/>
    <cellStyle name="Σημείωση 2 27 2 2" xfId="49323"/>
    <cellStyle name="Σημείωση 2 27 3" xfId="49324"/>
    <cellStyle name="Σημείωση 2 27 4" xfId="49325"/>
    <cellStyle name="Σημείωση 2 27 5" xfId="49326"/>
    <cellStyle name="Σημείωση 2 28" xfId="49327"/>
    <cellStyle name="Σημείωση 2 28 2" xfId="49328"/>
    <cellStyle name="Σημείωση 2 29" xfId="49329"/>
    <cellStyle name="Σημείωση 2 29 2" xfId="49330"/>
    <cellStyle name="Σημείωση 2 3" xfId="49331"/>
    <cellStyle name="Σημείωση 2 3 10" xfId="49332"/>
    <cellStyle name="Σημείωση 2 3 2" xfId="49333"/>
    <cellStyle name="Σημείωση 2 3 2 2" xfId="49334"/>
    <cellStyle name="Σημείωση 2 3 2 2 2" xfId="49335"/>
    <cellStyle name="Σημείωση 2 3 2 2 2 2" xfId="49336"/>
    <cellStyle name="Σημείωση 2 3 2 2 3" xfId="49337"/>
    <cellStyle name="Σημείωση 2 3 2 3" xfId="49338"/>
    <cellStyle name="Σημείωση 2 3 2 3 2" xfId="49339"/>
    <cellStyle name="Σημείωση 2 3 2 4" xfId="49340"/>
    <cellStyle name="Σημείωση 2 3 2 4 2" xfId="49341"/>
    <cellStyle name="Σημείωση 2 3 2 5" xfId="49342"/>
    <cellStyle name="Σημείωση 2 3 2 5 2" xfId="49343"/>
    <cellStyle name="Σημείωση 2 3 2 6" xfId="49344"/>
    <cellStyle name="Σημείωση 2 3 3" xfId="49345"/>
    <cellStyle name="Σημείωση 2 3 3 2" xfId="49346"/>
    <cellStyle name="Σημείωση 2 3 3 2 2" xfId="49347"/>
    <cellStyle name="Σημείωση 2 3 3 2 2 2" xfId="49348"/>
    <cellStyle name="Σημείωση 2 3 3 2 3" xfId="49349"/>
    <cellStyle name="Σημείωση 2 3 3 3" xfId="49350"/>
    <cellStyle name="Σημείωση 2 3 3 3 2" xfId="49351"/>
    <cellStyle name="Σημείωση 2 3 3 4" xfId="49352"/>
    <cellStyle name="Σημείωση 2 3 3 4 2" xfId="49353"/>
    <cellStyle name="Σημείωση 2 3 3 5" xfId="49354"/>
    <cellStyle name="Σημείωση 2 3 3 5 2" xfId="49355"/>
    <cellStyle name="Σημείωση 2 3 3 6" xfId="49356"/>
    <cellStyle name="Σημείωση 2 3 3 7" xfId="49357"/>
    <cellStyle name="Σημείωση 2 3 3 8" xfId="49358"/>
    <cellStyle name="Σημείωση 2 3 4" xfId="49359"/>
    <cellStyle name="Σημείωση 2 3 4 2" xfId="49360"/>
    <cellStyle name="Σημείωση 2 3 4 2 2" xfId="49361"/>
    <cellStyle name="Σημείωση 2 3 4 3" xfId="49362"/>
    <cellStyle name="Σημείωση 2 3 4 4" xfId="49363"/>
    <cellStyle name="Σημείωση 2 3 4 5" xfId="49364"/>
    <cellStyle name="Σημείωση 2 3 5" xfId="49365"/>
    <cellStyle name="Σημείωση 2 3 5 2" xfId="49366"/>
    <cellStyle name="Σημείωση 2 3 5 2 2" xfId="49367"/>
    <cellStyle name="Σημείωση 2 3 5 3" xfId="49368"/>
    <cellStyle name="Σημείωση 2 3 5 4" xfId="49369"/>
    <cellStyle name="Σημείωση 2 3 5 5" xfId="49370"/>
    <cellStyle name="Σημείωση 2 3 6" xfId="49371"/>
    <cellStyle name="Σημείωση 2 3 6 2" xfId="49372"/>
    <cellStyle name="Σημείωση 2 3 6 2 2" xfId="49373"/>
    <cellStyle name="Σημείωση 2 3 6 3" xfId="49374"/>
    <cellStyle name="Σημείωση 2 3 6 4" xfId="49375"/>
    <cellStyle name="Σημείωση 2 3 6 5" xfId="49376"/>
    <cellStyle name="Σημείωση 2 3 7" xfId="49377"/>
    <cellStyle name="Σημείωση 2 3 7 2" xfId="49378"/>
    <cellStyle name="Σημείωση 2 3 7 3" xfId="49379"/>
    <cellStyle name="Σημείωση 2 3 7 4" xfId="49380"/>
    <cellStyle name="Σημείωση 2 3 8" xfId="49381"/>
    <cellStyle name="Σημείωση 2 3 8 2" xfId="49382"/>
    <cellStyle name="Σημείωση 2 3 9" xfId="49383"/>
    <cellStyle name="Σημείωση 2 3 9 2" xfId="49384"/>
    <cellStyle name="Σημείωση 2 30" xfId="49385"/>
    <cellStyle name="Σημείωση 2 30 2" xfId="49386"/>
    <cellStyle name="Σημείωση 2 31" xfId="49387"/>
    <cellStyle name="Σημείωση 2 32" xfId="49388"/>
    <cellStyle name="Σημείωση 2 4" xfId="49389"/>
    <cellStyle name="Σημείωση 2 4 10" xfId="49390"/>
    <cellStyle name="Σημείωση 2 4 2" xfId="49391"/>
    <cellStyle name="Σημείωση 2 4 2 2" xfId="49392"/>
    <cellStyle name="Σημείωση 2 4 2 2 2" xfId="49393"/>
    <cellStyle name="Σημείωση 2 4 2 2 2 2" xfId="49394"/>
    <cellStyle name="Σημείωση 2 4 2 2 3" xfId="49395"/>
    <cellStyle name="Σημείωση 2 4 2 3" xfId="49396"/>
    <cellStyle name="Σημείωση 2 4 2 3 2" xfId="49397"/>
    <cellStyle name="Σημείωση 2 4 2 4" xfId="49398"/>
    <cellStyle name="Σημείωση 2 4 2 4 2" xfId="49399"/>
    <cellStyle name="Σημείωση 2 4 2 5" xfId="49400"/>
    <cellStyle name="Σημείωση 2 4 2 5 2" xfId="49401"/>
    <cellStyle name="Σημείωση 2 4 2 6" xfId="49402"/>
    <cellStyle name="Σημείωση 2 4 3" xfId="49403"/>
    <cellStyle name="Σημείωση 2 4 3 2" xfId="49404"/>
    <cellStyle name="Σημείωση 2 4 3 2 2" xfId="49405"/>
    <cellStyle name="Σημείωση 2 4 3 2 2 2" xfId="49406"/>
    <cellStyle name="Σημείωση 2 4 3 2 3" xfId="49407"/>
    <cellStyle name="Σημείωση 2 4 3 3" xfId="49408"/>
    <cellStyle name="Σημείωση 2 4 3 3 2" xfId="49409"/>
    <cellStyle name="Σημείωση 2 4 3 4" xfId="49410"/>
    <cellStyle name="Σημείωση 2 4 3 4 2" xfId="49411"/>
    <cellStyle name="Σημείωση 2 4 3 5" xfId="49412"/>
    <cellStyle name="Σημείωση 2 4 3 5 2" xfId="49413"/>
    <cellStyle name="Σημείωση 2 4 3 6" xfId="49414"/>
    <cellStyle name="Σημείωση 2 4 3 7" xfId="49415"/>
    <cellStyle name="Σημείωση 2 4 3 8" xfId="49416"/>
    <cellStyle name="Σημείωση 2 4 4" xfId="49417"/>
    <cellStyle name="Σημείωση 2 4 4 2" xfId="49418"/>
    <cellStyle name="Σημείωση 2 4 4 2 2" xfId="49419"/>
    <cellStyle name="Σημείωση 2 4 4 3" xfId="49420"/>
    <cellStyle name="Σημείωση 2 4 4 4" xfId="49421"/>
    <cellStyle name="Σημείωση 2 4 4 5" xfId="49422"/>
    <cellStyle name="Σημείωση 2 4 5" xfId="49423"/>
    <cellStyle name="Σημείωση 2 4 5 2" xfId="49424"/>
    <cellStyle name="Σημείωση 2 4 5 2 2" xfId="49425"/>
    <cellStyle name="Σημείωση 2 4 5 3" xfId="49426"/>
    <cellStyle name="Σημείωση 2 4 5 4" xfId="49427"/>
    <cellStyle name="Σημείωση 2 4 5 5" xfId="49428"/>
    <cellStyle name="Σημείωση 2 4 6" xfId="49429"/>
    <cellStyle name="Σημείωση 2 4 6 2" xfId="49430"/>
    <cellStyle name="Σημείωση 2 4 6 2 2" xfId="49431"/>
    <cellStyle name="Σημείωση 2 4 6 3" xfId="49432"/>
    <cellStyle name="Σημείωση 2 4 6 4" xfId="49433"/>
    <cellStyle name="Σημείωση 2 4 6 5" xfId="49434"/>
    <cellStyle name="Σημείωση 2 4 7" xfId="49435"/>
    <cellStyle name="Σημείωση 2 4 7 2" xfId="49436"/>
    <cellStyle name="Σημείωση 2 4 7 3" xfId="49437"/>
    <cellStyle name="Σημείωση 2 4 7 4" xfId="49438"/>
    <cellStyle name="Σημείωση 2 4 8" xfId="49439"/>
    <cellStyle name="Σημείωση 2 4 8 2" xfId="49440"/>
    <cellStyle name="Σημείωση 2 4 9" xfId="49441"/>
    <cellStyle name="Σημείωση 2 4 9 2" xfId="49442"/>
    <cellStyle name="Σημείωση 2 5" xfId="49443"/>
    <cellStyle name="Σημείωση 2 5 10" xfId="49444"/>
    <cellStyle name="Σημείωση 2 5 2" xfId="49445"/>
    <cellStyle name="Σημείωση 2 5 2 2" xfId="49446"/>
    <cellStyle name="Σημείωση 2 5 2 2 2" xfId="49447"/>
    <cellStyle name="Σημείωση 2 5 2 2 2 2" xfId="49448"/>
    <cellStyle name="Σημείωση 2 5 2 2 3" xfId="49449"/>
    <cellStyle name="Σημείωση 2 5 2 3" xfId="49450"/>
    <cellStyle name="Σημείωση 2 5 2 3 2" xfId="49451"/>
    <cellStyle name="Σημείωση 2 5 2 4" xfId="49452"/>
    <cellStyle name="Σημείωση 2 5 2 4 2" xfId="49453"/>
    <cellStyle name="Σημείωση 2 5 2 5" xfId="49454"/>
    <cellStyle name="Σημείωση 2 5 2 5 2" xfId="49455"/>
    <cellStyle name="Σημείωση 2 5 2 6" xfId="49456"/>
    <cellStyle name="Σημείωση 2 5 3" xfId="49457"/>
    <cellStyle name="Σημείωση 2 5 3 2" xfId="49458"/>
    <cellStyle name="Σημείωση 2 5 3 2 2" xfId="49459"/>
    <cellStyle name="Σημείωση 2 5 3 2 2 2" xfId="49460"/>
    <cellStyle name="Σημείωση 2 5 3 2 3" xfId="49461"/>
    <cellStyle name="Σημείωση 2 5 3 3" xfId="49462"/>
    <cellStyle name="Σημείωση 2 5 3 3 2" xfId="49463"/>
    <cellStyle name="Σημείωση 2 5 3 4" xfId="49464"/>
    <cellStyle name="Σημείωση 2 5 3 4 2" xfId="49465"/>
    <cellStyle name="Σημείωση 2 5 3 5" xfId="49466"/>
    <cellStyle name="Σημείωση 2 5 3 5 2" xfId="49467"/>
    <cellStyle name="Σημείωση 2 5 3 6" xfId="49468"/>
    <cellStyle name="Σημείωση 2 5 3 7" xfId="49469"/>
    <cellStyle name="Σημείωση 2 5 3 8" xfId="49470"/>
    <cellStyle name="Σημείωση 2 5 4" xfId="49471"/>
    <cellStyle name="Σημείωση 2 5 4 2" xfId="49472"/>
    <cellStyle name="Σημείωση 2 5 4 2 2" xfId="49473"/>
    <cellStyle name="Σημείωση 2 5 4 3" xfId="49474"/>
    <cellStyle name="Σημείωση 2 5 4 4" xfId="49475"/>
    <cellStyle name="Σημείωση 2 5 4 5" xfId="49476"/>
    <cellStyle name="Σημείωση 2 5 5" xfId="49477"/>
    <cellStyle name="Σημείωση 2 5 5 2" xfId="49478"/>
    <cellStyle name="Σημείωση 2 5 5 2 2" xfId="49479"/>
    <cellStyle name="Σημείωση 2 5 5 3" xfId="49480"/>
    <cellStyle name="Σημείωση 2 5 5 4" xfId="49481"/>
    <cellStyle name="Σημείωση 2 5 5 5" xfId="49482"/>
    <cellStyle name="Σημείωση 2 5 6" xfId="49483"/>
    <cellStyle name="Σημείωση 2 5 6 2" xfId="49484"/>
    <cellStyle name="Σημείωση 2 5 6 2 2" xfId="49485"/>
    <cellStyle name="Σημείωση 2 5 6 3" xfId="49486"/>
    <cellStyle name="Σημείωση 2 5 6 4" xfId="49487"/>
    <cellStyle name="Σημείωση 2 5 6 5" xfId="49488"/>
    <cellStyle name="Σημείωση 2 5 7" xfId="49489"/>
    <cellStyle name="Σημείωση 2 5 7 2" xfId="49490"/>
    <cellStyle name="Σημείωση 2 5 7 3" xfId="49491"/>
    <cellStyle name="Σημείωση 2 5 7 4" xfId="49492"/>
    <cellStyle name="Σημείωση 2 5 8" xfId="49493"/>
    <cellStyle name="Σημείωση 2 5 8 2" xfId="49494"/>
    <cellStyle name="Σημείωση 2 5 9" xfId="49495"/>
    <cellStyle name="Σημείωση 2 5 9 2" xfId="49496"/>
    <cellStyle name="Σημείωση 2 6" xfId="49497"/>
    <cellStyle name="Σημείωση 2 6 10" xfId="49498"/>
    <cellStyle name="Σημείωση 2 6 2" xfId="49499"/>
    <cellStyle name="Σημείωση 2 6 2 2" xfId="49500"/>
    <cellStyle name="Σημείωση 2 6 2 2 2" xfId="49501"/>
    <cellStyle name="Σημείωση 2 6 2 2 2 2" xfId="49502"/>
    <cellStyle name="Σημείωση 2 6 2 2 3" xfId="49503"/>
    <cellStyle name="Σημείωση 2 6 2 3" xfId="49504"/>
    <cellStyle name="Σημείωση 2 6 2 3 2" xfId="49505"/>
    <cellStyle name="Σημείωση 2 6 2 4" xfId="49506"/>
    <cellStyle name="Σημείωση 2 6 2 4 2" xfId="49507"/>
    <cellStyle name="Σημείωση 2 6 2 5" xfId="49508"/>
    <cellStyle name="Σημείωση 2 6 2 5 2" xfId="49509"/>
    <cellStyle name="Σημείωση 2 6 2 6" xfId="49510"/>
    <cellStyle name="Σημείωση 2 6 3" xfId="49511"/>
    <cellStyle name="Σημείωση 2 6 3 2" xfId="49512"/>
    <cellStyle name="Σημείωση 2 6 3 2 2" xfId="49513"/>
    <cellStyle name="Σημείωση 2 6 3 2 2 2" xfId="49514"/>
    <cellStyle name="Σημείωση 2 6 3 2 3" xfId="49515"/>
    <cellStyle name="Σημείωση 2 6 3 3" xfId="49516"/>
    <cellStyle name="Σημείωση 2 6 3 3 2" xfId="49517"/>
    <cellStyle name="Σημείωση 2 6 3 4" xfId="49518"/>
    <cellStyle name="Σημείωση 2 6 3 4 2" xfId="49519"/>
    <cellStyle name="Σημείωση 2 6 3 5" xfId="49520"/>
    <cellStyle name="Σημείωση 2 6 3 5 2" xfId="49521"/>
    <cellStyle name="Σημείωση 2 6 3 6" xfId="49522"/>
    <cellStyle name="Σημείωση 2 6 3 7" xfId="49523"/>
    <cellStyle name="Σημείωση 2 6 3 8" xfId="49524"/>
    <cellStyle name="Σημείωση 2 6 4" xfId="49525"/>
    <cellStyle name="Σημείωση 2 6 4 2" xfId="49526"/>
    <cellStyle name="Σημείωση 2 6 4 2 2" xfId="49527"/>
    <cellStyle name="Σημείωση 2 6 4 3" xfId="49528"/>
    <cellStyle name="Σημείωση 2 6 4 4" xfId="49529"/>
    <cellStyle name="Σημείωση 2 6 4 5" xfId="49530"/>
    <cellStyle name="Σημείωση 2 6 5" xfId="49531"/>
    <cellStyle name="Σημείωση 2 6 5 2" xfId="49532"/>
    <cellStyle name="Σημείωση 2 6 5 2 2" xfId="49533"/>
    <cellStyle name="Σημείωση 2 6 5 3" xfId="49534"/>
    <cellStyle name="Σημείωση 2 6 5 4" xfId="49535"/>
    <cellStyle name="Σημείωση 2 6 5 5" xfId="49536"/>
    <cellStyle name="Σημείωση 2 6 6" xfId="49537"/>
    <cellStyle name="Σημείωση 2 6 6 2" xfId="49538"/>
    <cellStyle name="Σημείωση 2 6 6 2 2" xfId="49539"/>
    <cellStyle name="Σημείωση 2 6 6 3" xfId="49540"/>
    <cellStyle name="Σημείωση 2 6 6 4" xfId="49541"/>
    <cellStyle name="Σημείωση 2 6 6 5" xfId="49542"/>
    <cellStyle name="Σημείωση 2 6 7" xfId="49543"/>
    <cellStyle name="Σημείωση 2 6 7 2" xfId="49544"/>
    <cellStyle name="Σημείωση 2 6 7 3" xfId="49545"/>
    <cellStyle name="Σημείωση 2 6 7 4" xfId="49546"/>
    <cellStyle name="Σημείωση 2 6 8" xfId="49547"/>
    <cellStyle name="Σημείωση 2 6 8 2" xfId="49548"/>
    <cellStyle name="Σημείωση 2 6 9" xfId="49549"/>
    <cellStyle name="Σημείωση 2 6 9 2" xfId="49550"/>
    <cellStyle name="Σημείωση 2 7" xfId="49551"/>
    <cellStyle name="Σημείωση 2 7 10" xfId="49552"/>
    <cellStyle name="Σημείωση 2 7 2" xfId="49553"/>
    <cellStyle name="Σημείωση 2 7 2 2" xfId="49554"/>
    <cellStyle name="Σημείωση 2 7 2 2 2" xfId="49555"/>
    <cellStyle name="Σημείωση 2 7 2 2 2 2" xfId="49556"/>
    <cellStyle name="Σημείωση 2 7 2 2 3" xfId="49557"/>
    <cellStyle name="Σημείωση 2 7 2 3" xfId="49558"/>
    <cellStyle name="Σημείωση 2 7 2 3 2" xfId="49559"/>
    <cellStyle name="Σημείωση 2 7 2 4" xfId="49560"/>
    <cellStyle name="Σημείωση 2 7 2 4 2" xfId="49561"/>
    <cellStyle name="Σημείωση 2 7 2 5" xfId="49562"/>
    <cellStyle name="Σημείωση 2 7 2 5 2" xfId="49563"/>
    <cellStyle name="Σημείωση 2 7 2 6" xfId="49564"/>
    <cellStyle name="Σημείωση 2 7 3" xfId="49565"/>
    <cellStyle name="Σημείωση 2 7 3 2" xfId="49566"/>
    <cellStyle name="Σημείωση 2 7 3 2 2" xfId="49567"/>
    <cellStyle name="Σημείωση 2 7 3 2 2 2" xfId="49568"/>
    <cellStyle name="Σημείωση 2 7 3 2 3" xfId="49569"/>
    <cellStyle name="Σημείωση 2 7 3 3" xfId="49570"/>
    <cellStyle name="Σημείωση 2 7 3 3 2" xfId="49571"/>
    <cellStyle name="Σημείωση 2 7 3 4" xfId="49572"/>
    <cellStyle name="Σημείωση 2 7 3 4 2" xfId="49573"/>
    <cellStyle name="Σημείωση 2 7 3 5" xfId="49574"/>
    <cellStyle name="Σημείωση 2 7 3 5 2" xfId="49575"/>
    <cellStyle name="Σημείωση 2 7 3 6" xfId="49576"/>
    <cellStyle name="Σημείωση 2 7 3 7" xfId="49577"/>
    <cellStyle name="Σημείωση 2 7 3 8" xfId="49578"/>
    <cellStyle name="Σημείωση 2 7 4" xfId="49579"/>
    <cellStyle name="Σημείωση 2 7 4 2" xfId="49580"/>
    <cellStyle name="Σημείωση 2 7 4 2 2" xfId="49581"/>
    <cellStyle name="Σημείωση 2 7 4 3" xfId="49582"/>
    <cellStyle name="Σημείωση 2 7 4 4" xfId="49583"/>
    <cellStyle name="Σημείωση 2 7 4 5" xfId="49584"/>
    <cellStyle name="Σημείωση 2 7 5" xfId="49585"/>
    <cellStyle name="Σημείωση 2 7 5 2" xfId="49586"/>
    <cellStyle name="Σημείωση 2 7 5 2 2" xfId="49587"/>
    <cellStyle name="Σημείωση 2 7 5 3" xfId="49588"/>
    <cellStyle name="Σημείωση 2 7 5 4" xfId="49589"/>
    <cellStyle name="Σημείωση 2 7 5 5" xfId="49590"/>
    <cellStyle name="Σημείωση 2 7 6" xfId="49591"/>
    <cellStyle name="Σημείωση 2 7 6 2" xfId="49592"/>
    <cellStyle name="Σημείωση 2 7 6 2 2" xfId="49593"/>
    <cellStyle name="Σημείωση 2 7 6 3" xfId="49594"/>
    <cellStyle name="Σημείωση 2 7 6 4" xfId="49595"/>
    <cellStyle name="Σημείωση 2 7 6 5" xfId="49596"/>
    <cellStyle name="Σημείωση 2 7 7" xfId="49597"/>
    <cellStyle name="Σημείωση 2 7 7 2" xfId="49598"/>
    <cellStyle name="Σημείωση 2 7 7 3" xfId="49599"/>
    <cellStyle name="Σημείωση 2 7 7 4" xfId="49600"/>
    <cellStyle name="Σημείωση 2 7 8" xfId="49601"/>
    <cellStyle name="Σημείωση 2 7 8 2" xfId="49602"/>
    <cellStyle name="Σημείωση 2 7 9" xfId="49603"/>
    <cellStyle name="Σημείωση 2 7 9 2" xfId="49604"/>
    <cellStyle name="Σημείωση 2 8" xfId="49605"/>
    <cellStyle name="Σημείωση 2 8 10" xfId="49606"/>
    <cellStyle name="Σημείωση 2 8 2" xfId="49607"/>
    <cellStyle name="Σημείωση 2 8 2 2" xfId="49608"/>
    <cellStyle name="Σημείωση 2 8 2 2 2" xfId="49609"/>
    <cellStyle name="Σημείωση 2 8 2 2 2 2" xfId="49610"/>
    <cellStyle name="Σημείωση 2 8 2 2 3" xfId="49611"/>
    <cellStyle name="Σημείωση 2 8 2 3" xfId="49612"/>
    <cellStyle name="Σημείωση 2 8 2 3 2" xfId="49613"/>
    <cellStyle name="Σημείωση 2 8 2 4" xfId="49614"/>
    <cellStyle name="Σημείωση 2 8 2 4 2" xfId="49615"/>
    <cellStyle name="Σημείωση 2 8 2 5" xfId="49616"/>
    <cellStyle name="Σημείωση 2 8 2 5 2" xfId="49617"/>
    <cellStyle name="Σημείωση 2 8 2 6" xfId="49618"/>
    <cellStyle name="Σημείωση 2 8 3" xfId="49619"/>
    <cellStyle name="Σημείωση 2 8 3 2" xfId="49620"/>
    <cellStyle name="Σημείωση 2 8 3 2 2" xfId="49621"/>
    <cellStyle name="Σημείωση 2 8 3 2 2 2" xfId="49622"/>
    <cellStyle name="Σημείωση 2 8 3 2 3" xfId="49623"/>
    <cellStyle name="Σημείωση 2 8 3 3" xfId="49624"/>
    <cellStyle name="Σημείωση 2 8 3 3 2" xfId="49625"/>
    <cellStyle name="Σημείωση 2 8 3 4" xfId="49626"/>
    <cellStyle name="Σημείωση 2 8 3 4 2" xfId="49627"/>
    <cellStyle name="Σημείωση 2 8 3 5" xfId="49628"/>
    <cellStyle name="Σημείωση 2 8 3 5 2" xfId="49629"/>
    <cellStyle name="Σημείωση 2 8 3 6" xfId="49630"/>
    <cellStyle name="Σημείωση 2 8 3 7" xfId="49631"/>
    <cellStyle name="Σημείωση 2 8 3 8" xfId="49632"/>
    <cellStyle name="Σημείωση 2 8 4" xfId="49633"/>
    <cellStyle name="Σημείωση 2 8 4 2" xfId="49634"/>
    <cellStyle name="Σημείωση 2 8 4 2 2" xfId="49635"/>
    <cellStyle name="Σημείωση 2 8 4 3" xfId="49636"/>
    <cellStyle name="Σημείωση 2 8 4 4" xfId="49637"/>
    <cellStyle name="Σημείωση 2 8 4 5" xfId="49638"/>
    <cellStyle name="Σημείωση 2 8 5" xfId="49639"/>
    <cellStyle name="Σημείωση 2 8 5 2" xfId="49640"/>
    <cellStyle name="Σημείωση 2 8 5 2 2" xfId="49641"/>
    <cellStyle name="Σημείωση 2 8 5 3" xfId="49642"/>
    <cellStyle name="Σημείωση 2 8 5 4" xfId="49643"/>
    <cellStyle name="Σημείωση 2 8 5 5" xfId="49644"/>
    <cellStyle name="Σημείωση 2 8 6" xfId="49645"/>
    <cellStyle name="Σημείωση 2 8 6 2" xfId="49646"/>
    <cellStyle name="Σημείωση 2 8 6 2 2" xfId="49647"/>
    <cellStyle name="Σημείωση 2 8 6 3" xfId="49648"/>
    <cellStyle name="Σημείωση 2 8 6 4" xfId="49649"/>
    <cellStyle name="Σημείωση 2 8 6 5" xfId="49650"/>
    <cellStyle name="Σημείωση 2 8 7" xfId="49651"/>
    <cellStyle name="Σημείωση 2 8 7 2" xfId="49652"/>
    <cellStyle name="Σημείωση 2 8 7 3" xfId="49653"/>
    <cellStyle name="Σημείωση 2 8 7 4" xfId="49654"/>
    <cellStyle name="Σημείωση 2 8 8" xfId="49655"/>
    <cellStyle name="Σημείωση 2 8 8 2" xfId="49656"/>
    <cellStyle name="Σημείωση 2 8 9" xfId="49657"/>
    <cellStyle name="Σημείωση 2 8 9 2" xfId="49658"/>
    <cellStyle name="Σημείωση 2 9" xfId="49659"/>
    <cellStyle name="Σημείωση 2 9 10" xfId="49660"/>
    <cellStyle name="Σημείωση 2 9 2" xfId="49661"/>
    <cellStyle name="Σημείωση 2 9 2 2" xfId="49662"/>
    <cellStyle name="Σημείωση 2 9 2 2 2" xfId="49663"/>
    <cellStyle name="Σημείωση 2 9 2 2 2 2" xfId="49664"/>
    <cellStyle name="Σημείωση 2 9 2 2 3" xfId="49665"/>
    <cellStyle name="Σημείωση 2 9 2 3" xfId="49666"/>
    <cellStyle name="Σημείωση 2 9 2 3 2" xfId="49667"/>
    <cellStyle name="Σημείωση 2 9 2 4" xfId="49668"/>
    <cellStyle name="Σημείωση 2 9 2 4 2" xfId="49669"/>
    <cellStyle name="Σημείωση 2 9 2 5" xfId="49670"/>
    <cellStyle name="Σημείωση 2 9 2 5 2" xfId="49671"/>
    <cellStyle name="Σημείωση 2 9 2 6" xfId="49672"/>
    <cellStyle name="Σημείωση 2 9 3" xfId="49673"/>
    <cellStyle name="Σημείωση 2 9 3 2" xfId="49674"/>
    <cellStyle name="Σημείωση 2 9 3 2 2" xfId="49675"/>
    <cellStyle name="Σημείωση 2 9 3 2 2 2" xfId="49676"/>
    <cellStyle name="Σημείωση 2 9 3 2 3" xfId="49677"/>
    <cellStyle name="Σημείωση 2 9 3 3" xfId="49678"/>
    <cellStyle name="Σημείωση 2 9 3 3 2" xfId="49679"/>
    <cellStyle name="Σημείωση 2 9 3 4" xfId="49680"/>
    <cellStyle name="Σημείωση 2 9 3 4 2" xfId="49681"/>
    <cellStyle name="Σημείωση 2 9 3 5" xfId="49682"/>
    <cellStyle name="Σημείωση 2 9 3 5 2" xfId="49683"/>
    <cellStyle name="Σημείωση 2 9 3 6" xfId="49684"/>
    <cellStyle name="Σημείωση 2 9 3 7" xfId="49685"/>
    <cellStyle name="Σημείωση 2 9 3 8" xfId="49686"/>
    <cellStyle name="Σημείωση 2 9 4" xfId="49687"/>
    <cellStyle name="Σημείωση 2 9 4 2" xfId="49688"/>
    <cellStyle name="Σημείωση 2 9 4 2 2" xfId="49689"/>
    <cellStyle name="Σημείωση 2 9 4 3" xfId="49690"/>
    <cellStyle name="Σημείωση 2 9 4 4" xfId="49691"/>
    <cellStyle name="Σημείωση 2 9 4 5" xfId="49692"/>
    <cellStyle name="Σημείωση 2 9 5" xfId="49693"/>
    <cellStyle name="Σημείωση 2 9 5 2" xfId="49694"/>
    <cellStyle name="Σημείωση 2 9 5 2 2" xfId="49695"/>
    <cellStyle name="Σημείωση 2 9 5 3" xfId="49696"/>
    <cellStyle name="Σημείωση 2 9 5 4" xfId="49697"/>
    <cellStyle name="Σημείωση 2 9 5 5" xfId="49698"/>
    <cellStyle name="Σημείωση 2 9 6" xfId="49699"/>
    <cellStyle name="Σημείωση 2 9 6 2" xfId="49700"/>
    <cellStyle name="Σημείωση 2 9 6 2 2" xfId="49701"/>
    <cellStyle name="Σημείωση 2 9 6 3" xfId="49702"/>
    <cellStyle name="Σημείωση 2 9 6 4" xfId="49703"/>
    <cellStyle name="Σημείωση 2 9 6 5" xfId="49704"/>
    <cellStyle name="Σημείωση 2 9 7" xfId="49705"/>
    <cellStyle name="Σημείωση 2 9 7 2" xfId="49706"/>
    <cellStyle name="Σημείωση 2 9 7 3" xfId="49707"/>
    <cellStyle name="Σημείωση 2 9 7 4" xfId="49708"/>
    <cellStyle name="Σημείωση 2 9 8" xfId="49709"/>
    <cellStyle name="Σημείωση 2 9 8 2" xfId="49710"/>
    <cellStyle name="Σημείωση 2 9 9" xfId="49711"/>
    <cellStyle name="Σημείωση 2 9 9 2" xfId="49712"/>
    <cellStyle name="Σημείωση 2_Liquidity 8 Oct 2011" xfId="49713"/>
    <cellStyle name="Σημείωση 20" xfId="49714"/>
    <cellStyle name="Σημείωση 20 2" xfId="49715"/>
    <cellStyle name="Σημείωση 20 2 2" xfId="49716"/>
    <cellStyle name="Σημείωση 20 2 2 2" xfId="49717"/>
    <cellStyle name="Σημείωση 20 2 3" xfId="49718"/>
    <cellStyle name="Σημείωση 20 3" xfId="49719"/>
    <cellStyle name="Σημείωση 20 3 2" xfId="49720"/>
    <cellStyle name="Σημείωση 20 4" xfId="49721"/>
    <cellStyle name="Σημείωση 20 4 2" xfId="49722"/>
    <cellStyle name="Σημείωση 20 5" xfId="49723"/>
    <cellStyle name="Σημείωση 20 5 2" xfId="49724"/>
    <cellStyle name="Σημείωση 20 6" xfId="49725"/>
    <cellStyle name="Σημείωση 20 7" xfId="49726"/>
    <cellStyle name="Σημείωση 21" xfId="49727"/>
    <cellStyle name="Σημείωση 21 2" xfId="49728"/>
    <cellStyle name="Σημείωση 21 2 2" xfId="49729"/>
    <cellStyle name="Σημείωση 21 3" xfId="49730"/>
    <cellStyle name="Σημείωση 21 4" xfId="49731"/>
    <cellStyle name="Σημείωση 22" xfId="49732"/>
    <cellStyle name="Σημείωση 22 2" xfId="49733"/>
    <cellStyle name="Σημείωση 22 2 2" xfId="49734"/>
    <cellStyle name="Σημείωση 22 3" xfId="49735"/>
    <cellStyle name="Σημείωση 22 4" xfId="49736"/>
    <cellStyle name="Σημείωση 22 5" xfId="49737"/>
    <cellStyle name="Σημείωση 23" xfId="49738"/>
    <cellStyle name="Σημείωση 23 2" xfId="49739"/>
    <cellStyle name="Σημείωση 23 2 2" xfId="49740"/>
    <cellStyle name="Σημείωση 23 3" xfId="49741"/>
    <cellStyle name="Σημείωση 23 4" xfId="49742"/>
    <cellStyle name="Σημείωση 23 5" xfId="49743"/>
    <cellStyle name="Σημείωση 24" xfId="49744"/>
    <cellStyle name="Σημείωση 24 2" xfId="49745"/>
    <cellStyle name="Σημείωση 24 2 2" xfId="49746"/>
    <cellStyle name="Σημείωση 24 3" xfId="49747"/>
    <cellStyle name="Σημείωση 25" xfId="49748"/>
    <cellStyle name="Σημείωση 25 2" xfId="49749"/>
    <cellStyle name="Σημείωση 25 2 2" xfId="49750"/>
    <cellStyle name="Σημείωση 25 3" xfId="49751"/>
    <cellStyle name="Σημείωση 26" xfId="49752"/>
    <cellStyle name="Σημείωση 26 2" xfId="49753"/>
    <cellStyle name="Σημείωση 26 2 2" xfId="49754"/>
    <cellStyle name="Σημείωση 26 3" xfId="49755"/>
    <cellStyle name="Σημείωση 26 3 2" xfId="49756"/>
    <cellStyle name="Σημείωση 26 4" xfId="49757"/>
    <cellStyle name="Σημείωση 27" xfId="49758"/>
    <cellStyle name="Σημείωση 27 2" xfId="49759"/>
    <cellStyle name="Σημείωση 27 2 2" xfId="49760"/>
    <cellStyle name="Σημείωση 27 3" xfId="49761"/>
    <cellStyle name="Σημείωση 28" xfId="49762"/>
    <cellStyle name="Σημείωση 28 2" xfId="49763"/>
    <cellStyle name="Σημείωση 28 2 2" xfId="49764"/>
    <cellStyle name="Σημείωση 28 3" xfId="49765"/>
    <cellStyle name="Σημείωση 29" xfId="49766"/>
    <cellStyle name="Σημείωση 29 2" xfId="49767"/>
    <cellStyle name="Σημείωση 29 2 2" xfId="49768"/>
    <cellStyle name="Σημείωση 29 3" xfId="49769"/>
    <cellStyle name="Σημείωση 3" xfId="49770"/>
    <cellStyle name="Σημείωση 3 10" xfId="49771"/>
    <cellStyle name="Σημείωση 3 10 2" xfId="49772"/>
    <cellStyle name="Σημείωση 3 11" xfId="49773"/>
    <cellStyle name="Σημείωση 3 2" xfId="49774"/>
    <cellStyle name="Σημείωση 3 2 2" xfId="49775"/>
    <cellStyle name="Σημείωση 3 2 2 2" xfId="49776"/>
    <cellStyle name="Σημείωση 3 2 2 2 2" xfId="49777"/>
    <cellStyle name="Σημείωση 3 2 2 3" xfId="49778"/>
    <cellStyle name="Σημείωση 3 2 3" xfId="49779"/>
    <cellStyle name="Σημείωση 3 2 3 2" xfId="49780"/>
    <cellStyle name="Σημείωση 3 2 4" xfId="49781"/>
    <cellStyle name="Σημείωση 3 2 4 2" xfId="49782"/>
    <cellStyle name="Σημείωση 3 2 5" xfId="49783"/>
    <cellStyle name="Σημείωση 3 2 5 2" xfId="49784"/>
    <cellStyle name="Σημείωση 3 2 6" xfId="49785"/>
    <cellStyle name="Σημείωση 3 3" xfId="49786"/>
    <cellStyle name="Σημείωση 3 3 2" xfId="49787"/>
    <cellStyle name="Σημείωση 3 3 2 2" xfId="49788"/>
    <cellStyle name="Σημείωση 3 3 2 2 2" xfId="49789"/>
    <cellStyle name="Σημείωση 3 3 2 3" xfId="49790"/>
    <cellStyle name="Σημείωση 3 3 3" xfId="49791"/>
    <cellStyle name="Σημείωση 3 3 3 2" xfId="49792"/>
    <cellStyle name="Σημείωση 3 3 4" xfId="49793"/>
    <cellStyle name="Σημείωση 3 3 4 2" xfId="49794"/>
    <cellStyle name="Σημείωση 3 3 5" xfId="49795"/>
    <cellStyle name="Σημείωση 3 3 5 2" xfId="49796"/>
    <cellStyle name="Σημείωση 3 3 6" xfId="49797"/>
    <cellStyle name="Σημείωση 3 3 7" xfId="49798"/>
    <cellStyle name="Σημείωση 3 3 8" xfId="49799"/>
    <cellStyle name="Σημείωση 3 4" xfId="49800"/>
    <cellStyle name="Σημείωση 3 4 2" xfId="49801"/>
    <cellStyle name="Σημείωση 3 4 2 2" xfId="49802"/>
    <cellStyle name="Σημείωση 3 4 2 2 2" xfId="49803"/>
    <cellStyle name="Σημείωση 3 4 2 3" xfId="49804"/>
    <cellStyle name="Σημείωση 3 4 3" xfId="49805"/>
    <cellStyle name="Σημείωση 3 4 3 2" xfId="49806"/>
    <cellStyle name="Σημείωση 3 4 4" xfId="49807"/>
    <cellStyle name="Σημείωση 3 4 4 2" xfId="49808"/>
    <cellStyle name="Σημείωση 3 4 5" xfId="49809"/>
    <cellStyle name="Σημείωση 3 4 5 2" xfId="49810"/>
    <cellStyle name="Σημείωση 3 4 6" xfId="49811"/>
    <cellStyle name="Σημείωση 3 4 7" xfId="49812"/>
    <cellStyle name="Σημείωση 3 4 8" xfId="49813"/>
    <cellStyle name="Σημείωση 3 5" xfId="49814"/>
    <cellStyle name="Σημείωση 3 5 2" xfId="49815"/>
    <cellStyle name="Σημείωση 3 5 2 2" xfId="49816"/>
    <cellStyle name="Σημείωση 3 5 3" xfId="49817"/>
    <cellStyle name="Σημείωση 3 5 4" xfId="49818"/>
    <cellStyle name="Σημείωση 3 5 5" xfId="49819"/>
    <cellStyle name="Σημείωση 3 6" xfId="49820"/>
    <cellStyle name="Σημείωση 3 6 2" xfId="49821"/>
    <cellStyle name="Σημείωση 3 6 2 2" xfId="49822"/>
    <cellStyle name="Σημείωση 3 6 3" xfId="49823"/>
    <cellStyle name="Σημείωση 3 6 4" xfId="49824"/>
    <cellStyle name="Σημείωση 3 6 5" xfId="49825"/>
    <cellStyle name="Σημείωση 3 7" xfId="49826"/>
    <cellStyle name="Σημείωση 3 7 2" xfId="49827"/>
    <cellStyle name="Σημείωση 3 7 2 2" xfId="49828"/>
    <cellStyle name="Σημείωση 3 7 3" xfId="49829"/>
    <cellStyle name="Σημείωση 3 7 4" xfId="49830"/>
    <cellStyle name="Σημείωση 3 7 5" xfId="49831"/>
    <cellStyle name="Σημείωση 3 8" xfId="49832"/>
    <cellStyle name="Σημείωση 3 8 2" xfId="49833"/>
    <cellStyle name="Σημείωση 3 9" xfId="49834"/>
    <cellStyle name="Σημείωση 3 9 2" xfId="49835"/>
    <cellStyle name="Σημείωση 30" xfId="49836"/>
    <cellStyle name="Σημείωση 30 2" xfId="49837"/>
    <cellStyle name="Σημείωση 31" xfId="49838"/>
    <cellStyle name="Σημείωση 31 2" xfId="49839"/>
    <cellStyle name="Σημείωση 32" xfId="49840"/>
    <cellStyle name="Σημείωση 33" xfId="49841"/>
    <cellStyle name="Σημείωση 4" xfId="49842"/>
    <cellStyle name="Σημείωση 4 2" xfId="49843"/>
    <cellStyle name="Σημείωση 4 2 2" xfId="49844"/>
    <cellStyle name="Σημείωση 4 2 2 2" xfId="49845"/>
    <cellStyle name="Σημείωση 4 2 2 2 2" xfId="49846"/>
    <cellStyle name="Σημείωση 4 2 2 3" xfId="49847"/>
    <cellStyle name="Σημείωση 4 2 3" xfId="49848"/>
    <cellStyle name="Σημείωση 4 2 3 2" xfId="49849"/>
    <cellStyle name="Σημείωση 4 2 4" xfId="49850"/>
    <cellStyle name="Σημείωση 4 2 4 2" xfId="49851"/>
    <cellStyle name="Σημείωση 4 2 5" xfId="49852"/>
    <cellStyle name="Σημείωση 4 2 5 2" xfId="49853"/>
    <cellStyle name="Σημείωση 4 2 6" xfId="49854"/>
    <cellStyle name="Σημείωση 4 3" xfId="49855"/>
    <cellStyle name="Σημείωση 4 3 2" xfId="49856"/>
    <cellStyle name="Σημείωση 4 3 2 2" xfId="49857"/>
    <cellStyle name="Σημείωση 4 3 2 2 2" xfId="49858"/>
    <cellStyle name="Σημείωση 4 3 2 3" xfId="49859"/>
    <cellStyle name="Σημείωση 4 3 3" xfId="49860"/>
    <cellStyle name="Σημείωση 4 3 3 2" xfId="49861"/>
    <cellStyle name="Σημείωση 4 3 4" xfId="49862"/>
    <cellStyle name="Σημείωση 4 3 4 2" xfId="49863"/>
    <cellStyle name="Σημείωση 4 3 5" xfId="49864"/>
    <cellStyle name="Σημείωση 4 3 5 2" xfId="49865"/>
    <cellStyle name="Σημείωση 4 3 6" xfId="49866"/>
    <cellStyle name="Σημείωση 4 3 7" xfId="49867"/>
    <cellStyle name="Σημείωση 4 3 8" xfId="49868"/>
    <cellStyle name="Σημείωση 4 4" xfId="49869"/>
    <cellStyle name="Σημείωση 4 4 2" xfId="49870"/>
    <cellStyle name="Σημείωση 4 4 2 2" xfId="49871"/>
    <cellStyle name="Σημείωση 4 4 3" xfId="49872"/>
    <cellStyle name="Σημείωση 4 4 4" xfId="49873"/>
    <cellStyle name="Σημείωση 4 4 5" xfId="49874"/>
    <cellStyle name="Σημείωση 4 5" xfId="49875"/>
    <cellStyle name="Σημείωση 4 5 2" xfId="49876"/>
    <cellStyle name="Σημείωση 4 5 3" xfId="49877"/>
    <cellStyle name="Σημείωση 4 5 4" xfId="49878"/>
    <cellStyle name="Σημείωση 4 6" xfId="49879"/>
    <cellStyle name="Σημείωση 4 6 2" xfId="49880"/>
    <cellStyle name="Σημείωση 4 6 3" xfId="49881"/>
    <cellStyle name="Σημείωση 4 6 4" xfId="49882"/>
    <cellStyle name="Σημείωση 4 7" xfId="49883"/>
    <cellStyle name="Σημείωση 4 7 2" xfId="49884"/>
    <cellStyle name="Σημείωση 4 7 3" xfId="49885"/>
    <cellStyle name="Σημείωση 4 7 4" xfId="49886"/>
    <cellStyle name="Σημείωση 4 8" xfId="49887"/>
    <cellStyle name="Σημείωση 5" xfId="49888"/>
    <cellStyle name="Σημείωση 5 2" xfId="49889"/>
    <cellStyle name="Σημείωση 5 2 2" xfId="49890"/>
    <cellStyle name="Σημείωση 5 2 2 2" xfId="49891"/>
    <cellStyle name="Σημείωση 5 2 2 2 2" xfId="49892"/>
    <cellStyle name="Σημείωση 5 2 2 3" xfId="49893"/>
    <cellStyle name="Σημείωση 5 2 3" xfId="49894"/>
    <cellStyle name="Σημείωση 5 2 3 2" xfId="49895"/>
    <cellStyle name="Σημείωση 5 2 4" xfId="49896"/>
    <cellStyle name="Σημείωση 5 2 4 2" xfId="49897"/>
    <cellStyle name="Σημείωση 5 2 5" xfId="49898"/>
    <cellStyle name="Σημείωση 5 2 5 2" xfId="49899"/>
    <cellStyle name="Σημείωση 5 2 6" xfId="49900"/>
    <cellStyle name="Σημείωση 5 3" xfId="49901"/>
    <cellStyle name="Σημείωση 5 3 2" xfId="49902"/>
    <cellStyle name="Σημείωση 5 3 2 2" xfId="49903"/>
    <cellStyle name="Σημείωση 5 3 2 2 2" xfId="49904"/>
    <cellStyle name="Σημείωση 5 3 2 3" xfId="49905"/>
    <cellStyle name="Σημείωση 5 3 3" xfId="49906"/>
    <cellStyle name="Σημείωση 5 3 3 2" xfId="49907"/>
    <cellStyle name="Σημείωση 5 3 4" xfId="49908"/>
    <cellStyle name="Σημείωση 5 3 4 2" xfId="49909"/>
    <cellStyle name="Σημείωση 5 3 5" xfId="49910"/>
    <cellStyle name="Σημείωση 5 3 5 2" xfId="49911"/>
    <cellStyle name="Σημείωση 5 3 6" xfId="49912"/>
    <cellStyle name="Σημείωση 5 3 7" xfId="49913"/>
    <cellStyle name="Σημείωση 5 3 8" xfId="49914"/>
    <cellStyle name="Σημείωση 5 4" xfId="49915"/>
    <cellStyle name="Σημείωση 5 4 2" xfId="49916"/>
    <cellStyle name="Σημείωση 5 4 2 2" xfId="49917"/>
    <cellStyle name="Σημείωση 5 4 3" xfId="49918"/>
    <cellStyle name="Σημείωση 5 4 4" xfId="49919"/>
    <cellStyle name="Σημείωση 5 4 5" xfId="49920"/>
    <cellStyle name="Σημείωση 5 5" xfId="49921"/>
    <cellStyle name="Σημείωση 5 5 2" xfId="49922"/>
    <cellStyle name="Σημείωση 5 5 3" xfId="49923"/>
    <cellStyle name="Σημείωση 5 5 4" xfId="49924"/>
    <cellStyle name="Σημείωση 5 6" xfId="49925"/>
    <cellStyle name="Σημείωση 5 6 2" xfId="49926"/>
    <cellStyle name="Σημείωση 5 6 3" xfId="49927"/>
    <cellStyle name="Σημείωση 5 6 4" xfId="49928"/>
    <cellStyle name="Σημείωση 5 7" xfId="49929"/>
    <cellStyle name="Σημείωση 5 7 2" xfId="49930"/>
    <cellStyle name="Σημείωση 5 7 3" xfId="49931"/>
    <cellStyle name="Σημείωση 5 7 4" xfId="49932"/>
    <cellStyle name="Σημείωση 5 8" xfId="49933"/>
    <cellStyle name="Σημείωση 6" xfId="49934"/>
    <cellStyle name="Σημείωση 6 10" xfId="49935"/>
    <cellStyle name="Σημείωση 6 2" xfId="49936"/>
    <cellStyle name="Σημείωση 6 2 2" xfId="49937"/>
    <cellStyle name="Σημείωση 6 2 2 2" xfId="49938"/>
    <cellStyle name="Σημείωση 6 2 2 2 2" xfId="49939"/>
    <cellStyle name="Σημείωση 6 2 2 3" xfId="49940"/>
    <cellStyle name="Σημείωση 6 2 3" xfId="49941"/>
    <cellStyle name="Σημείωση 6 2 3 2" xfId="49942"/>
    <cellStyle name="Σημείωση 6 2 4" xfId="49943"/>
    <cellStyle name="Σημείωση 6 2 4 2" xfId="49944"/>
    <cellStyle name="Σημείωση 6 2 5" xfId="49945"/>
    <cellStyle name="Σημείωση 6 2 5 2" xfId="49946"/>
    <cellStyle name="Σημείωση 6 2 6" xfId="49947"/>
    <cellStyle name="Σημείωση 6 3" xfId="49948"/>
    <cellStyle name="Σημείωση 6 3 2" xfId="49949"/>
    <cellStyle name="Σημείωση 6 3 2 2" xfId="49950"/>
    <cellStyle name="Σημείωση 6 3 2 2 2" xfId="49951"/>
    <cellStyle name="Σημείωση 6 3 2 3" xfId="49952"/>
    <cellStyle name="Σημείωση 6 3 3" xfId="49953"/>
    <cellStyle name="Σημείωση 6 3 3 2" xfId="49954"/>
    <cellStyle name="Σημείωση 6 3 4" xfId="49955"/>
    <cellStyle name="Σημείωση 6 3 4 2" xfId="49956"/>
    <cellStyle name="Σημείωση 6 3 5" xfId="49957"/>
    <cellStyle name="Σημείωση 6 3 5 2" xfId="49958"/>
    <cellStyle name="Σημείωση 6 3 6" xfId="49959"/>
    <cellStyle name="Σημείωση 6 3 7" xfId="49960"/>
    <cellStyle name="Σημείωση 6 3 8" xfId="49961"/>
    <cellStyle name="Σημείωση 6 4" xfId="49962"/>
    <cellStyle name="Σημείωση 6 4 2" xfId="49963"/>
    <cellStyle name="Σημείωση 6 4 2 2" xfId="49964"/>
    <cellStyle name="Σημείωση 6 4 3" xfId="49965"/>
    <cellStyle name="Σημείωση 6 4 4" xfId="49966"/>
    <cellStyle name="Σημείωση 6 4 5" xfId="49967"/>
    <cellStyle name="Σημείωση 6 5" xfId="49968"/>
    <cellStyle name="Σημείωση 6 5 2" xfId="49969"/>
    <cellStyle name="Σημείωση 6 5 2 2" xfId="49970"/>
    <cellStyle name="Σημείωση 6 5 3" xfId="49971"/>
    <cellStyle name="Σημείωση 6 5 4" xfId="49972"/>
    <cellStyle name="Σημείωση 6 5 5" xfId="49973"/>
    <cellStyle name="Σημείωση 6 6" xfId="49974"/>
    <cellStyle name="Σημείωση 6 6 2" xfId="49975"/>
    <cellStyle name="Σημείωση 6 6 2 2" xfId="49976"/>
    <cellStyle name="Σημείωση 6 6 3" xfId="49977"/>
    <cellStyle name="Σημείωση 6 6 4" xfId="49978"/>
    <cellStyle name="Σημείωση 6 6 5" xfId="49979"/>
    <cellStyle name="Σημείωση 6 7" xfId="49980"/>
    <cellStyle name="Σημείωση 6 7 2" xfId="49981"/>
    <cellStyle name="Σημείωση 6 7 3" xfId="49982"/>
    <cellStyle name="Σημείωση 6 7 4" xfId="49983"/>
    <cellStyle name="Σημείωση 6 8" xfId="49984"/>
    <cellStyle name="Σημείωση 6 8 2" xfId="49985"/>
    <cellStyle name="Σημείωση 6 9" xfId="49986"/>
    <cellStyle name="Σημείωση 6 9 2" xfId="49987"/>
    <cellStyle name="Σημείωση 7" xfId="49988"/>
    <cellStyle name="Σημείωση 7 10" xfId="49989"/>
    <cellStyle name="Σημείωση 7 2" xfId="49990"/>
    <cellStyle name="Σημείωση 7 2 2" xfId="49991"/>
    <cellStyle name="Σημείωση 7 2 2 2" xfId="49992"/>
    <cellStyle name="Σημείωση 7 2 2 2 2" xfId="49993"/>
    <cellStyle name="Σημείωση 7 2 2 3" xfId="49994"/>
    <cellStyle name="Σημείωση 7 2 3" xfId="49995"/>
    <cellStyle name="Σημείωση 7 2 3 2" xfId="49996"/>
    <cellStyle name="Σημείωση 7 2 4" xfId="49997"/>
    <cellStyle name="Σημείωση 7 2 4 2" xfId="49998"/>
    <cellStyle name="Σημείωση 7 2 5" xfId="49999"/>
    <cellStyle name="Σημείωση 7 2 5 2" xfId="50000"/>
    <cellStyle name="Σημείωση 7 2 6" xfId="50001"/>
    <cellStyle name="Σημείωση 7 3" xfId="50002"/>
    <cellStyle name="Σημείωση 7 3 2" xfId="50003"/>
    <cellStyle name="Σημείωση 7 3 2 2" xfId="50004"/>
    <cellStyle name="Σημείωση 7 3 2 2 2" xfId="50005"/>
    <cellStyle name="Σημείωση 7 3 2 3" xfId="50006"/>
    <cellStyle name="Σημείωση 7 3 3" xfId="50007"/>
    <cellStyle name="Σημείωση 7 3 3 2" xfId="50008"/>
    <cellStyle name="Σημείωση 7 3 4" xfId="50009"/>
    <cellStyle name="Σημείωση 7 3 4 2" xfId="50010"/>
    <cellStyle name="Σημείωση 7 3 5" xfId="50011"/>
    <cellStyle name="Σημείωση 7 3 5 2" xfId="50012"/>
    <cellStyle name="Σημείωση 7 3 6" xfId="50013"/>
    <cellStyle name="Σημείωση 7 3 7" xfId="50014"/>
    <cellStyle name="Σημείωση 7 3 8" xfId="50015"/>
    <cellStyle name="Σημείωση 7 4" xfId="50016"/>
    <cellStyle name="Σημείωση 7 4 2" xfId="50017"/>
    <cellStyle name="Σημείωση 7 4 2 2" xfId="50018"/>
    <cellStyle name="Σημείωση 7 4 3" xfId="50019"/>
    <cellStyle name="Σημείωση 7 4 4" xfId="50020"/>
    <cellStyle name="Σημείωση 7 4 5" xfId="50021"/>
    <cellStyle name="Σημείωση 7 5" xfId="50022"/>
    <cellStyle name="Σημείωση 7 5 2" xfId="50023"/>
    <cellStyle name="Σημείωση 7 5 2 2" xfId="50024"/>
    <cellStyle name="Σημείωση 7 5 3" xfId="50025"/>
    <cellStyle name="Σημείωση 7 5 4" xfId="50026"/>
    <cellStyle name="Σημείωση 7 5 5" xfId="50027"/>
    <cellStyle name="Σημείωση 7 6" xfId="50028"/>
    <cellStyle name="Σημείωση 7 6 2" xfId="50029"/>
    <cellStyle name="Σημείωση 7 6 2 2" xfId="50030"/>
    <cellStyle name="Σημείωση 7 6 3" xfId="50031"/>
    <cellStyle name="Σημείωση 7 6 4" xfId="50032"/>
    <cellStyle name="Σημείωση 7 6 5" xfId="50033"/>
    <cellStyle name="Σημείωση 7 7" xfId="50034"/>
    <cellStyle name="Σημείωση 7 7 2" xfId="50035"/>
    <cellStyle name="Σημείωση 7 7 3" xfId="50036"/>
    <cellStyle name="Σημείωση 7 7 4" xfId="50037"/>
    <cellStyle name="Σημείωση 7 8" xfId="50038"/>
    <cellStyle name="Σημείωση 7 8 2" xfId="50039"/>
    <cellStyle name="Σημείωση 7 9" xfId="50040"/>
    <cellStyle name="Σημείωση 7 9 2" xfId="50041"/>
    <cellStyle name="Σημείωση 8" xfId="50042"/>
    <cellStyle name="Σημείωση 8 10" xfId="50043"/>
    <cellStyle name="Σημείωση 8 2" xfId="50044"/>
    <cellStyle name="Σημείωση 8 2 2" xfId="50045"/>
    <cellStyle name="Σημείωση 8 2 2 2" xfId="50046"/>
    <cellStyle name="Σημείωση 8 2 2 2 2" xfId="50047"/>
    <cellStyle name="Σημείωση 8 2 2 3" xfId="50048"/>
    <cellStyle name="Σημείωση 8 2 3" xfId="50049"/>
    <cellStyle name="Σημείωση 8 2 3 2" xfId="50050"/>
    <cellStyle name="Σημείωση 8 2 4" xfId="50051"/>
    <cellStyle name="Σημείωση 8 2 4 2" xfId="50052"/>
    <cellStyle name="Σημείωση 8 2 5" xfId="50053"/>
    <cellStyle name="Σημείωση 8 2 5 2" xfId="50054"/>
    <cellStyle name="Σημείωση 8 2 6" xfId="50055"/>
    <cellStyle name="Σημείωση 8 3" xfId="50056"/>
    <cellStyle name="Σημείωση 8 3 2" xfId="50057"/>
    <cellStyle name="Σημείωση 8 3 2 2" xfId="50058"/>
    <cellStyle name="Σημείωση 8 3 2 2 2" xfId="50059"/>
    <cellStyle name="Σημείωση 8 3 2 3" xfId="50060"/>
    <cellStyle name="Σημείωση 8 3 3" xfId="50061"/>
    <cellStyle name="Σημείωση 8 3 3 2" xfId="50062"/>
    <cellStyle name="Σημείωση 8 3 4" xfId="50063"/>
    <cellStyle name="Σημείωση 8 3 4 2" xfId="50064"/>
    <cellStyle name="Σημείωση 8 3 5" xfId="50065"/>
    <cellStyle name="Σημείωση 8 3 5 2" xfId="50066"/>
    <cellStyle name="Σημείωση 8 3 6" xfId="50067"/>
    <cellStyle name="Σημείωση 8 3 7" xfId="50068"/>
    <cellStyle name="Σημείωση 8 3 8" xfId="50069"/>
    <cellStyle name="Σημείωση 8 4" xfId="50070"/>
    <cellStyle name="Σημείωση 8 4 2" xfId="50071"/>
    <cellStyle name="Σημείωση 8 4 2 2" xfId="50072"/>
    <cellStyle name="Σημείωση 8 4 3" xfId="50073"/>
    <cellStyle name="Σημείωση 8 4 4" xfId="50074"/>
    <cellStyle name="Σημείωση 8 4 5" xfId="50075"/>
    <cellStyle name="Σημείωση 8 5" xfId="50076"/>
    <cellStyle name="Σημείωση 8 5 2" xfId="50077"/>
    <cellStyle name="Σημείωση 8 5 2 2" xfId="50078"/>
    <cellStyle name="Σημείωση 8 5 3" xfId="50079"/>
    <cellStyle name="Σημείωση 8 5 4" xfId="50080"/>
    <cellStyle name="Σημείωση 8 5 5" xfId="50081"/>
    <cellStyle name="Σημείωση 8 6" xfId="50082"/>
    <cellStyle name="Σημείωση 8 6 2" xfId="50083"/>
    <cellStyle name="Σημείωση 8 6 2 2" xfId="50084"/>
    <cellStyle name="Σημείωση 8 6 3" xfId="50085"/>
    <cellStyle name="Σημείωση 8 6 4" xfId="50086"/>
    <cellStyle name="Σημείωση 8 6 5" xfId="50087"/>
    <cellStyle name="Σημείωση 8 7" xfId="50088"/>
    <cellStyle name="Σημείωση 8 7 2" xfId="50089"/>
    <cellStyle name="Σημείωση 8 7 3" xfId="50090"/>
    <cellStyle name="Σημείωση 8 7 4" xfId="50091"/>
    <cellStyle name="Σημείωση 8 8" xfId="50092"/>
    <cellStyle name="Σημείωση 8 8 2" xfId="50093"/>
    <cellStyle name="Σημείωση 8 9" xfId="50094"/>
    <cellStyle name="Σημείωση 8 9 2" xfId="50095"/>
    <cellStyle name="Σημείωση 9" xfId="50096"/>
    <cellStyle name="Σημείωση 9 10" xfId="50097"/>
    <cellStyle name="Σημείωση 9 2" xfId="50098"/>
    <cellStyle name="Σημείωση 9 2 2" xfId="50099"/>
    <cellStyle name="Σημείωση 9 2 2 2" xfId="50100"/>
    <cellStyle name="Σημείωση 9 2 2 2 2" xfId="50101"/>
    <cellStyle name="Σημείωση 9 2 2 3" xfId="50102"/>
    <cellStyle name="Σημείωση 9 2 3" xfId="50103"/>
    <cellStyle name="Σημείωση 9 2 3 2" xfId="50104"/>
    <cellStyle name="Σημείωση 9 2 4" xfId="50105"/>
    <cellStyle name="Σημείωση 9 2 4 2" xfId="50106"/>
    <cellStyle name="Σημείωση 9 2 5" xfId="50107"/>
    <cellStyle name="Σημείωση 9 2 5 2" xfId="50108"/>
    <cellStyle name="Σημείωση 9 2 6" xfId="50109"/>
    <cellStyle name="Σημείωση 9 3" xfId="50110"/>
    <cellStyle name="Σημείωση 9 3 2" xfId="50111"/>
    <cellStyle name="Σημείωση 9 3 2 2" xfId="50112"/>
    <cellStyle name="Σημείωση 9 3 2 2 2" xfId="50113"/>
    <cellStyle name="Σημείωση 9 3 2 3" xfId="50114"/>
    <cellStyle name="Σημείωση 9 3 3" xfId="50115"/>
    <cellStyle name="Σημείωση 9 3 3 2" xfId="50116"/>
    <cellStyle name="Σημείωση 9 3 4" xfId="50117"/>
    <cellStyle name="Σημείωση 9 3 4 2" xfId="50118"/>
    <cellStyle name="Σημείωση 9 3 5" xfId="50119"/>
    <cellStyle name="Σημείωση 9 3 5 2" xfId="50120"/>
    <cellStyle name="Σημείωση 9 3 6" xfId="50121"/>
    <cellStyle name="Σημείωση 9 3 7" xfId="50122"/>
    <cellStyle name="Σημείωση 9 3 8" xfId="50123"/>
    <cellStyle name="Σημείωση 9 4" xfId="50124"/>
    <cellStyle name="Σημείωση 9 4 2" xfId="50125"/>
    <cellStyle name="Σημείωση 9 4 2 2" xfId="50126"/>
    <cellStyle name="Σημείωση 9 4 3" xfId="50127"/>
    <cellStyle name="Σημείωση 9 4 4" xfId="50128"/>
    <cellStyle name="Σημείωση 9 4 5" xfId="50129"/>
    <cellStyle name="Σημείωση 9 5" xfId="50130"/>
    <cellStyle name="Σημείωση 9 5 2" xfId="50131"/>
    <cellStyle name="Σημείωση 9 5 2 2" xfId="50132"/>
    <cellStyle name="Σημείωση 9 5 3" xfId="50133"/>
    <cellStyle name="Σημείωση 9 5 4" xfId="50134"/>
    <cellStyle name="Σημείωση 9 5 5" xfId="50135"/>
    <cellStyle name="Σημείωση 9 6" xfId="50136"/>
    <cellStyle name="Σημείωση 9 6 2" xfId="50137"/>
    <cellStyle name="Σημείωση 9 6 2 2" xfId="50138"/>
    <cellStyle name="Σημείωση 9 6 3" xfId="50139"/>
    <cellStyle name="Σημείωση 9 6 4" xfId="50140"/>
    <cellStyle name="Σημείωση 9 6 5" xfId="50141"/>
    <cellStyle name="Σημείωση 9 7" xfId="50142"/>
    <cellStyle name="Σημείωση 9 7 2" xfId="50143"/>
    <cellStyle name="Σημείωση 9 7 3" xfId="50144"/>
    <cellStyle name="Σημείωση 9 7 4" xfId="50145"/>
    <cellStyle name="Σημείωση 9 8" xfId="50146"/>
    <cellStyle name="Σημείωση 9 8 2" xfId="50147"/>
    <cellStyle name="Σημείωση 9 9" xfId="50148"/>
    <cellStyle name="Σημείωση 9 9 2" xfId="50149"/>
    <cellStyle name="Στυλ 1" xfId="50150"/>
    <cellStyle name="Συνδεδεμένο κελί 2" xfId="50151"/>
    <cellStyle name="Συνδεδεμένο κελί 2 2" xfId="50152"/>
    <cellStyle name="Συνδεδεμένο κελί 2 3" xfId="50153"/>
    <cellStyle name="Συνδεδεμένο κελί 2 4" xfId="50154"/>
    <cellStyle name="Συνδεδεμένο κελί 2 5" xfId="50155"/>
    <cellStyle name="Συνδεδεμένο κελί 3" xfId="50156"/>
    <cellStyle name="Συνδεδεμένο κελί 4" xfId="50157"/>
    <cellStyle name="Συνδεδεμένο κελί 5" xfId="50158"/>
    <cellStyle name="Συνδεδεμένο κελί 6" xfId="50159"/>
    <cellStyle name="Συνδεδεμένο κελί 7" xfId="50160"/>
    <cellStyle name="Σύνολο 10" xfId="50161"/>
    <cellStyle name="Σύνολο 10 2" xfId="50162"/>
    <cellStyle name="Σύνολο 10 2 2" xfId="50163"/>
    <cellStyle name="Σύνολο 10 3" xfId="50164"/>
    <cellStyle name="Σύνολο 10 4" xfId="50165"/>
    <cellStyle name="Σύνολο 11" xfId="50166"/>
    <cellStyle name="Σύνολο 11 2" xfId="50167"/>
    <cellStyle name="Σύνολο 11 2 2" xfId="50168"/>
    <cellStyle name="Σύνολο 11 3" xfId="50169"/>
    <cellStyle name="Σύνολο 11 4" xfId="50170"/>
    <cellStyle name="Σύνολο 11 5" xfId="50171"/>
    <cellStyle name="Σύνολο 12" xfId="50172"/>
    <cellStyle name="Σύνολο 12 2" xfId="50173"/>
    <cellStyle name="Σύνολο 12 3" xfId="50174"/>
    <cellStyle name="Σύνολο 12 4" xfId="50175"/>
    <cellStyle name="Σύνολο 13" xfId="50176"/>
    <cellStyle name="Σύνολο 13 2" xfId="50177"/>
    <cellStyle name="Σύνολο 13 3" xfId="50178"/>
    <cellStyle name="Σύνολο 13 4" xfId="50179"/>
    <cellStyle name="Σύνολο 14" xfId="50180"/>
    <cellStyle name="Σύνολο 14 2" xfId="50181"/>
    <cellStyle name="Σύνολο 15" xfId="50182"/>
    <cellStyle name="Σύνολο 16" xfId="50183"/>
    <cellStyle name="Σύνολο 2" xfId="50184"/>
    <cellStyle name="Σύνολο 2 10" xfId="50185"/>
    <cellStyle name="Σύνολο 2 10 10" xfId="50186"/>
    <cellStyle name="Σύνολο 2 10 2" xfId="50187"/>
    <cellStyle name="Σύνολο 2 10 2 2" xfId="50188"/>
    <cellStyle name="Σύνολο 2 10 2 2 2" xfId="50189"/>
    <cellStyle name="Σύνολο 2 10 2 2 2 2" xfId="50190"/>
    <cellStyle name="Σύνολο 2 10 2 2 3" xfId="50191"/>
    <cellStyle name="Σύνολο 2 10 2 3" xfId="50192"/>
    <cellStyle name="Σύνολο 2 10 2 3 2" xfId="50193"/>
    <cellStyle name="Σύνολο 2 10 2 4" xfId="50194"/>
    <cellStyle name="Σύνολο 2 10 2 4 2" xfId="50195"/>
    <cellStyle name="Σύνολο 2 10 2 5" xfId="50196"/>
    <cellStyle name="Σύνολο 2 10 2 5 2" xfId="50197"/>
    <cellStyle name="Σύνολο 2 10 2 6" xfId="50198"/>
    <cellStyle name="Σύνολο 2 10 3" xfId="50199"/>
    <cellStyle name="Σύνολο 2 10 3 2" xfId="50200"/>
    <cellStyle name="Σύνολο 2 10 3 2 2" xfId="50201"/>
    <cellStyle name="Σύνολο 2 10 3 2 2 2" xfId="50202"/>
    <cellStyle name="Σύνολο 2 10 3 2 3" xfId="50203"/>
    <cellStyle name="Σύνολο 2 10 3 3" xfId="50204"/>
    <cellStyle name="Σύνολο 2 10 3 3 2" xfId="50205"/>
    <cellStyle name="Σύνολο 2 10 3 4" xfId="50206"/>
    <cellStyle name="Σύνολο 2 10 3 4 2" xfId="50207"/>
    <cellStyle name="Σύνολο 2 10 3 5" xfId="50208"/>
    <cellStyle name="Σύνολο 2 10 3 5 2" xfId="50209"/>
    <cellStyle name="Σύνολο 2 10 3 6" xfId="50210"/>
    <cellStyle name="Σύνολο 2 10 3 7" xfId="50211"/>
    <cellStyle name="Σύνολο 2 10 3 8" xfId="50212"/>
    <cellStyle name="Σύνολο 2 10 4" xfId="50213"/>
    <cellStyle name="Σύνολο 2 10 4 2" xfId="50214"/>
    <cellStyle name="Σύνολο 2 10 4 2 2" xfId="50215"/>
    <cellStyle name="Σύνολο 2 10 4 3" xfId="50216"/>
    <cellStyle name="Σύνολο 2 10 4 4" xfId="50217"/>
    <cellStyle name="Σύνολο 2 10 4 5" xfId="50218"/>
    <cellStyle name="Σύνολο 2 10 5" xfId="50219"/>
    <cellStyle name="Σύνολο 2 10 5 2" xfId="50220"/>
    <cellStyle name="Σύνολο 2 10 5 2 2" xfId="50221"/>
    <cellStyle name="Σύνολο 2 10 5 3" xfId="50222"/>
    <cellStyle name="Σύνολο 2 10 5 4" xfId="50223"/>
    <cellStyle name="Σύνολο 2 10 5 5" xfId="50224"/>
    <cellStyle name="Σύνολο 2 10 6" xfId="50225"/>
    <cellStyle name="Σύνολο 2 10 6 2" xfId="50226"/>
    <cellStyle name="Σύνολο 2 10 6 2 2" xfId="50227"/>
    <cellStyle name="Σύνολο 2 10 6 3" xfId="50228"/>
    <cellStyle name="Σύνολο 2 10 6 4" xfId="50229"/>
    <cellStyle name="Σύνολο 2 10 6 5" xfId="50230"/>
    <cellStyle name="Σύνολο 2 10 7" xfId="50231"/>
    <cellStyle name="Σύνολο 2 10 7 2" xfId="50232"/>
    <cellStyle name="Σύνολο 2 10 7 3" xfId="50233"/>
    <cellStyle name="Σύνολο 2 10 7 4" xfId="50234"/>
    <cellStyle name="Σύνολο 2 10 8" xfId="50235"/>
    <cellStyle name="Σύνολο 2 10 8 2" xfId="50236"/>
    <cellStyle name="Σύνολο 2 10 9" xfId="50237"/>
    <cellStyle name="Σύνολο 2 10 9 2" xfId="50238"/>
    <cellStyle name="Σύνολο 2 11" xfId="50239"/>
    <cellStyle name="Σύνολο 2 11 10" xfId="50240"/>
    <cellStyle name="Σύνολο 2 11 2" xfId="50241"/>
    <cellStyle name="Σύνολο 2 11 2 2" xfId="50242"/>
    <cellStyle name="Σύνολο 2 11 2 2 2" xfId="50243"/>
    <cellStyle name="Σύνολο 2 11 2 2 2 2" xfId="50244"/>
    <cellStyle name="Σύνολο 2 11 2 2 3" xfId="50245"/>
    <cellStyle name="Σύνολο 2 11 2 3" xfId="50246"/>
    <cellStyle name="Σύνολο 2 11 2 3 2" xfId="50247"/>
    <cellStyle name="Σύνολο 2 11 2 4" xfId="50248"/>
    <cellStyle name="Σύνολο 2 11 2 4 2" xfId="50249"/>
    <cellStyle name="Σύνολο 2 11 2 5" xfId="50250"/>
    <cellStyle name="Σύνολο 2 11 2 5 2" xfId="50251"/>
    <cellStyle name="Σύνολο 2 11 2 6" xfId="50252"/>
    <cellStyle name="Σύνολο 2 11 3" xfId="50253"/>
    <cellStyle name="Σύνολο 2 11 3 2" xfId="50254"/>
    <cellStyle name="Σύνολο 2 11 3 2 2" xfId="50255"/>
    <cellStyle name="Σύνολο 2 11 3 2 2 2" xfId="50256"/>
    <cellStyle name="Σύνολο 2 11 3 2 3" xfId="50257"/>
    <cellStyle name="Σύνολο 2 11 3 3" xfId="50258"/>
    <cellStyle name="Σύνολο 2 11 3 3 2" xfId="50259"/>
    <cellStyle name="Σύνολο 2 11 3 4" xfId="50260"/>
    <cellStyle name="Σύνολο 2 11 3 4 2" xfId="50261"/>
    <cellStyle name="Σύνολο 2 11 3 5" xfId="50262"/>
    <cellStyle name="Σύνολο 2 11 3 5 2" xfId="50263"/>
    <cellStyle name="Σύνολο 2 11 3 6" xfId="50264"/>
    <cellStyle name="Σύνολο 2 11 3 7" xfId="50265"/>
    <cellStyle name="Σύνολο 2 11 3 8" xfId="50266"/>
    <cellStyle name="Σύνολο 2 11 4" xfId="50267"/>
    <cellStyle name="Σύνολο 2 11 4 2" xfId="50268"/>
    <cellStyle name="Σύνολο 2 11 4 2 2" xfId="50269"/>
    <cellStyle name="Σύνολο 2 11 4 3" xfId="50270"/>
    <cellStyle name="Σύνολο 2 11 4 4" xfId="50271"/>
    <cellStyle name="Σύνολο 2 11 4 5" xfId="50272"/>
    <cellStyle name="Σύνολο 2 11 5" xfId="50273"/>
    <cellStyle name="Σύνολο 2 11 5 2" xfId="50274"/>
    <cellStyle name="Σύνολο 2 11 5 2 2" xfId="50275"/>
    <cellStyle name="Σύνολο 2 11 5 3" xfId="50276"/>
    <cellStyle name="Σύνολο 2 11 5 4" xfId="50277"/>
    <cellStyle name="Σύνολο 2 11 5 5" xfId="50278"/>
    <cellStyle name="Σύνολο 2 11 6" xfId="50279"/>
    <cellStyle name="Σύνολο 2 11 6 2" xfId="50280"/>
    <cellStyle name="Σύνολο 2 11 6 2 2" xfId="50281"/>
    <cellStyle name="Σύνολο 2 11 6 3" xfId="50282"/>
    <cellStyle name="Σύνολο 2 11 6 4" xfId="50283"/>
    <cellStyle name="Σύνολο 2 11 6 5" xfId="50284"/>
    <cellStyle name="Σύνολο 2 11 7" xfId="50285"/>
    <cellStyle name="Σύνολο 2 11 7 2" xfId="50286"/>
    <cellStyle name="Σύνολο 2 11 7 3" xfId="50287"/>
    <cellStyle name="Σύνολο 2 11 7 4" xfId="50288"/>
    <cellStyle name="Σύνολο 2 11 8" xfId="50289"/>
    <cellStyle name="Σύνολο 2 11 8 2" xfId="50290"/>
    <cellStyle name="Σύνολο 2 11 9" xfId="50291"/>
    <cellStyle name="Σύνολο 2 11 9 2" xfId="50292"/>
    <cellStyle name="Σύνολο 2 12" xfId="50293"/>
    <cellStyle name="Σύνολο 2 12 10" xfId="50294"/>
    <cellStyle name="Σύνολο 2 12 2" xfId="50295"/>
    <cellStyle name="Σύνολο 2 12 2 2" xfId="50296"/>
    <cellStyle name="Σύνολο 2 12 2 2 2" xfId="50297"/>
    <cellStyle name="Σύνολο 2 12 2 2 2 2" xfId="50298"/>
    <cellStyle name="Σύνολο 2 12 2 2 3" xfId="50299"/>
    <cellStyle name="Σύνολο 2 12 2 3" xfId="50300"/>
    <cellStyle name="Σύνολο 2 12 2 3 2" xfId="50301"/>
    <cellStyle name="Σύνολο 2 12 2 4" xfId="50302"/>
    <cellStyle name="Σύνολο 2 12 2 4 2" xfId="50303"/>
    <cellStyle name="Σύνολο 2 12 2 5" xfId="50304"/>
    <cellStyle name="Σύνολο 2 12 2 5 2" xfId="50305"/>
    <cellStyle name="Σύνολο 2 12 2 6" xfId="50306"/>
    <cellStyle name="Σύνολο 2 12 3" xfId="50307"/>
    <cellStyle name="Σύνολο 2 12 3 2" xfId="50308"/>
    <cellStyle name="Σύνολο 2 12 3 2 2" xfId="50309"/>
    <cellStyle name="Σύνολο 2 12 3 2 2 2" xfId="50310"/>
    <cellStyle name="Σύνολο 2 12 3 2 3" xfId="50311"/>
    <cellStyle name="Σύνολο 2 12 3 3" xfId="50312"/>
    <cellStyle name="Σύνολο 2 12 3 3 2" xfId="50313"/>
    <cellStyle name="Σύνολο 2 12 3 4" xfId="50314"/>
    <cellStyle name="Σύνολο 2 12 3 4 2" xfId="50315"/>
    <cellStyle name="Σύνολο 2 12 3 5" xfId="50316"/>
    <cellStyle name="Σύνολο 2 12 3 5 2" xfId="50317"/>
    <cellStyle name="Σύνολο 2 12 3 6" xfId="50318"/>
    <cellStyle name="Σύνολο 2 12 3 7" xfId="50319"/>
    <cellStyle name="Σύνολο 2 12 3 8" xfId="50320"/>
    <cellStyle name="Σύνολο 2 12 4" xfId="50321"/>
    <cellStyle name="Σύνολο 2 12 4 2" xfId="50322"/>
    <cellStyle name="Σύνολο 2 12 4 2 2" xfId="50323"/>
    <cellStyle name="Σύνολο 2 12 4 3" xfId="50324"/>
    <cellStyle name="Σύνολο 2 12 4 4" xfId="50325"/>
    <cellStyle name="Σύνολο 2 12 4 5" xfId="50326"/>
    <cellStyle name="Σύνολο 2 12 5" xfId="50327"/>
    <cellStyle name="Σύνολο 2 12 5 2" xfId="50328"/>
    <cellStyle name="Σύνολο 2 12 5 2 2" xfId="50329"/>
    <cellStyle name="Σύνολο 2 12 5 3" xfId="50330"/>
    <cellStyle name="Σύνολο 2 12 5 4" xfId="50331"/>
    <cellStyle name="Σύνολο 2 12 5 5" xfId="50332"/>
    <cellStyle name="Σύνολο 2 12 6" xfId="50333"/>
    <cellStyle name="Σύνολο 2 12 6 2" xfId="50334"/>
    <cellStyle name="Σύνολο 2 12 6 2 2" xfId="50335"/>
    <cellStyle name="Σύνολο 2 12 6 3" xfId="50336"/>
    <cellStyle name="Σύνολο 2 12 6 4" xfId="50337"/>
    <cellStyle name="Σύνολο 2 12 6 5" xfId="50338"/>
    <cellStyle name="Σύνολο 2 12 7" xfId="50339"/>
    <cellStyle name="Σύνολο 2 12 7 2" xfId="50340"/>
    <cellStyle name="Σύνολο 2 12 7 3" xfId="50341"/>
    <cellStyle name="Σύνολο 2 12 7 4" xfId="50342"/>
    <cellStyle name="Σύνολο 2 12 8" xfId="50343"/>
    <cellStyle name="Σύνολο 2 12 8 2" xfId="50344"/>
    <cellStyle name="Σύνολο 2 12 9" xfId="50345"/>
    <cellStyle name="Σύνολο 2 12 9 2" xfId="50346"/>
    <cellStyle name="Σύνολο 2 13" xfId="50347"/>
    <cellStyle name="Σύνολο 2 13 10" xfId="50348"/>
    <cellStyle name="Σύνολο 2 13 2" xfId="50349"/>
    <cellStyle name="Σύνολο 2 13 2 2" xfId="50350"/>
    <cellStyle name="Σύνολο 2 13 2 2 2" xfId="50351"/>
    <cellStyle name="Σύνολο 2 13 2 2 2 2" xfId="50352"/>
    <cellStyle name="Σύνολο 2 13 2 2 3" xfId="50353"/>
    <cellStyle name="Σύνολο 2 13 2 3" xfId="50354"/>
    <cellStyle name="Σύνολο 2 13 2 3 2" xfId="50355"/>
    <cellStyle name="Σύνολο 2 13 2 4" xfId="50356"/>
    <cellStyle name="Σύνολο 2 13 2 4 2" xfId="50357"/>
    <cellStyle name="Σύνολο 2 13 2 5" xfId="50358"/>
    <cellStyle name="Σύνολο 2 13 2 5 2" xfId="50359"/>
    <cellStyle name="Σύνολο 2 13 2 6" xfId="50360"/>
    <cellStyle name="Σύνολο 2 13 3" xfId="50361"/>
    <cellStyle name="Σύνολο 2 13 3 2" xfId="50362"/>
    <cellStyle name="Σύνολο 2 13 3 2 2" xfId="50363"/>
    <cellStyle name="Σύνολο 2 13 3 2 2 2" xfId="50364"/>
    <cellStyle name="Σύνολο 2 13 3 2 3" xfId="50365"/>
    <cellStyle name="Σύνολο 2 13 3 3" xfId="50366"/>
    <cellStyle name="Σύνολο 2 13 3 3 2" xfId="50367"/>
    <cellStyle name="Σύνολο 2 13 3 4" xfId="50368"/>
    <cellStyle name="Σύνολο 2 13 3 4 2" xfId="50369"/>
    <cellStyle name="Σύνολο 2 13 3 5" xfId="50370"/>
    <cellStyle name="Σύνολο 2 13 3 5 2" xfId="50371"/>
    <cellStyle name="Σύνολο 2 13 3 6" xfId="50372"/>
    <cellStyle name="Σύνολο 2 13 3 7" xfId="50373"/>
    <cellStyle name="Σύνολο 2 13 3 8" xfId="50374"/>
    <cellStyle name="Σύνολο 2 13 4" xfId="50375"/>
    <cellStyle name="Σύνολο 2 13 4 2" xfId="50376"/>
    <cellStyle name="Σύνολο 2 13 4 2 2" xfId="50377"/>
    <cellStyle name="Σύνολο 2 13 4 3" xfId="50378"/>
    <cellStyle name="Σύνολο 2 13 4 4" xfId="50379"/>
    <cellStyle name="Σύνολο 2 13 4 5" xfId="50380"/>
    <cellStyle name="Σύνολο 2 13 5" xfId="50381"/>
    <cellStyle name="Σύνολο 2 13 5 2" xfId="50382"/>
    <cellStyle name="Σύνολο 2 13 5 2 2" xfId="50383"/>
    <cellStyle name="Σύνολο 2 13 5 3" xfId="50384"/>
    <cellStyle name="Σύνολο 2 13 5 4" xfId="50385"/>
    <cellStyle name="Σύνολο 2 13 5 5" xfId="50386"/>
    <cellStyle name="Σύνολο 2 13 6" xfId="50387"/>
    <cellStyle name="Σύνολο 2 13 6 2" xfId="50388"/>
    <cellStyle name="Σύνολο 2 13 6 2 2" xfId="50389"/>
    <cellStyle name="Σύνολο 2 13 6 3" xfId="50390"/>
    <cellStyle name="Σύνολο 2 13 6 4" xfId="50391"/>
    <cellStyle name="Σύνολο 2 13 6 5" xfId="50392"/>
    <cellStyle name="Σύνολο 2 13 7" xfId="50393"/>
    <cellStyle name="Σύνολο 2 13 7 2" xfId="50394"/>
    <cellStyle name="Σύνολο 2 13 7 3" xfId="50395"/>
    <cellStyle name="Σύνολο 2 13 7 4" xfId="50396"/>
    <cellStyle name="Σύνολο 2 13 8" xfId="50397"/>
    <cellStyle name="Σύνολο 2 13 8 2" xfId="50398"/>
    <cellStyle name="Σύνολο 2 13 9" xfId="50399"/>
    <cellStyle name="Σύνολο 2 13 9 2" xfId="50400"/>
    <cellStyle name="Σύνολο 2 14" xfId="50401"/>
    <cellStyle name="Σύνολο 2 14 10" xfId="50402"/>
    <cellStyle name="Σύνολο 2 14 2" xfId="50403"/>
    <cellStyle name="Σύνολο 2 14 2 2" xfId="50404"/>
    <cellStyle name="Σύνολο 2 14 2 2 2" xfId="50405"/>
    <cellStyle name="Σύνολο 2 14 2 2 2 2" xfId="50406"/>
    <cellStyle name="Σύνολο 2 14 2 2 3" xfId="50407"/>
    <cellStyle name="Σύνολο 2 14 2 3" xfId="50408"/>
    <cellStyle name="Σύνολο 2 14 2 3 2" xfId="50409"/>
    <cellStyle name="Σύνολο 2 14 2 4" xfId="50410"/>
    <cellStyle name="Σύνολο 2 14 2 4 2" xfId="50411"/>
    <cellStyle name="Σύνολο 2 14 2 5" xfId="50412"/>
    <cellStyle name="Σύνολο 2 14 2 5 2" xfId="50413"/>
    <cellStyle name="Σύνολο 2 14 2 6" xfId="50414"/>
    <cellStyle name="Σύνολο 2 14 3" xfId="50415"/>
    <cellStyle name="Σύνολο 2 14 3 2" xfId="50416"/>
    <cellStyle name="Σύνολο 2 14 3 2 2" xfId="50417"/>
    <cellStyle name="Σύνολο 2 14 3 2 2 2" xfId="50418"/>
    <cellStyle name="Σύνολο 2 14 3 2 3" xfId="50419"/>
    <cellStyle name="Σύνολο 2 14 3 3" xfId="50420"/>
    <cellStyle name="Σύνολο 2 14 3 3 2" xfId="50421"/>
    <cellStyle name="Σύνολο 2 14 3 4" xfId="50422"/>
    <cellStyle name="Σύνολο 2 14 3 4 2" xfId="50423"/>
    <cellStyle name="Σύνολο 2 14 3 5" xfId="50424"/>
    <cellStyle name="Σύνολο 2 14 3 5 2" xfId="50425"/>
    <cellStyle name="Σύνολο 2 14 3 6" xfId="50426"/>
    <cellStyle name="Σύνολο 2 14 3 7" xfId="50427"/>
    <cellStyle name="Σύνολο 2 14 3 8" xfId="50428"/>
    <cellStyle name="Σύνολο 2 14 4" xfId="50429"/>
    <cellStyle name="Σύνολο 2 14 4 2" xfId="50430"/>
    <cellStyle name="Σύνολο 2 14 4 2 2" xfId="50431"/>
    <cellStyle name="Σύνολο 2 14 4 3" xfId="50432"/>
    <cellStyle name="Σύνολο 2 14 4 4" xfId="50433"/>
    <cellStyle name="Σύνολο 2 14 4 5" xfId="50434"/>
    <cellStyle name="Σύνολο 2 14 5" xfId="50435"/>
    <cellStyle name="Σύνολο 2 14 5 2" xfId="50436"/>
    <cellStyle name="Σύνολο 2 14 5 2 2" xfId="50437"/>
    <cellStyle name="Σύνολο 2 14 5 3" xfId="50438"/>
    <cellStyle name="Σύνολο 2 14 5 4" xfId="50439"/>
    <cellStyle name="Σύνολο 2 14 5 5" xfId="50440"/>
    <cellStyle name="Σύνολο 2 14 6" xfId="50441"/>
    <cellStyle name="Σύνολο 2 14 6 2" xfId="50442"/>
    <cellStyle name="Σύνολο 2 14 6 2 2" xfId="50443"/>
    <cellStyle name="Σύνολο 2 14 6 3" xfId="50444"/>
    <cellStyle name="Σύνολο 2 14 6 4" xfId="50445"/>
    <cellStyle name="Σύνολο 2 14 6 5" xfId="50446"/>
    <cellStyle name="Σύνολο 2 14 7" xfId="50447"/>
    <cellStyle name="Σύνολο 2 14 7 2" xfId="50448"/>
    <cellStyle name="Σύνολο 2 14 7 3" xfId="50449"/>
    <cellStyle name="Σύνολο 2 14 7 4" xfId="50450"/>
    <cellStyle name="Σύνολο 2 14 8" xfId="50451"/>
    <cellStyle name="Σύνολο 2 14 8 2" xfId="50452"/>
    <cellStyle name="Σύνολο 2 14 9" xfId="50453"/>
    <cellStyle name="Σύνολο 2 14 9 2" xfId="50454"/>
    <cellStyle name="Σύνολο 2 15" xfId="50455"/>
    <cellStyle name="Σύνολο 2 15 10" xfId="50456"/>
    <cellStyle name="Σύνολο 2 15 2" xfId="50457"/>
    <cellStyle name="Σύνολο 2 15 2 2" xfId="50458"/>
    <cellStyle name="Σύνολο 2 15 2 2 2" xfId="50459"/>
    <cellStyle name="Σύνολο 2 15 2 2 2 2" xfId="50460"/>
    <cellStyle name="Σύνολο 2 15 2 2 3" xfId="50461"/>
    <cellStyle name="Σύνολο 2 15 2 3" xfId="50462"/>
    <cellStyle name="Σύνολο 2 15 2 3 2" xfId="50463"/>
    <cellStyle name="Σύνολο 2 15 2 4" xfId="50464"/>
    <cellStyle name="Σύνολο 2 15 2 4 2" xfId="50465"/>
    <cellStyle name="Σύνολο 2 15 2 5" xfId="50466"/>
    <cellStyle name="Σύνολο 2 15 2 5 2" xfId="50467"/>
    <cellStyle name="Σύνολο 2 15 2 6" xfId="50468"/>
    <cellStyle name="Σύνολο 2 15 3" xfId="50469"/>
    <cellStyle name="Σύνολο 2 15 3 2" xfId="50470"/>
    <cellStyle name="Σύνολο 2 15 3 2 2" xfId="50471"/>
    <cellStyle name="Σύνολο 2 15 3 2 2 2" xfId="50472"/>
    <cellStyle name="Σύνολο 2 15 3 2 3" xfId="50473"/>
    <cellStyle name="Σύνολο 2 15 3 3" xfId="50474"/>
    <cellStyle name="Σύνολο 2 15 3 3 2" xfId="50475"/>
    <cellStyle name="Σύνολο 2 15 3 4" xfId="50476"/>
    <cellStyle name="Σύνολο 2 15 3 4 2" xfId="50477"/>
    <cellStyle name="Σύνολο 2 15 3 5" xfId="50478"/>
    <cellStyle name="Σύνολο 2 15 3 5 2" xfId="50479"/>
    <cellStyle name="Σύνολο 2 15 3 6" xfId="50480"/>
    <cellStyle name="Σύνολο 2 15 3 7" xfId="50481"/>
    <cellStyle name="Σύνολο 2 15 3 8" xfId="50482"/>
    <cellStyle name="Σύνολο 2 15 4" xfId="50483"/>
    <cellStyle name="Σύνολο 2 15 4 2" xfId="50484"/>
    <cellStyle name="Σύνολο 2 15 4 2 2" xfId="50485"/>
    <cellStyle name="Σύνολο 2 15 4 3" xfId="50486"/>
    <cellStyle name="Σύνολο 2 15 4 4" xfId="50487"/>
    <cellStyle name="Σύνολο 2 15 4 5" xfId="50488"/>
    <cellStyle name="Σύνολο 2 15 5" xfId="50489"/>
    <cellStyle name="Σύνολο 2 15 5 2" xfId="50490"/>
    <cellStyle name="Σύνολο 2 15 5 2 2" xfId="50491"/>
    <cellStyle name="Σύνολο 2 15 5 3" xfId="50492"/>
    <cellStyle name="Σύνολο 2 15 5 4" xfId="50493"/>
    <cellStyle name="Σύνολο 2 15 5 5" xfId="50494"/>
    <cellStyle name="Σύνολο 2 15 6" xfId="50495"/>
    <cellStyle name="Σύνολο 2 15 6 2" xfId="50496"/>
    <cellStyle name="Σύνολο 2 15 6 2 2" xfId="50497"/>
    <cellStyle name="Σύνολο 2 15 6 3" xfId="50498"/>
    <cellStyle name="Σύνολο 2 15 6 4" xfId="50499"/>
    <cellStyle name="Σύνολο 2 15 6 5" xfId="50500"/>
    <cellStyle name="Σύνολο 2 15 7" xfId="50501"/>
    <cellStyle name="Σύνολο 2 15 7 2" xfId="50502"/>
    <cellStyle name="Σύνολο 2 15 7 3" xfId="50503"/>
    <cellStyle name="Σύνολο 2 15 7 4" xfId="50504"/>
    <cellStyle name="Σύνολο 2 15 8" xfId="50505"/>
    <cellStyle name="Σύνολο 2 15 8 2" xfId="50506"/>
    <cellStyle name="Σύνολο 2 15 9" xfId="50507"/>
    <cellStyle name="Σύνολο 2 15 9 2" xfId="50508"/>
    <cellStyle name="Σύνολο 2 16" xfId="50509"/>
    <cellStyle name="Σύνολο 2 16 10" xfId="50510"/>
    <cellStyle name="Σύνολο 2 16 2" xfId="50511"/>
    <cellStyle name="Σύνολο 2 16 2 2" xfId="50512"/>
    <cellStyle name="Σύνολο 2 16 2 2 2" xfId="50513"/>
    <cellStyle name="Σύνολο 2 16 2 2 2 2" xfId="50514"/>
    <cellStyle name="Σύνολο 2 16 2 2 3" xfId="50515"/>
    <cellStyle name="Σύνολο 2 16 2 3" xfId="50516"/>
    <cellStyle name="Σύνολο 2 16 2 3 2" xfId="50517"/>
    <cellStyle name="Σύνολο 2 16 2 4" xfId="50518"/>
    <cellStyle name="Σύνολο 2 16 2 4 2" xfId="50519"/>
    <cellStyle name="Σύνολο 2 16 2 5" xfId="50520"/>
    <cellStyle name="Σύνολο 2 16 2 5 2" xfId="50521"/>
    <cellStyle name="Σύνολο 2 16 2 6" xfId="50522"/>
    <cellStyle name="Σύνολο 2 16 3" xfId="50523"/>
    <cellStyle name="Σύνολο 2 16 3 2" xfId="50524"/>
    <cellStyle name="Σύνολο 2 16 3 2 2" xfId="50525"/>
    <cellStyle name="Σύνολο 2 16 3 2 2 2" xfId="50526"/>
    <cellStyle name="Σύνολο 2 16 3 2 3" xfId="50527"/>
    <cellStyle name="Σύνολο 2 16 3 3" xfId="50528"/>
    <cellStyle name="Σύνολο 2 16 3 3 2" xfId="50529"/>
    <cellStyle name="Σύνολο 2 16 3 4" xfId="50530"/>
    <cellStyle name="Σύνολο 2 16 3 4 2" xfId="50531"/>
    <cellStyle name="Σύνολο 2 16 3 5" xfId="50532"/>
    <cellStyle name="Σύνολο 2 16 3 5 2" xfId="50533"/>
    <cellStyle name="Σύνολο 2 16 3 6" xfId="50534"/>
    <cellStyle name="Σύνολο 2 16 3 7" xfId="50535"/>
    <cellStyle name="Σύνολο 2 16 3 8" xfId="50536"/>
    <cellStyle name="Σύνολο 2 16 4" xfId="50537"/>
    <cellStyle name="Σύνολο 2 16 4 2" xfId="50538"/>
    <cellStyle name="Σύνολο 2 16 4 2 2" xfId="50539"/>
    <cellStyle name="Σύνολο 2 16 4 3" xfId="50540"/>
    <cellStyle name="Σύνολο 2 16 4 4" xfId="50541"/>
    <cellStyle name="Σύνολο 2 16 4 5" xfId="50542"/>
    <cellStyle name="Σύνολο 2 16 5" xfId="50543"/>
    <cellStyle name="Σύνολο 2 16 5 2" xfId="50544"/>
    <cellStyle name="Σύνολο 2 16 5 2 2" xfId="50545"/>
    <cellStyle name="Σύνολο 2 16 5 3" xfId="50546"/>
    <cellStyle name="Σύνολο 2 16 5 4" xfId="50547"/>
    <cellStyle name="Σύνολο 2 16 5 5" xfId="50548"/>
    <cellStyle name="Σύνολο 2 16 6" xfId="50549"/>
    <cellStyle name="Σύνολο 2 16 6 2" xfId="50550"/>
    <cellStyle name="Σύνολο 2 16 6 2 2" xfId="50551"/>
    <cellStyle name="Σύνολο 2 16 6 3" xfId="50552"/>
    <cellStyle name="Σύνολο 2 16 6 4" xfId="50553"/>
    <cellStyle name="Σύνολο 2 16 6 5" xfId="50554"/>
    <cellStyle name="Σύνολο 2 16 7" xfId="50555"/>
    <cellStyle name="Σύνολο 2 16 7 2" xfId="50556"/>
    <cellStyle name="Σύνολο 2 16 7 3" xfId="50557"/>
    <cellStyle name="Σύνολο 2 16 7 4" xfId="50558"/>
    <cellStyle name="Σύνολο 2 16 8" xfId="50559"/>
    <cellStyle name="Σύνολο 2 16 8 2" xfId="50560"/>
    <cellStyle name="Σύνολο 2 16 9" xfId="50561"/>
    <cellStyle name="Σύνολο 2 16 9 2" xfId="50562"/>
    <cellStyle name="Σύνολο 2 17" xfId="50563"/>
    <cellStyle name="Σύνολο 2 17 10" xfId="50564"/>
    <cellStyle name="Σύνολο 2 17 2" xfId="50565"/>
    <cellStyle name="Σύνολο 2 17 2 2" xfId="50566"/>
    <cellStyle name="Σύνολο 2 17 2 2 2" xfId="50567"/>
    <cellStyle name="Σύνολο 2 17 2 2 2 2" xfId="50568"/>
    <cellStyle name="Σύνολο 2 17 2 2 3" xfId="50569"/>
    <cellStyle name="Σύνολο 2 17 2 3" xfId="50570"/>
    <cellStyle name="Σύνολο 2 17 2 3 2" xfId="50571"/>
    <cellStyle name="Σύνολο 2 17 2 4" xfId="50572"/>
    <cellStyle name="Σύνολο 2 17 2 4 2" xfId="50573"/>
    <cellStyle name="Σύνολο 2 17 2 5" xfId="50574"/>
    <cellStyle name="Σύνολο 2 17 2 5 2" xfId="50575"/>
    <cellStyle name="Σύνολο 2 17 2 6" xfId="50576"/>
    <cellStyle name="Σύνολο 2 17 3" xfId="50577"/>
    <cellStyle name="Σύνολο 2 17 3 2" xfId="50578"/>
    <cellStyle name="Σύνολο 2 17 3 2 2" xfId="50579"/>
    <cellStyle name="Σύνολο 2 17 3 2 2 2" xfId="50580"/>
    <cellStyle name="Σύνολο 2 17 3 2 3" xfId="50581"/>
    <cellStyle name="Σύνολο 2 17 3 3" xfId="50582"/>
    <cellStyle name="Σύνολο 2 17 3 3 2" xfId="50583"/>
    <cellStyle name="Σύνολο 2 17 3 4" xfId="50584"/>
    <cellStyle name="Σύνολο 2 17 3 4 2" xfId="50585"/>
    <cellStyle name="Σύνολο 2 17 3 5" xfId="50586"/>
    <cellStyle name="Σύνολο 2 17 3 5 2" xfId="50587"/>
    <cellStyle name="Σύνολο 2 17 3 6" xfId="50588"/>
    <cellStyle name="Σύνολο 2 17 3 7" xfId="50589"/>
    <cellStyle name="Σύνολο 2 17 3 8" xfId="50590"/>
    <cellStyle name="Σύνολο 2 17 4" xfId="50591"/>
    <cellStyle name="Σύνολο 2 17 4 2" xfId="50592"/>
    <cellStyle name="Σύνολο 2 17 4 2 2" xfId="50593"/>
    <cellStyle name="Σύνολο 2 17 4 3" xfId="50594"/>
    <cellStyle name="Σύνολο 2 17 4 4" xfId="50595"/>
    <cellStyle name="Σύνολο 2 17 4 5" xfId="50596"/>
    <cellStyle name="Σύνολο 2 17 5" xfId="50597"/>
    <cellStyle name="Σύνολο 2 17 5 2" xfId="50598"/>
    <cellStyle name="Σύνολο 2 17 5 2 2" xfId="50599"/>
    <cellStyle name="Σύνολο 2 17 5 3" xfId="50600"/>
    <cellStyle name="Σύνολο 2 17 5 4" xfId="50601"/>
    <cellStyle name="Σύνολο 2 17 5 5" xfId="50602"/>
    <cellStyle name="Σύνολο 2 17 6" xfId="50603"/>
    <cellStyle name="Σύνολο 2 17 6 2" xfId="50604"/>
    <cellStyle name="Σύνολο 2 17 6 2 2" xfId="50605"/>
    <cellStyle name="Σύνολο 2 17 6 3" xfId="50606"/>
    <cellStyle name="Σύνολο 2 17 6 4" xfId="50607"/>
    <cellStyle name="Σύνολο 2 17 6 5" xfId="50608"/>
    <cellStyle name="Σύνολο 2 17 7" xfId="50609"/>
    <cellStyle name="Σύνολο 2 17 7 2" xfId="50610"/>
    <cellStyle name="Σύνολο 2 17 7 3" xfId="50611"/>
    <cellStyle name="Σύνολο 2 17 7 4" xfId="50612"/>
    <cellStyle name="Σύνολο 2 17 8" xfId="50613"/>
    <cellStyle name="Σύνολο 2 17 8 2" xfId="50614"/>
    <cellStyle name="Σύνολο 2 17 9" xfId="50615"/>
    <cellStyle name="Σύνολο 2 17 9 2" xfId="50616"/>
    <cellStyle name="Σύνολο 2 18" xfId="50617"/>
    <cellStyle name="Σύνολο 2 18 2" xfId="50618"/>
    <cellStyle name="Σύνολο 2 18 2 2" xfId="50619"/>
    <cellStyle name="Σύνολο 2 18 2 2 2" xfId="50620"/>
    <cellStyle name="Σύνολο 2 18 2 3" xfId="50621"/>
    <cellStyle name="Σύνολο 2 18 3" xfId="50622"/>
    <cellStyle name="Σύνολο 2 18 3 2" xfId="50623"/>
    <cellStyle name="Σύνολο 2 18 4" xfId="50624"/>
    <cellStyle name="Σύνολο 2 18 4 2" xfId="50625"/>
    <cellStyle name="Σύνολο 2 18 5" xfId="50626"/>
    <cellStyle name="Σύνολο 2 18 5 2" xfId="50627"/>
    <cellStyle name="Σύνολο 2 18 6" xfId="50628"/>
    <cellStyle name="Σύνολο 2 18 7" xfId="50629"/>
    <cellStyle name="Σύνολο 2 18 8" xfId="50630"/>
    <cellStyle name="Σύνολο 2 19" xfId="50631"/>
    <cellStyle name="Σύνολο 2 19 2" xfId="50632"/>
    <cellStyle name="Σύνολο 2 19 2 2" xfId="50633"/>
    <cellStyle name="Σύνολο 2 19 2 2 2" xfId="50634"/>
    <cellStyle name="Σύνολο 2 19 2 3" xfId="50635"/>
    <cellStyle name="Σύνολο 2 19 3" xfId="50636"/>
    <cellStyle name="Σύνολο 2 19 3 2" xfId="50637"/>
    <cellStyle name="Σύνολο 2 19 4" xfId="50638"/>
    <cellStyle name="Σύνολο 2 19 4 2" xfId="50639"/>
    <cellStyle name="Σύνολο 2 19 5" xfId="50640"/>
    <cellStyle name="Σύνολο 2 19 5 2" xfId="50641"/>
    <cellStyle name="Σύνολο 2 19 6" xfId="50642"/>
    <cellStyle name="Σύνολο 2 19 7" xfId="50643"/>
    <cellStyle name="Σύνολο 2 19 8" xfId="50644"/>
    <cellStyle name="Σύνολο 2 2" xfId="50645"/>
    <cellStyle name="Σύνολο 2 2 10" xfId="50646"/>
    <cellStyle name="Σύνολο 2 2 10 2" xfId="50647"/>
    <cellStyle name="Σύνολο 2 2 11" xfId="50648"/>
    <cellStyle name="Σύνολο 2 2 2" xfId="50649"/>
    <cellStyle name="Σύνολο 2 2 2 2" xfId="50650"/>
    <cellStyle name="Σύνολο 2 2 2 2 2" xfId="50651"/>
    <cellStyle name="Σύνολο 2 2 2 2 2 2" xfId="50652"/>
    <cellStyle name="Σύνολο 2 2 2 2 3" xfId="50653"/>
    <cellStyle name="Σύνολο 2 2 2 3" xfId="50654"/>
    <cellStyle name="Σύνολο 2 2 2 3 2" xfId="50655"/>
    <cellStyle name="Σύνολο 2 2 2 4" xfId="50656"/>
    <cellStyle name="Σύνολο 2 2 2 4 2" xfId="50657"/>
    <cellStyle name="Σύνολο 2 2 2 5" xfId="50658"/>
    <cellStyle name="Σύνολο 2 2 2 5 2" xfId="50659"/>
    <cellStyle name="Σύνολο 2 2 2 6" xfId="50660"/>
    <cellStyle name="Σύνολο 2 2 3" xfId="50661"/>
    <cellStyle name="Σύνολο 2 2 3 2" xfId="50662"/>
    <cellStyle name="Σύνολο 2 2 3 2 2" xfId="50663"/>
    <cellStyle name="Σύνολο 2 2 3 2 2 2" xfId="50664"/>
    <cellStyle name="Σύνολο 2 2 3 2 3" xfId="50665"/>
    <cellStyle name="Σύνολο 2 2 3 3" xfId="50666"/>
    <cellStyle name="Σύνολο 2 2 3 3 2" xfId="50667"/>
    <cellStyle name="Σύνολο 2 2 3 4" xfId="50668"/>
    <cellStyle name="Σύνολο 2 2 3 4 2" xfId="50669"/>
    <cellStyle name="Σύνολο 2 2 3 5" xfId="50670"/>
    <cellStyle name="Σύνολο 2 2 3 5 2" xfId="50671"/>
    <cellStyle name="Σύνολο 2 2 3 6" xfId="50672"/>
    <cellStyle name="Σύνολο 2 2 3 7" xfId="50673"/>
    <cellStyle name="Σύνολο 2 2 3 8" xfId="50674"/>
    <cellStyle name="Σύνολο 2 2 4" xfId="50675"/>
    <cellStyle name="Σύνολο 2 2 4 2" xfId="50676"/>
    <cellStyle name="Σύνολο 2 2 4 2 2" xfId="50677"/>
    <cellStyle name="Σύνολο 2 2 4 2 2 2" xfId="50678"/>
    <cellStyle name="Σύνολο 2 2 4 2 3" xfId="50679"/>
    <cellStyle name="Σύνολο 2 2 4 3" xfId="50680"/>
    <cellStyle name="Σύνολο 2 2 4 3 2" xfId="50681"/>
    <cellStyle name="Σύνολο 2 2 4 4" xfId="50682"/>
    <cellStyle name="Σύνολο 2 2 4 4 2" xfId="50683"/>
    <cellStyle name="Σύνολο 2 2 4 5" xfId="50684"/>
    <cellStyle name="Σύνολο 2 2 4 5 2" xfId="50685"/>
    <cellStyle name="Σύνολο 2 2 4 6" xfId="50686"/>
    <cellStyle name="Σύνολο 2 2 4 7" xfId="50687"/>
    <cellStyle name="Σύνολο 2 2 4 8" xfId="50688"/>
    <cellStyle name="Σύνολο 2 2 5" xfId="50689"/>
    <cellStyle name="Σύνολο 2 2 5 2" xfId="50690"/>
    <cellStyle name="Σύνολο 2 2 5 2 2" xfId="50691"/>
    <cellStyle name="Σύνολο 2 2 5 3" xfId="50692"/>
    <cellStyle name="Σύνολο 2 2 5 4" xfId="50693"/>
    <cellStyle name="Σύνολο 2 2 5 5" xfId="50694"/>
    <cellStyle name="Σύνολο 2 2 6" xfId="50695"/>
    <cellStyle name="Σύνολο 2 2 6 2" xfId="50696"/>
    <cellStyle name="Σύνολο 2 2 6 2 2" xfId="50697"/>
    <cellStyle name="Σύνολο 2 2 6 3" xfId="50698"/>
    <cellStyle name="Σύνολο 2 2 6 4" xfId="50699"/>
    <cellStyle name="Σύνολο 2 2 6 5" xfId="50700"/>
    <cellStyle name="Σύνολο 2 2 7" xfId="50701"/>
    <cellStyle name="Σύνολο 2 2 7 2" xfId="50702"/>
    <cellStyle name="Σύνολο 2 2 7 2 2" xfId="50703"/>
    <cellStyle name="Σύνολο 2 2 7 3" xfId="50704"/>
    <cellStyle name="Σύνολο 2 2 7 4" xfId="50705"/>
    <cellStyle name="Σύνολο 2 2 7 5" xfId="50706"/>
    <cellStyle name="Σύνολο 2 2 8" xfId="50707"/>
    <cellStyle name="Σύνολο 2 2 8 2" xfId="50708"/>
    <cellStyle name="Σύνολο 2 2 9" xfId="50709"/>
    <cellStyle name="Σύνολο 2 2 9 2" xfId="50710"/>
    <cellStyle name="Σύνολο 2 20" xfId="50711"/>
    <cellStyle name="Σύνολο 2 20 2" xfId="50712"/>
    <cellStyle name="Σύνολο 2 20 2 2" xfId="50713"/>
    <cellStyle name="Σύνολο 2 20 2 2 2" xfId="50714"/>
    <cellStyle name="Σύνολο 2 20 2 3" xfId="50715"/>
    <cellStyle name="Σύνολο 2 20 3" xfId="50716"/>
    <cellStyle name="Σύνολο 2 20 3 2" xfId="50717"/>
    <cellStyle name="Σύνολο 2 20 4" xfId="50718"/>
    <cellStyle name="Σύνολο 2 20 4 2" xfId="50719"/>
    <cellStyle name="Σύνολο 2 20 5" xfId="50720"/>
    <cellStyle name="Σύνολο 2 20 5 2" xfId="50721"/>
    <cellStyle name="Σύνολο 2 20 6" xfId="50722"/>
    <cellStyle name="Σύνολο 2 20 7" xfId="50723"/>
    <cellStyle name="Σύνολο 2 21" xfId="50724"/>
    <cellStyle name="Σύνολο 2 21 2" xfId="50725"/>
    <cellStyle name="Σύνολο 2 21 2 2" xfId="50726"/>
    <cellStyle name="Σύνολο 2 21 3" xfId="50727"/>
    <cellStyle name="Σύνολο 2 21 4" xfId="50728"/>
    <cellStyle name="Σύνολο 2 22" xfId="50729"/>
    <cellStyle name="Σύνολο 2 22 2" xfId="50730"/>
    <cellStyle name="Σύνολο 2 22 2 2" xfId="50731"/>
    <cellStyle name="Σύνολο 2 22 3" xfId="50732"/>
    <cellStyle name="Σύνολο 2 22 4" xfId="50733"/>
    <cellStyle name="Σύνολο 2 22 5" xfId="50734"/>
    <cellStyle name="Σύνολο 2 23" xfId="50735"/>
    <cellStyle name="Σύνολο 2 23 2" xfId="50736"/>
    <cellStyle name="Σύνολο 2 23 2 2" xfId="50737"/>
    <cellStyle name="Σύνολο 2 23 3" xfId="50738"/>
    <cellStyle name="Σύνολο 2 23 4" xfId="50739"/>
    <cellStyle name="Σύνολο 2 23 5" xfId="50740"/>
    <cellStyle name="Σύνολο 2 24" xfId="50741"/>
    <cellStyle name="Σύνολο 2 24 2" xfId="50742"/>
    <cellStyle name="Σύνολο 2 25" xfId="50743"/>
    <cellStyle name="Σύνολο 2 25 2" xfId="50744"/>
    <cellStyle name="Σύνολο 2 26" xfId="50745"/>
    <cellStyle name="Σύνολο 2 26 2" xfId="50746"/>
    <cellStyle name="Σύνολο 2 27" xfId="50747"/>
    <cellStyle name="Σύνολο 2 28" xfId="50748"/>
    <cellStyle name="Σύνολο 2 3" xfId="50749"/>
    <cellStyle name="Σύνολο 2 3 10" xfId="50750"/>
    <cellStyle name="Σύνολο 2 3 2" xfId="50751"/>
    <cellStyle name="Σύνολο 2 3 2 2" xfId="50752"/>
    <cellStyle name="Σύνολο 2 3 2 2 2" xfId="50753"/>
    <cellStyle name="Σύνολο 2 3 2 2 2 2" xfId="50754"/>
    <cellStyle name="Σύνολο 2 3 2 2 3" xfId="50755"/>
    <cellStyle name="Σύνολο 2 3 2 3" xfId="50756"/>
    <cellStyle name="Σύνολο 2 3 2 3 2" xfId="50757"/>
    <cellStyle name="Σύνολο 2 3 2 4" xfId="50758"/>
    <cellStyle name="Σύνολο 2 3 2 4 2" xfId="50759"/>
    <cellStyle name="Σύνολο 2 3 2 5" xfId="50760"/>
    <cellStyle name="Σύνολο 2 3 2 5 2" xfId="50761"/>
    <cellStyle name="Σύνολο 2 3 2 6" xfId="50762"/>
    <cellStyle name="Σύνολο 2 3 3" xfId="50763"/>
    <cellStyle name="Σύνολο 2 3 3 2" xfId="50764"/>
    <cellStyle name="Σύνολο 2 3 3 2 2" xfId="50765"/>
    <cellStyle name="Σύνολο 2 3 3 2 2 2" xfId="50766"/>
    <cellStyle name="Σύνολο 2 3 3 2 3" xfId="50767"/>
    <cellStyle name="Σύνολο 2 3 3 3" xfId="50768"/>
    <cellStyle name="Σύνολο 2 3 3 3 2" xfId="50769"/>
    <cellStyle name="Σύνολο 2 3 3 4" xfId="50770"/>
    <cellStyle name="Σύνολο 2 3 3 4 2" xfId="50771"/>
    <cellStyle name="Σύνολο 2 3 3 5" xfId="50772"/>
    <cellStyle name="Σύνολο 2 3 3 5 2" xfId="50773"/>
    <cellStyle name="Σύνολο 2 3 3 6" xfId="50774"/>
    <cellStyle name="Σύνολο 2 3 3 7" xfId="50775"/>
    <cellStyle name="Σύνολο 2 3 3 8" xfId="50776"/>
    <cellStyle name="Σύνολο 2 3 4" xfId="50777"/>
    <cellStyle name="Σύνολο 2 3 4 2" xfId="50778"/>
    <cellStyle name="Σύνολο 2 3 4 2 2" xfId="50779"/>
    <cellStyle name="Σύνολο 2 3 4 3" xfId="50780"/>
    <cellStyle name="Σύνολο 2 3 4 4" xfId="50781"/>
    <cellStyle name="Σύνολο 2 3 4 5" xfId="50782"/>
    <cellStyle name="Σύνολο 2 3 5" xfId="50783"/>
    <cellStyle name="Σύνολο 2 3 5 2" xfId="50784"/>
    <cellStyle name="Σύνολο 2 3 5 2 2" xfId="50785"/>
    <cellStyle name="Σύνολο 2 3 5 3" xfId="50786"/>
    <cellStyle name="Σύνολο 2 3 5 4" xfId="50787"/>
    <cellStyle name="Σύνολο 2 3 5 5" xfId="50788"/>
    <cellStyle name="Σύνολο 2 3 6" xfId="50789"/>
    <cellStyle name="Σύνολο 2 3 6 2" xfId="50790"/>
    <cellStyle name="Σύνολο 2 3 6 2 2" xfId="50791"/>
    <cellStyle name="Σύνολο 2 3 6 3" xfId="50792"/>
    <cellStyle name="Σύνολο 2 3 6 4" xfId="50793"/>
    <cellStyle name="Σύνολο 2 3 6 5" xfId="50794"/>
    <cellStyle name="Σύνολο 2 3 7" xfId="50795"/>
    <cellStyle name="Σύνολο 2 3 7 2" xfId="50796"/>
    <cellStyle name="Σύνολο 2 3 7 3" xfId="50797"/>
    <cellStyle name="Σύνολο 2 3 7 4" xfId="50798"/>
    <cellStyle name="Σύνολο 2 3 8" xfId="50799"/>
    <cellStyle name="Σύνολο 2 3 8 2" xfId="50800"/>
    <cellStyle name="Σύνολο 2 3 9" xfId="50801"/>
    <cellStyle name="Σύνολο 2 3 9 2" xfId="50802"/>
    <cellStyle name="Σύνολο 2 4" xfId="50803"/>
    <cellStyle name="Σύνολο 2 4 10" xfId="50804"/>
    <cellStyle name="Σύνολο 2 4 2" xfId="50805"/>
    <cellStyle name="Σύνολο 2 4 2 2" xfId="50806"/>
    <cellStyle name="Σύνολο 2 4 2 2 2" xfId="50807"/>
    <cellStyle name="Σύνολο 2 4 2 2 2 2" xfId="50808"/>
    <cellStyle name="Σύνολο 2 4 2 2 3" xfId="50809"/>
    <cellStyle name="Σύνολο 2 4 2 3" xfId="50810"/>
    <cellStyle name="Σύνολο 2 4 2 3 2" xfId="50811"/>
    <cellStyle name="Σύνολο 2 4 2 4" xfId="50812"/>
    <cellStyle name="Σύνολο 2 4 2 4 2" xfId="50813"/>
    <cellStyle name="Σύνολο 2 4 2 5" xfId="50814"/>
    <cellStyle name="Σύνολο 2 4 2 5 2" xfId="50815"/>
    <cellStyle name="Σύνολο 2 4 2 6" xfId="50816"/>
    <cellStyle name="Σύνολο 2 4 3" xfId="50817"/>
    <cellStyle name="Σύνολο 2 4 3 2" xfId="50818"/>
    <cellStyle name="Σύνολο 2 4 3 2 2" xfId="50819"/>
    <cellStyle name="Σύνολο 2 4 3 2 2 2" xfId="50820"/>
    <cellStyle name="Σύνολο 2 4 3 2 3" xfId="50821"/>
    <cellStyle name="Σύνολο 2 4 3 3" xfId="50822"/>
    <cellStyle name="Σύνολο 2 4 3 3 2" xfId="50823"/>
    <cellStyle name="Σύνολο 2 4 3 4" xfId="50824"/>
    <cellStyle name="Σύνολο 2 4 3 4 2" xfId="50825"/>
    <cellStyle name="Σύνολο 2 4 3 5" xfId="50826"/>
    <cellStyle name="Σύνολο 2 4 3 5 2" xfId="50827"/>
    <cellStyle name="Σύνολο 2 4 3 6" xfId="50828"/>
    <cellStyle name="Σύνολο 2 4 3 7" xfId="50829"/>
    <cellStyle name="Σύνολο 2 4 3 8" xfId="50830"/>
    <cellStyle name="Σύνολο 2 4 4" xfId="50831"/>
    <cellStyle name="Σύνολο 2 4 4 2" xfId="50832"/>
    <cellStyle name="Σύνολο 2 4 4 2 2" xfId="50833"/>
    <cellStyle name="Σύνολο 2 4 4 3" xfId="50834"/>
    <cellStyle name="Σύνολο 2 4 4 4" xfId="50835"/>
    <cellStyle name="Σύνολο 2 4 4 5" xfId="50836"/>
    <cellStyle name="Σύνολο 2 4 5" xfId="50837"/>
    <cellStyle name="Σύνολο 2 4 5 2" xfId="50838"/>
    <cellStyle name="Σύνολο 2 4 5 2 2" xfId="50839"/>
    <cellStyle name="Σύνολο 2 4 5 3" xfId="50840"/>
    <cellStyle name="Σύνολο 2 4 5 4" xfId="50841"/>
    <cellStyle name="Σύνολο 2 4 5 5" xfId="50842"/>
    <cellStyle name="Σύνολο 2 4 6" xfId="50843"/>
    <cellStyle name="Σύνολο 2 4 6 2" xfId="50844"/>
    <cellStyle name="Σύνολο 2 4 6 2 2" xfId="50845"/>
    <cellStyle name="Σύνολο 2 4 6 3" xfId="50846"/>
    <cellStyle name="Σύνολο 2 4 6 4" xfId="50847"/>
    <cellStyle name="Σύνολο 2 4 6 5" xfId="50848"/>
    <cellStyle name="Σύνολο 2 4 7" xfId="50849"/>
    <cellStyle name="Σύνολο 2 4 7 2" xfId="50850"/>
    <cellStyle name="Σύνολο 2 4 7 3" xfId="50851"/>
    <cellStyle name="Σύνολο 2 4 7 4" xfId="50852"/>
    <cellStyle name="Σύνολο 2 4 8" xfId="50853"/>
    <cellStyle name="Σύνολο 2 4 8 2" xfId="50854"/>
    <cellStyle name="Σύνολο 2 4 9" xfId="50855"/>
    <cellStyle name="Σύνολο 2 4 9 2" xfId="50856"/>
    <cellStyle name="Σύνολο 2 5" xfId="50857"/>
    <cellStyle name="Σύνολο 2 5 10" xfId="50858"/>
    <cellStyle name="Σύνολο 2 5 2" xfId="50859"/>
    <cellStyle name="Σύνολο 2 5 2 2" xfId="50860"/>
    <cellStyle name="Σύνολο 2 5 2 2 2" xfId="50861"/>
    <cellStyle name="Σύνολο 2 5 2 2 2 2" xfId="50862"/>
    <cellStyle name="Σύνολο 2 5 2 2 3" xfId="50863"/>
    <cellStyle name="Σύνολο 2 5 2 3" xfId="50864"/>
    <cellStyle name="Σύνολο 2 5 2 3 2" xfId="50865"/>
    <cellStyle name="Σύνολο 2 5 2 4" xfId="50866"/>
    <cellStyle name="Σύνολο 2 5 2 4 2" xfId="50867"/>
    <cellStyle name="Σύνολο 2 5 2 5" xfId="50868"/>
    <cellStyle name="Σύνολο 2 5 2 5 2" xfId="50869"/>
    <cellStyle name="Σύνολο 2 5 2 6" xfId="50870"/>
    <cellStyle name="Σύνολο 2 5 3" xfId="50871"/>
    <cellStyle name="Σύνολο 2 5 3 2" xfId="50872"/>
    <cellStyle name="Σύνολο 2 5 3 2 2" xfId="50873"/>
    <cellStyle name="Σύνολο 2 5 3 2 2 2" xfId="50874"/>
    <cellStyle name="Σύνολο 2 5 3 2 3" xfId="50875"/>
    <cellStyle name="Σύνολο 2 5 3 3" xfId="50876"/>
    <cellStyle name="Σύνολο 2 5 3 3 2" xfId="50877"/>
    <cellStyle name="Σύνολο 2 5 3 4" xfId="50878"/>
    <cellStyle name="Σύνολο 2 5 3 4 2" xfId="50879"/>
    <cellStyle name="Σύνολο 2 5 3 5" xfId="50880"/>
    <cellStyle name="Σύνολο 2 5 3 5 2" xfId="50881"/>
    <cellStyle name="Σύνολο 2 5 3 6" xfId="50882"/>
    <cellStyle name="Σύνολο 2 5 3 7" xfId="50883"/>
    <cellStyle name="Σύνολο 2 5 3 8" xfId="50884"/>
    <cellStyle name="Σύνολο 2 5 4" xfId="50885"/>
    <cellStyle name="Σύνολο 2 5 4 2" xfId="50886"/>
    <cellStyle name="Σύνολο 2 5 4 2 2" xfId="50887"/>
    <cellStyle name="Σύνολο 2 5 4 3" xfId="50888"/>
    <cellStyle name="Σύνολο 2 5 4 4" xfId="50889"/>
    <cellStyle name="Σύνολο 2 5 4 5" xfId="50890"/>
    <cellStyle name="Σύνολο 2 5 5" xfId="50891"/>
    <cellStyle name="Σύνολο 2 5 5 2" xfId="50892"/>
    <cellStyle name="Σύνολο 2 5 5 2 2" xfId="50893"/>
    <cellStyle name="Σύνολο 2 5 5 3" xfId="50894"/>
    <cellStyle name="Σύνολο 2 5 5 4" xfId="50895"/>
    <cellStyle name="Σύνολο 2 5 5 5" xfId="50896"/>
    <cellStyle name="Σύνολο 2 5 6" xfId="50897"/>
    <cellStyle name="Σύνολο 2 5 6 2" xfId="50898"/>
    <cellStyle name="Σύνολο 2 5 6 2 2" xfId="50899"/>
    <cellStyle name="Σύνολο 2 5 6 3" xfId="50900"/>
    <cellStyle name="Σύνολο 2 5 6 4" xfId="50901"/>
    <cellStyle name="Σύνολο 2 5 6 5" xfId="50902"/>
    <cellStyle name="Σύνολο 2 5 7" xfId="50903"/>
    <cellStyle name="Σύνολο 2 5 7 2" xfId="50904"/>
    <cellStyle name="Σύνολο 2 5 7 3" xfId="50905"/>
    <cellStyle name="Σύνολο 2 5 7 4" xfId="50906"/>
    <cellStyle name="Σύνολο 2 5 8" xfId="50907"/>
    <cellStyle name="Σύνολο 2 5 8 2" xfId="50908"/>
    <cellStyle name="Σύνολο 2 5 9" xfId="50909"/>
    <cellStyle name="Σύνολο 2 5 9 2" xfId="50910"/>
    <cellStyle name="Σύνολο 2 6" xfId="50911"/>
    <cellStyle name="Σύνολο 2 6 10" xfId="50912"/>
    <cellStyle name="Σύνολο 2 6 2" xfId="50913"/>
    <cellStyle name="Σύνολο 2 6 2 2" xfId="50914"/>
    <cellStyle name="Σύνολο 2 6 2 2 2" xfId="50915"/>
    <cellStyle name="Σύνολο 2 6 2 2 2 2" xfId="50916"/>
    <cellStyle name="Σύνολο 2 6 2 2 3" xfId="50917"/>
    <cellStyle name="Σύνολο 2 6 2 3" xfId="50918"/>
    <cellStyle name="Σύνολο 2 6 2 3 2" xfId="50919"/>
    <cellStyle name="Σύνολο 2 6 2 4" xfId="50920"/>
    <cellStyle name="Σύνολο 2 6 2 4 2" xfId="50921"/>
    <cellStyle name="Σύνολο 2 6 2 5" xfId="50922"/>
    <cellStyle name="Σύνολο 2 6 2 5 2" xfId="50923"/>
    <cellStyle name="Σύνολο 2 6 2 6" xfId="50924"/>
    <cellStyle name="Σύνολο 2 6 3" xfId="50925"/>
    <cellStyle name="Σύνολο 2 6 3 2" xfId="50926"/>
    <cellStyle name="Σύνολο 2 6 3 2 2" xfId="50927"/>
    <cellStyle name="Σύνολο 2 6 3 2 2 2" xfId="50928"/>
    <cellStyle name="Σύνολο 2 6 3 2 3" xfId="50929"/>
    <cellStyle name="Σύνολο 2 6 3 3" xfId="50930"/>
    <cellStyle name="Σύνολο 2 6 3 3 2" xfId="50931"/>
    <cellStyle name="Σύνολο 2 6 3 4" xfId="50932"/>
    <cellStyle name="Σύνολο 2 6 3 4 2" xfId="50933"/>
    <cellStyle name="Σύνολο 2 6 3 5" xfId="50934"/>
    <cellStyle name="Σύνολο 2 6 3 5 2" xfId="50935"/>
    <cellStyle name="Σύνολο 2 6 3 6" xfId="50936"/>
    <cellStyle name="Σύνολο 2 6 3 7" xfId="50937"/>
    <cellStyle name="Σύνολο 2 6 3 8" xfId="50938"/>
    <cellStyle name="Σύνολο 2 6 4" xfId="50939"/>
    <cellStyle name="Σύνολο 2 6 4 2" xfId="50940"/>
    <cellStyle name="Σύνολο 2 6 4 2 2" xfId="50941"/>
    <cellStyle name="Σύνολο 2 6 4 3" xfId="50942"/>
    <cellStyle name="Σύνολο 2 6 4 4" xfId="50943"/>
    <cellStyle name="Σύνολο 2 6 4 5" xfId="50944"/>
    <cellStyle name="Σύνολο 2 6 5" xfId="50945"/>
    <cellStyle name="Σύνολο 2 6 5 2" xfId="50946"/>
    <cellStyle name="Σύνολο 2 6 5 2 2" xfId="50947"/>
    <cellStyle name="Σύνολο 2 6 5 3" xfId="50948"/>
    <cellStyle name="Σύνολο 2 6 5 4" xfId="50949"/>
    <cellStyle name="Σύνολο 2 6 5 5" xfId="50950"/>
    <cellStyle name="Σύνολο 2 6 6" xfId="50951"/>
    <cellStyle name="Σύνολο 2 6 6 2" xfId="50952"/>
    <cellStyle name="Σύνολο 2 6 6 2 2" xfId="50953"/>
    <cellStyle name="Σύνολο 2 6 6 3" xfId="50954"/>
    <cellStyle name="Σύνολο 2 6 6 4" xfId="50955"/>
    <cellStyle name="Σύνολο 2 6 6 5" xfId="50956"/>
    <cellStyle name="Σύνολο 2 6 7" xfId="50957"/>
    <cellStyle name="Σύνολο 2 6 7 2" xfId="50958"/>
    <cellStyle name="Σύνολο 2 6 7 3" xfId="50959"/>
    <cellStyle name="Σύνολο 2 6 7 4" xfId="50960"/>
    <cellStyle name="Σύνολο 2 6 8" xfId="50961"/>
    <cellStyle name="Σύνολο 2 6 8 2" xfId="50962"/>
    <cellStyle name="Σύνολο 2 6 9" xfId="50963"/>
    <cellStyle name="Σύνολο 2 6 9 2" xfId="50964"/>
    <cellStyle name="Σύνολο 2 7" xfId="50965"/>
    <cellStyle name="Σύνολο 2 7 10" xfId="50966"/>
    <cellStyle name="Σύνολο 2 7 2" xfId="50967"/>
    <cellStyle name="Σύνολο 2 7 2 2" xfId="50968"/>
    <cellStyle name="Σύνολο 2 7 2 2 2" xfId="50969"/>
    <cellStyle name="Σύνολο 2 7 2 2 2 2" xfId="50970"/>
    <cellStyle name="Σύνολο 2 7 2 2 3" xfId="50971"/>
    <cellStyle name="Σύνολο 2 7 2 3" xfId="50972"/>
    <cellStyle name="Σύνολο 2 7 2 3 2" xfId="50973"/>
    <cellStyle name="Σύνολο 2 7 2 4" xfId="50974"/>
    <cellStyle name="Σύνολο 2 7 2 4 2" xfId="50975"/>
    <cellStyle name="Σύνολο 2 7 2 5" xfId="50976"/>
    <cellStyle name="Σύνολο 2 7 2 5 2" xfId="50977"/>
    <cellStyle name="Σύνολο 2 7 2 6" xfId="50978"/>
    <cellStyle name="Σύνολο 2 7 3" xfId="50979"/>
    <cellStyle name="Σύνολο 2 7 3 2" xfId="50980"/>
    <cellStyle name="Σύνολο 2 7 3 2 2" xfId="50981"/>
    <cellStyle name="Σύνολο 2 7 3 2 2 2" xfId="50982"/>
    <cellStyle name="Σύνολο 2 7 3 2 3" xfId="50983"/>
    <cellStyle name="Σύνολο 2 7 3 3" xfId="50984"/>
    <cellStyle name="Σύνολο 2 7 3 3 2" xfId="50985"/>
    <cellStyle name="Σύνολο 2 7 3 4" xfId="50986"/>
    <cellStyle name="Σύνολο 2 7 3 4 2" xfId="50987"/>
    <cellStyle name="Σύνολο 2 7 3 5" xfId="50988"/>
    <cellStyle name="Σύνολο 2 7 3 5 2" xfId="50989"/>
    <cellStyle name="Σύνολο 2 7 3 6" xfId="50990"/>
    <cellStyle name="Σύνολο 2 7 3 7" xfId="50991"/>
    <cellStyle name="Σύνολο 2 7 3 8" xfId="50992"/>
    <cellStyle name="Σύνολο 2 7 4" xfId="50993"/>
    <cellStyle name="Σύνολο 2 7 4 2" xfId="50994"/>
    <cellStyle name="Σύνολο 2 7 4 2 2" xfId="50995"/>
    <cellStyle name="Σύνολο 2 7 4 3" xfId="50996"/>
    <cellStyle name="Σύνολο 2 7 4 4" xfId="50997"/>
    <cellStyle name="Σύνολο 2 7 4 5" xfId="50998"/>
    <cellStyle name="Σύνολο 2 7 5" xfId="50999"/>
    <cellStyle name="Σύνολο 2 7 5 2" xfId="51000"/>
    <cellStyle name="Σύνολο 2 7 5 2 2" xfId="51001"/>
    <cellStyle name="Σύνολο 2 7 5 3" xfId="51002"/>
    <cellStyle name="Σύνολο 2 7 5 4" xfId="51003"/>
    <cellStyle name="Σύνολο 2 7 5 5" xfId="51004"/>
    <cellStyle name="Σύνολο 2 7 6" xfId="51005"/>
    <cellStyle name="Σύνολο 2 7 6 2" xfId="51006"/>
    <cellStyle name="Σύνολο 2 7 6 2 2" xfId="51007"/>
    <cellStyle name="Σύνολο 2 7 6 3" xfId="51008"/>
    <cellStyle name="Σύνολο 2 7 6 4" xfId="51009"/>
    <cellStyle name="Σύνολο 2 7 6 5" xfId="51010"/>
    <cellStyle name="Σύνολο 2 7 7" xfId="51011"/>
    <cellStyle name="Σύνολο 2 7 7 2" xfId="51012"/>
    <cellStyle name="Σύνολο 2 7 7 3" xfId="51013"/>
    <cellStyle name="Σύνολο 2 7 7 4" xfId="51014"/>
    <cellStyle name="Σύνολο 2 7 8" xfId="51015"/>
    <cellStyle name="Σύνολο 2 7 8 2" xfId="51016"/>
    <cellStyle name="Σύνολο 2 7 9" xfId="51017"/>
    <cellStyle name="Σύνολο 2 7 9 2" xfId="51018"/>
    <cellStyle name="Σύνολο 2 8" xfId="51019"/>
    <cellStyle name="Σύνολο 2 8 10" xfId="51020"/>
    <cellStyle name="Σύνολο 2 8 2" xfId="51021"/>
    <cellStyle name="Σύνολο 2 8 2 2" xfId="51022"/>
    <cellStyle name="Σύνολο 2 8 2 2 2" xfId="51023"/>
    <cellStyle name="Σύνολο 2 8 2 2 2 2" xfId="51024"/>
    <cellStyle name="Σύνολο 2 8 2 2 3" xfId="51025"/>
    <cellStyle name="Σύνολο 2 8 2 3" xfId="51026"/>
    <cellStyle name="Σύνολο 2 8 2 3 2" xfId="51027"/>
    <cellStyle name="Σύνολο 2 8 2 4" xfId="51028"/>
    <cellStyle name="Σύνολο 2 8 2 4 2" xfId="51029"/>
    <cellStyle name="Σύνολο 2 8 2 5" xfId="51030"/>
    <cellStyle name="Σύνολο 2 8 2 5 2" xfId="51031"/>
    <cellStyle name="Σύνολο 2 8 2 6" xfId="51032"/>
    <cellStyle name="Σύνολο 2 8 3" xfId="51033"/>
    <cellStyle name="Σύνολο 2 8 3 2" xfId="51034"/>
    <cellStyle name="Σύνολο 2 8 3 2 2" xfId="51035"/>
    <cellStyle name="Σύνολο 2 8 3 2 2 2" xfId="51036"/>
    <cellStyle name="Σύνολο 2 8 3 2 3" xfId="51037"/>
    <cellStyle name="Σύνολο 2 8 3 3" xfId="51038"/>
    <cellStyle name="Σύνολο 2 8 3 3 2" xfId="51039"/>
    <cellStyle name="Σύνολο 2 8 3 4" xfId="51040"/>
    <cellStyle name="Σύνολο 2 8 3 4 2" xfId="51041"/>
    <cellStyle name="Σύνολο 2 8 3 5" xfId="51042"/>
    <cellStyle name="Σύνολο 2 8 3 5 2" xfId="51043"/>
    <cellStyle name="Σύνολο 2 8 3 6" xfId="51044"/>
    <cellStyle name="Σύνολο 2 8 3 7" xfId="51045"/>
    <cellStyle name="Σύνολο 2 8 3 8" xfId="51046"/>
    <cellStyle name="Σύνολο 2 8 4" xfId="51047"/>
    <cellStyle name="Σύνολο 2 8 4 2" xfId="51048"/>
    <cellStyle name="Σύνολο 2 8 4 2 2" xfId="51049"/>
    <cellStyle name="Σύνολο 2 8 4 3" xfId="51050"/>
    <cellStyle name="Σύνολο 2 8 4 4" xfId="51051"/>
    <cellStyle name="Σύνολο 2 8 4 5" xfId="51052"/>
    <cellStyle name="Σύνολο 2 8 5" xfId="51053"/>
    <cellStyle name="Σύνολο 2 8 5 2" xfId="51054"/>
    <cellStyle name="Σύνολο 2 8 5 2 2" xfId="51055"/>
    <cellStyle name="Σύνολο 2 8 5 3" xfId="51056"/>
    <cellStyle name="Σύνολο 2 8 5 4" xfId="51057"/>
    <cellStyle name="Σύνολο 2 8 5 5" xfId="51058"/>
    <cellStyle name="Σύνολο 2 8 6" xfId="51059"/>
    <cellStyle name="Σύνολο 2 8 6 2" xfId="51060"/>
    <cellStyle name="Σύνολο 2 8 6 2 2" xfId="51061"/>
    <cellStyle name="Σύνολο 2 8 6 3" xfId="51062"/>
    <cellStyle name="Σύνολο 2 8 6 4" xfId="51063"/>
    <cellStyle name="Σύνολο 2 8 6 5" xfId="51064"/>
    <cellStyle name="Σύνολο 2 8 7" xfId="51065"/>
    <cellStyle name="Σύνολο 2 8 7 2" xfId="51066"/>
    <cellStyle name="Σύνολο 2 8 7 3" xfId="51067"/>
    <cellStyle name="Σύνολο 2 8 7 4" xfId="51068"/>
    <cellStyle name="Σύνολο 2 8 8" xfId="51069"/>
    <cellStyle name="Σύνολο 2 8 8 2" xfId="51070"/>
    <cellStyle name="Σύνολο 2 8 9" xfId="51071"/>
    <cellStyle name="Σύνολο 2 8 9 2" xfId="51072"/>
    <cellStyle name="Σύνολο 2 9" xfId="51073"/>
    <cellStyle name="Σύνολο 2 9 10" xfId="51074"/>
    <cellStyle name="Σύνολο 2 9 2" xfId="51075"/>
    <cellStyle name="Σύνολο 2 9 2 2" xfId="51076"/>
    <cellStyle name="Σύνολο 2 9 2 2 2" xfId="51077"/>
    <cellStyle name="Σύνολο 2 9 2 2 2 2" xfId="51078"/>
    <cellStyle name="Σύνολο 2 9 2 2 3" xfId="51079"/>
    <cellStyle name="Σύνολο 2 9 2 3" xfId="51080"/>
    <cellStyle name="Σύνολο 2 9 2 3 2" xfId="51081"/>
    <cellStyle name="Σύνολο 2 9 2 4" xfId="51082"/>
    <cellStyle name="Σύνολο 2 9 2 4 2" xfId="51083"/>
    <cellStyle name="Σύνολο 2 9 2 5" xfId="51084"/>
    <cellStyle name="Σύνολο 2 9 2 5 2" xfId="51085"/>
    <cellStyle name="Σύνολο 2 9 2 6" xfId="51086"/>
    <cellStyle name="Σύνολο 2 9 3" xfId="51087"/>
    <cellStyle name="Σύνολο 2 9 3 2" xfId="51088"/>
    <cellStyle name="Σύνολο 2 9 3 2 2" xfId="51089"/>
    <cellStyle name="Σύνολο 2 9 3 2 2 2" xfId="51090"/>
    <cellStyle name="Σύνολο 2 9 3 2 3" xfId="51091"/>
    <cellStyle name="Σύνολο 2 9 3 3" xfId="51092"/>
    <cellStyle name="Σύνολο 2 9 3 3 2" xfId="51093"/>
    <cellStyle name="Σύνολο 2 9 3 4" xfId="51094"/>
    <cellStyle name="Σύνολο 2 9 3 4 2" xfId="51095"/>
    <cellStyle name="Σύνολο 2 9 3 5" xfId="51096"/>
    <cellStyle name="Σύνολο 2 9 3 5 2" xfId="51097"/>
    <cellStyle name="Σύνολο 2 9 3 6" xfId="51098"/>
    <cellStyle name="Σύνολο 2 9 3 7" xfId="51099"/>
    <cellStyle name="Σύνολο 2 9 3 8" xfId="51100"/>
    <cellStyle name="Σύνολο 2 9 4" xfId="51101"/>
    <cellStyle name="Σύνολο 2 9 4 2" xfId="51102"/>
    <cellStyle name="Σύνολο 2 9 4 2 2" xfId="51103"/>
    <cellStyle name="Σύνολο 2 9 4 3" xfId="51104"/>
    <cellStyle name="Σύνολο 2 9 4 4" xfId="51105"/>
    <cellStyle name="Σύνολο 2 9 4 5" xfId="51106"/>
    <cellStyle name="Σύνολο 2 9 5" xfId="51107"/>
    <cellStyle name="Σύνολο 2 9 5 2" xfId="51108"/>
    <cellStyle name="Σύνολο 2 9 5 2 2" xfId="51109"/>
    <cellStyle name="Σύνολο 2 9 5 3" xfId="51110"/>
    <cellStyle name="Σύνολο 2 9 5 4" xfId="51111"/>
    <cellStyle name="Σύνολο 2 9 5 5" xfId="51112"/>
    <cellStyle name="Σύνολο 2 9 6" xfId="51113"/>
    <cellStyle name="Σύνολο 2 9 6 2" xfId="51114"/>
    <cellStyle name="Σύνολο 2 9 6 2 2" xfId="51115"/>
    <cellStyle name="Σύνολο 2 9 6 3" xfId="51116"/>
    <cellStyle name="Σύνολο 2 9 6 4" xfId="51117"/>
    <cellStyle name="Σύνολο 2 9 6 5" xfId="51118"/>
    <cellStyle name="Σύνολο 2 9 7" xfId="51119"/>
    <cellStyle name="Σύνολο 2 9 7 2" xfId="51120"/>
    <cellStyle name="Σύνολο 2 9 7 3" xfId="51121"/>
    <cellStyle name="Σύνολο 2 9 7 4" xfId="51122"/>
    <cellStyle name="Σύνολο 2 9 8" xfId="51123"/>
    <cellStyle name="Σύνολο 2 9 8 2" xfId="51124"/>
    <cellStyle name="Σύνολο 2 9 9" xfId="51125"/>
    <cellStyle name="Σύνολο 2 9 9 2" xfId="51126"/>
    <cellStyle name="Σύνολο 3" xfId="51127"/>
    <cellStyle name="Σύνολο 3 10" xfId="51128"/>
    <cellStyle name="Σύνολο 3 10 2" xfId="51129"/>
    <cellStyle name="Σύνολο 3 11" xfId="51130"/>
    <cellStyle name="Σύνολο 3 2" xfId="51131"/>
    <cellStyle name="Σύνολο 3 2 2" xfId="51132"/>
    <cellStyle name="Σύνολο 3 2 2 2" xfId="51133"/>
    <cellStyle name="Σύνολο 3 2 2 2 2" xfId="51134"/>
    <cellStyle name="Σύνολο 3 2 2 3" xfId="51135"/>
    <cellStyle name="Σύνολο 3 2 3" xfId="51136"/>
    <cellStyle name="Σύνολο 3 2 3 2" xfId="51137"/>
    <cellStyle name="Σύνολο 3 2 4" xfId="51138"/>
    <cellStyle name="Σύνολο 3 2 4 2" xfId="51139"/>
    <cellStyle name="Σύνολο 3 2 5" xfId="51140"/>
    <cellStyle name="Σύνολο 3 2 5 2" xfId="51141"/>
    <cellStyle name="Σύνολο 3 2 6" xfId="51142"/>
    <cellStyle name="Σύνολο 3 3" xfId="51143"/>
    <cellStyle name="Σύνολο 3 3 2" xfId="51144"/>
    <cellStyle name="Σύνολο 3 3 2 2" xfId="51145"/>
    <cellStyle name="Σύνολο 3 3 2 2 2" xfId="51146"/>
    <cellStyle name="Σύνολο 3 3 2 3" xfId="51147"/>
    <cellStyle name="Σύνολο 3 3 3" xfId="51148"/>
    <cellStyle name="Σύνολο 3 3 3 2" xfId="51149"/>
    <cellStyle name="Σύνολο 3 3 4" xfId="51150"/>
    <cellStyle name="Σύνολο 3 3 4 2" xfId="51151"/>
    <cellStyle name="Σύνολο 3 3 5" xfId="51152"/>
    <cellStyle name="Σύνολο 3 3 5 2" xfId="51153"/>
    <cellStyle name="Σύνολο 3 3 6" xfId="51154"/>
    <cellStyle name="Σύνολο 3 3 7" xfId="51155"/>
    <cellStyle name="Σύνολο 3 3 8" xfId="51156"/>
    <cellStyle name="Σύνολο 3 4" xfId="51157"/>
    <cellStyle name="Σύνολο 3 4 2" xfId="51158"/>
    <cellStyle name="Σύνολο 3 4 2 2" xfId="51159"/>
    <cellStyle name="Σύνολο 3 4 2 2 2" xfId="51160"/>
    <cellStyle name="Σύνολο 3 4 2 3" xfId="51161"/>
    <cellStyle name="Σύνολο 3 4 3" xfId="51162"/>
    <cellStyle name="Σύνολο 3 4 3 2" xfId="51163"/>
    <cellStyle name="Σύνολο 3 4 4" xfId="51164"/>
    <cellStyle name="Σύνολο 3 4 4 2" xfId="51165"/>
    <cellStyle name="Σύνολο 3 4 5" xfId="51166"/>
    <cellStyle name="Σύνολο 3 4 5 2" xfId="51167"/>
    <cellStyle name="Σύνολο 3 4 6" xfId="51168"/>
    <cellStyle name="Σύνολο 3 4 7" xfId="51169"/>
    <cellStyle name="Σύνολο 3 4 8" xfId="51170"/>
    <cellStyle name="Σύνολο 3 5" xfId="51171"/>
    <cellStyle name="Σύνολο 3 5 2" xfId="51172"/>
    <cellStyle name="Σύνολο 3 5 2 2" xfId="51173"/>
    <cellStyle name="Σύνολο 3 5 3" xfId="51174"/>
    <cellStyle name="Σύνολο 3 5 4" xfId="51175"/>
    <cellStyle name="Σύνολο 3 5 5" xfId="51176"/>
    <cellStyle name="Σύνολο 3 6" xfId="51177"/>
    <cellStyle name="Σύνολο 3 6 2" xfId="51178"/>
    <cellStyle name="Σύνολο 3 6 2 2" xfId="51179"/>
    <cellStyle name="Σύνολο 3 6 3" xfId="51180"/>
    <cellStyle name="Σύνολο 3 6 4" xfId="51181"/>
    <cellStyle name="Σύνολο 3 6 5" xfId="51182"/>
    <cellStyle name="Σύνολο 3 7" xfId="51183"/>
    <cellStyle name="Σύνολο 3 7 2" xfId="51184"/>
    <cellStyle name="Σύνολο 3 7 2 2" xfId="51185"/>
    <cellStyle name="Σύνολο 3 7 3" xfId="51186"/>
    <cellStyle name="Σύνολο 3 7 4" xfId="51187"/>
    <cellStyle name="Σύνολο 3 7 5" xfId="51188"/>
    <cellStyle name="Σύνολο 3 8" xfId="51189"/>
    <cellStyle name="Σύνολο 3 8 2" xfId="51190"/>
    <cellStyle name="Σύνολο 3 9" xfId="51191"/>
    <cellStyle name="Σύνολο 3 9 2" xfId="51192"/>
    <cellStyle name="Σύνολο 4" xfId="51193"/>
    <cellStyle name="Σύνολο 4 2" xfId="51194"/>
    <cellStyle name="Σύνολο 4 2 2" xfId="51195"/>
    <cellStyle name="Σύνολο 4 2 2 2" xfId="51196"/>
    <cellStyle name="Σύνολο 4 2 2 2 2" xfId="51197"/>
    <cellStyle name="Σύνολο 4 2 2 3" xfId="51198"/>
    <cellStyle name="Σύνολο 4 2 3" xfId="51199"/>
    <cellStyle name="Σύνολο 4 2 3 2" xfId="51200"/>
    <cellStyle name="Σύνολο 4 2 4" xfId="51201"/>
    <cellStyle name="Σύνολο 4 2 4 2" xfId="51202"/>
    <cellStyle name="Σύνολο 4 2 5" xfId="51203"/>
    <cellStyle name="Σύνολο 4 2 5 2" xfId="51204"/>
    <cellStyle name="Σύνολο 4 2 6" xfId="51205"/>
    <cellStyle name="Σύνολο 4 3" xfId="51206"/>
    <cellStyle name="Σύνολο 4 3 2" xfId="51207"/>
    <cellStyle name="Σύνολο 4 3 2 2" xfId="51208"/>
    <cellStyle name="Σύνολο 4 3 3" xfId="51209"/>
    <cellStyle name="Σύνολο 4 3 4" xfId="51210"/>
    <cellStyle name="Σύνολο 4 3 5" xfId="51211"/>
    <cellStyle name="Σύνολο 4 4" xfId="51212"/>
    <cellStyle name="Σύνολο 4 4 2" xfId="51213"/>
    <cellStyle name="Σύνολο 4 4 3" xfId="51214"/>
    <cellStyle name="Σύνολο 4 4 4" xfId="51215"/>
    <cellStyle name="Σύνολο 4 5" xfId="51216"/>
    <cellStyle name="Σύνολο 4 5 2" xfId="51217"/>
    <cellStyle name="Σύνολο 4 5 3" xfId="51218"/>
    <cellStyle name="Σύνολο 4 5 4" xfId="51219"/>
    <cellStyle name="Σύνολο 4 6" xfId="51220"/>
    <cellStyle name="Σύνολο 4 6 2" xfId="51221"/>
    <cellStyle name="Σύνολο 4 6 3" xfId="51222"/>
    <cellStyle name="Σύνολο 4 6 4" xfId="51223"/>
    <cellStyle name="Σύνολο 4 7" xfId="51224"/>
    <cellStyle name="Σύνολο 5" xfId="51225"/>
    <cellStyle name="Σύνολο 5 10" xfId="51226"/>
    <cellStyle name="Σύνολο 5 2" xfId="51227"/>
    <cellStyle name="Σύνολο 5 2 2" xfId="51228"/>
    <cellStyle name="Σύνολο 5 2 2 2" xfId="51229"/>
    <cellStyle name="Σύνολο 5 2 2 2 2" xfId="51230"/>
    <cellStyle name="Σύνολο 5 2 2 3" xfId="51231"/>
    <cellStyle name="Σύνολο 5 2 3" xfId="51232"/>
    <cellStyle name="Σύνολο 5 2 3 2" xfId="51233"/>
    <cellStyle name="Σύνολο 5 2 4" xfId="51234"/>
    <cellStyle name="Σύνολο 5 2 4 2" xfId="51235"/>
    <cellStyle name="Σύνολο 5 2 5" xfId="51236"/>
    <cellStyle name="Σύνολο 5 2 5 2" xfId="51237"/>
    <cellStyle name="Σύνολο 5 2 6" xfId="51238"/>
    <cellStyle name="Σύνολο 5 3" xfId="51239"/>
    <cellStyle name="Σύνολο 5 3 2" xfId="51240"/>
    <cellStyle name="Σύνολο 5 3 2 2" xfId="51241"/>
    <cellStyle name="Σύνολο 5 3 2 2 2" xfId="51242"/>
    <cellStyle name="Σύνολο 5 3 2 3" xfId="51243"/>
    <cellStyle name="Σύνολο 5 3 3" xfId="51244"/>
    <cellStyle name="Σύνολο 5 3 3 2" xfId="51245"/>
    <cellStyle name="Σύνολο 5 3 4" xfId="51246"/>
    <cellStyle name="Σύνολο 5 3 4 2" xfId="51247"/>
    <cellStyle name="Σύνολο 5 3 5" xfId="51248"/>
    <cellStyle name="Σύνολο 5 3 5 2" xfId="51249"/>
    <cellStyle name="Σύνολο 5 3 6" xfId="51250"/>
    <cellStyle name="Σύνολο 5 3 7" xfId="51251"/>
    <cellStyle name="Σύνολο 5 3 8" xfId="51252"/>
    <cellStyle name="Σύνολο 5 4" xfId="51253"/>
    <cellStyle name="Σύνολο 5 4 2" xfId="51254"/>
    <cellStyle name="Σύνολο 5 4 2 2" xfId="51255"/>
    <cellStyle name="Σύνολο 5 4 3" xfId="51256"/>
    <cellStyle name="Σύνολο 5 4 4" xfId="51257"/>
    <cellStyle name="Σύνολο 5 4 5" xfId="51258"/>
    <cellStyle name="Σύνολο 5 5" xfId="51259"/>
    <cellStyle name="Σύνολο 5 5 2" xfId="51260"/>
    <cellStyle name="Σύνολο 5 5 2 2" xfId="51261"/>
    <cellStyle name="Σύνολο 5 5 3" xfId="51262"/>
    <cellStyle name="Σύνολο 5 5 4" xfId="51263"/>
    <cellStyle name="Σύνολο 5 5 5" xfId="51264"/>
    <cellStyle name="Σύνολο 5 6" xfId="51265"/>
    <cellStyle name="Σύνολο 5 6 2" xfId="51266"/>
    <cellStyle name="Σύνολο 5 6 2 2" xfId="51267"/>
    <cellStyle name="Σύνολο 5 6 3" xfId="51268"/>
    <cellStyle name="Σύνολο 5 6 4" xfId="51269"/>
    <cellStyle name="Σύνολο 5 6 5" xfId="51270"/>
    <cellStyle name="Σύνολο 5 7" xfId="51271"/>
    <cellStyle name="Σύνολο 5 7 2" xfId="51272"/>
    <cellStyle name="Σύνολο 5 7 3" xfId="51273"/>
    <cellStyle name="Σύνολο 5 7 4" xfId="51274"/>
    <cellStyle name="Σύνολο 5 8" xfId="51275"/>
    <cellStyle name="Σύνολο 5 8 2" xfId="51276"/>
    <cellStyle name="Σύνολο 5 9" xfId="51277"/>
    <cellStyle name="Σύνολο 5 9 2" xfId="51278"/>
    <cellStyle name="Σύνολο 6" xfId="51279"/>
    <cellStyle name="Σύνολο 6 10" xfId="51280"/>
    <cellStyle name="Σύνολο 6 2" xfId="51281"/>
    <cellStyle name="Σύνολο 6 2 2" xfId="51282"/>
    <cellStyle name="Σύνολο 6 2 2 2" xfId="51283"/>
    <cellStyle name="Σύνολο 6 2 2 2 2" xfId="51284"/>
    <cellStyle name="Σύνολο 6 2 2 3" xfId="51285"/>
    <cellStyle name="Σύνολο 6 2 3" xfId="51286"/>
    <cellStyle name="Σύνολο 6 2 3 2" xfId="51287"/>
    <cellStyle name="Σύνολο 6 2 4" xfId="51288"/>
    <cellStyle name="Σύνολο 6 2 4 2" xfId="51289"/>
    <cellStyle name="Σύνολο 6 2 5" xfId="51290"/>
    <cellStyle name="Σύνολο 6 2 5 2" xfId="51291"/>
    <cellStyle name="Σύνολο 6 2 6" xfId="51292"/>
    <cellStyle name="Σύνολο 6 3" xfId="51293"/>
    <cellStyle name="Σύνολο 6 3 2" xfId="51294"/>
    <cellStyle name="Σύνολο 6 3 2 2" xfId="51295"/>
    <cellStyle name="Σύνολο 6 3 2 2 2" xfId="51296"/>
    <cellStyle name="Σύνολο 6 3 2 3" xfId="51297"/>
    <cellStyle name="Σύνολο 6 3 3" xfId="51298"/>
    <cellStyle name="Σύνολο 6 3 3 2" xfId="51299"/>
    <cellStyle name="Σύνολο 6 3 4" xfId="51300"/>
    <cellStyle name="Σύνολο 6 3 4 2" xfId="51301"/>
    <cellStyle name="Σύνολο 6 3 5" xfId="51302"/>
    <cellStyle name="Σύνολο 6 3 5 2" xfId="51303"/>
    <cellStyle name="Σύνολο 6 3 6" xfId="51304"/>
    <cellStyle name="Σύνολο 6 3 7" xfId="51305"/>
    <cellStyle name="Σύνολο 6 3 8" xfId="51306"/>
    <cellStyle name="Σύνολο 6 4" xfId="51307"/>
    <cellStyle name="Σύνολο 6 4 2" xfId="51308"/>
    <cellStyle name="Σύνολο 6 4 2 2" xfId="51309"/>
    <cellStyle name="Σύνολο 6 4 3" xfId="51310"/>
    <cellStyle name="Σύνολο 6 4 4" xfId="51311"/>
    <cellStyle name="Σύνολο 6 4 5" xfId="51312"/>
    <cellStyle name="Σύνολο 6 5" xfId="51313"/>
    <cellStyle name="Σύνολο 6 5 2" xfId="51314"/>
    <cellStyle name="Σύνολο 6 5 2 2" xfId="51315"/>
    <cellStyle name="Σύνολο 6 5 3" xfId="51316"/>
    <cellStyle name="Σύνολο 6 5 4" xfId="51317"/>
    <cellStyle name="Σύνολο 6 5 5" xfId="51318"/>
    <cellStyle name="Σύνολο 6 6" xfId="51319"/>
    <cellStyle name="Σύνολο 6 6 2" xfId="51320"/>
    <cellStyle name="Σύνολο 6 6 2 2" xfId="51321"/>
    <cellStyle name="Σύνολο 6 6 3" xfId="51322"/>
    <cellStyle name="Σύνολο 6 6 4" xfId="51323"/>
    <cellStyle name="Σύνολο 6 6 5" xfId="51324"/>
    <cellStyle name="Σύνολο 6 7" xfId="51325"/>
    <cellStyle name="Σύνολο 6 7 2" xfId="51326"/>
    <cellStyle name="Σύνολο 6 7 3" xfId="51327"/>
    <cellStyle name="Σύνολο 6 7 4" xfId="51328"/>
    <cellStyle name="Σύνολο 6 8" xfId="51329"/>
    <cellStyle name="Σύνολο 6 8 2" xfId="51330"/>
    <cellStyle name="Σύνολο 6 9" xfId="51331"/>
    <cellStyle name="Σύνολο 6 9 2" xfId="51332"/>
    <cellStyle name="Σύνολο 7" xfId="51333"/>
    <cellStyle name="Σύνολο 7 10" xfId="51334"/>
    <cellStyle name="Σύνολο 7 2" xfId="51335"/>
    <cellStyle name="Σύνολο 7 2 2" xfId="51336"/>
    <cellStyle name="Σύνολο 7 2 2 2" xfId="51337"/>
    <cellStyle name="Σύνολο 7 2 2 2 2" xfId="51338"/>
    <cellStyle name="Σύνολο 7 2 2 3" xfId="51339"/>
    <cellStyle name="Σύνολο 7 2 3" xfId="51340"/>
    <cellStyle name="Σύνολο 7 2 3 2" xfId="51341"/>
    <cellStyle name="Σύνολο 7 2 4" xfId="51342"/>
    <cellStyle name="Σύνολο 7 2 4 2" xfId="51343"/>
    <cellStyle name="Σύνολο 7 2 5" xfId="51344"/>
    <cellStyle name="Σύνολο 7 2 5 2" xfId="51345"/>
    <cellStyle name="Σύνολο 7 2 6" xfId="51346"/>
    <cellStyle name="Σύνολο 7 3" xfId="51347"/>
    <cellStyle name="Σύνολο 7 3 2" xfId="51348"/>
    <cellStyle name="Σύνολο 7 3 2 2" xfId="51349"/>
    <cellStyle name="Σύνολο 7 3 2 2 2" xfId="51350"/>
    <cellStyle name="Σύνολο 7 3 2 3" xfId="51351"/>
    <cellStyle name="Σύνολο 7 3 3" xfId="51352"/>
    <cellStyle name="Σύνολο 7 3 3 2" xfId="51353"/>
    <cellStyle name="Σύνολο 7 3 4" xfId="51354"/>
    <cellStyle name="Σύνολο 7 3 4 2" xfId="51355"/>
    <cellStyle name="Σύνολο 7 3 5" xfId="51356"/>
    <cellStyle name="Σύνολο 7 3 5 2" xfId="51357"/>
    <cellStyle name="Σύνολο 7 3 6" xfId="51358"/>
    <cellStyle name="Σύνολο 7 3 7" xfId="51359"/>
    <cellStyle name="Σύνολο 7 3 8" xfId="51360"/>
    <cellStyle name="Σύνολο 7 4" xfId="51361"/>
    <cellStyle name="Σύνολο 7 4 2" xfId="51362"/>
    <cellStyle name="Σύνολο 7 4 2 2" xfId="51363"/>
    <cellStyle name="Σύνολο 7 4 3" xfId="51364"/>
    <cellStyle name="Σύνολο 7 4 4" xfId="51365"/>
    <cellStyle name="Σύνολο 7 4 5" xfId="51366"/>
    <cellStyle name="Σύνολο 7 5" xfId="51367"/>
    <cellStyle name="Σύνολο 7 5 2" xfId="51368"/>
    <cellStyle name="Σύνολο 7 5 2 2" xfId="51369"/>
    <cellStyle name="Σύνολο 7 5 3" xfId="51370"/>
    <cellStyle name="Σύνολο 7 5 4" xfId="51371"/>
    <cellStyle name="Σύνολο 7 5 5" xfId="51372"/>
    <cellStyle name="Σύνολο 7 6" xfId="51373"/>
    <cellStyle name="Σύνολο 7 6 2" xfId="51374"/>
    <cellStyle name="Σύνολο 7 6 2 2" xfId="51375"/>
    <cellStyle name="Σύνολο 7 6 3" xfId="51376"/>
    <cellStyle name="Σύνολο 7 6 4" xfId="51377"/>
    <cellStyle name="Σύνολο 7 6 5" xfId="51378"/>
    <cellStyle name="Σύνολο 7 7" xfId="51379"/>
    <cellStyle name="Σύνολο 7 7 2" xfId="51380"/>
    <cellStyle name="Σύνολο 7 7 3" xfId="51381"/>
    <cellStyle name="Σύνολο 7 7 4" xfId="51382"/>
    <cellStyle name="Σύνολο 7 8" xfId="51383"/>
    <cellStyle name="Σύνολο 7 8 2" xfId="51384"/>
    <cellStyle name="Σύνολο 7 9" xfId="51385"/>
    <cellStyle name="Σύνολο 7 9 2" xfId="51386"/>
    <cellStyle name="Σύνολο 8" xfId="51387"/>
    <cellStyle name="Σύνολο 8 2" xfId="51388"/>
    <cellStyle name="Σύνολο 8 2 2" xfId="51389"/>
    <cellStyle name="Σύνολο 8 2 2 2" xfId="51390"/>
    <cellStyle name="Σύνολο 8 2 3" xfId="51391"/>
    <cellStyle name="Σύνολο 8 3" xfId="51392"/>
    <cellStyle name="Σύνολο 8 3 2" xfId="51393"/>
    <cellStyle name="Σύνολο 8 4" xfId="51394"/>
    <cellStyle name="Σύνολο 8 4 2" xfId="51395"/>
    <cellStyle name="Σύνολο 8 5" xfId="51396"/>
    <cellStyle name="Σύνολο 8 5 2" xfId="51397"/>
    <cellStyle name="Σύνολο 8 6" xfId="51398"/>
    <cellStyle name="Σύνολο 8 7" xfId="51399"/>
    <cellStyle name="Σύνολο 8 8" xfId="51400"/>
    <cellStyle name="Σύνολο 9" xfId="51401"/>
    <cellStyle name="Σύνολο 9 2" xfId="51402"/>
    <cellStyle name="Σύνολο 9 2 2" xfId="51403"/>
    <cellStyle name="Σύνολο 9 2 2 2" xfId="51404"/>
    <cellStyle name="Σύνολο 9 2 3" xfId="51405"/>
    <cellStyle name="Σύνολο 9 3" xfId="51406"/>
    <cellStyle name="Σύνολο 9 3 2" xfId="51407"/>
    <cellStyle name="Σύνολο 9 4" xfId="51408"/>
    <cellStyle name="Σύνολο 9 4 2" xfId="51409"/>
    <cellStyle name="Σύνολο 9 5" xfId="51410"/>
    <cellStyle name="Σύνολο 9 5 2" xfId="51411"/>
    <cellStyle name="Σύνολο 9 6" xfId="51412"/>
    <cellStyle name="Σύνολο 9 7" xfId="51413"/>
    <cellStyle name="Τίτλος 2" xfId="51414"/>
    <cellStyle name="Τίτλος 2 2" xfId="51415"/>
    <cellStyle name="Τίτλος 2 3" xfId="51416"/>
    <cellStyle name="Τίτλος 2 4" xfId="51417"/>
    <cellStyle name="Τίτλος 2 5" xfId="51418"/>
    <cellStyle name="Τίτλος 3" xfId="51419"/>
    <cellStyle name="Τίτλος 4" xfId="51420"/>
    <cellStyle name="Τίτλος 5" xfId="51421"/>
    <cellStyle name="Τίτλος 6" xfId="51422"/>
    <cellStyle name="Τίτλος 7" xfId="51423"/>
    <cellStyle name="Υπερ-σύνδεση 2" xfId="51424"/>
    <cellStyle name="Υπερ-σύνδεση 2 2" xfId="51425"/>
    <cellStyle name="Υπερ-σύνδεση 3" xfId="51426"/>
    <cellStyle name="Υπολογισμός 10" xfId="51427"/>
    <cellStyle name="Υπολογισμός 10 10" xfId="51428"/>
    <cellStyle name="Υπολογισμός 10 11" xfId="51429"/>
    <cellStyle name="Υπολογισμός 10 2" xfId="51430"/>
    <cellStyle name="Υπολογισμός 10 2 2" xfId="51431"/>
    <cellStyle name="Υπολογισμός 10 2 2 2" xfId="51432"/>
    <cellStyle name="Υπολογισμός 10 2 2 2 2" xfId="51433"/>
    <cellStyle name="Υπολογισμός 10 2 2 3" xfId="51434"/>
    <cellStyle name="Υπολογισμός 10 2 2 3 2" xfId="51435"/>
    <cellStyle name="Υπολογισμός 10 2 2 4" xfId="51436"/>
    <cellStyle name="Υπολογισμός 10 2 3" xfId="51437"/>
    <cellStyle name="Υπολογισμός 10 2 3 2" xfId="51438"/>
    <cellStyle name="Υπολογισμός 10 2 4" xfId="51439"/>
    <cellStyle name="Υπολογισμός 10 2 4 2" xfId="51440"/>
    <cellStyle name="Υπολογισμός 10 2 5" xfId="51441"/>
    <cellStyle name="Υπολογισμός 10 2 5 2" xfId="51442"/>
    <cellStyle name="Υπολογισμός 10 2 6" xfId="51443"/>
    <cellStyle name="Υπολογισμός 10 3" xfId="51444"/>
    <cellStyle name="Υπολογισμός 10 3 2" xfId="51445"/>
    <cellStyle name="Υπολογισμός 10 3 2 2" xfId="51446"/>
    <cellStyle name="Υπολογισμός 10 3 2 2 2" xfId="51447"/>
    <cellStyle name="Υπολογισμός 10 3 2 3" xfId="51448"/>
    <cellStyle name="Υπολογισμός 10 3 2 3 2" xfId="51449"/>
    <cellStyle name="Υπολογισμός 10 3 2 4" xfId="51450"/>
    <cellStyle name="Υπολογισμός 10 3 3" xfId="51451"/>
    <cellStyle name="Υπολογισμός 10 3 3 2" xfId="51452"/>
    <cellStyle name="Υπολογισμός 10 3 4" xfId="51453"/>
    <cellStyle name="Υπολογισμός 10 3 4 2" xfId="51454"/>
    <cellStyle name="Υπολογισμός 10 3 5" xfId="51455"/>
    <cellStyle name="Υπολογισμός 10 3 5 2" xfId="51456"/>
    <cellStyle name="Υπολογισμός 10 3 6" xfId="51457"/>
    <cellStyle name="Υπολογισμός 10 3 7" xfId="51458"/>
    <cellStyle name="Υπολογισμός 10 3 8" xfId="51459"/>
    <cellStyle name="Υπολογισμός 10 4" xfId="51460"/>
    <cellStyle name="Υπολογισμός 10 4 2" xfId="51461"/>
    <cellStyle name="Υπολογισμός 10 4 2 2" xfId="51462"/>
    <cellStyle name="Υπολογισμός 10 4 3" xfId="51463"/>
    <cellStyle name="Υπολογισμός 10 4 3 2" xfId="51464"/>
    <cellStyle name="Υπολογισμός 10 4 4" xfId="51465"/>
    <cellStyle name="Υπολογισμός 10 4 5" xfId="51466"/>
    <cellStyle name="Υπολογισμός 10 4 6" xfId="51467"/>
    <cellStyle name="Υπολογισμός 10 5" xfId="51468"/>
    <cellStyle name="Υπολογισμός 10 5 2" xfId="51469"/>
    <cellStyle name="Υπολογισμός 10 5 2 2" xfId="51470"/>
    <cellStyle name="Υπολογισμός 10 5 3" xfId="51471"/>
    <cellStyle name="Υπολογισμός 10 5 3 2" xfId="51472"/>
    <cellStyle name="Υπολογισμός 10 5 4" xfId="51473"/>
    <cellStyle name="Υπολογισμός 10 5 5" xfId="51474"/>
    <cellStyle name="Υπολογισμός 10 5 6" xfId="51475"/>
    <cellStyle name="Υπολογισμός 10 6" xfId="51476"/>
    <cellStyle name="Υπολογισμός 10 6 2" xfId="51477"/>
    <cellStyle name="Υπολογισμός 10 6 2 2" xfId="51478"/>
    <cellStyle name="Υπολογισμός 10 6 3" xfId="51479"/>
    <cellStyle name="Υπολογισμός 10 6 3 2" xfId="51480"/>
    <cellStyle name="Υπολογισμός 10 6 4" xfId="51481"/>
    <cellStyle name="Υπολογισμός 10 6 5" xfId="51482"/>
    <cellStyle name="Υπολογισμός 10 6 6" xfId="51483"/>
    <cellStyle name="Υπολογισμός 10 7" xfId="51484"/>
    <cellStyle name="Υπολογισμός 10 7 2" xfId="51485"/>
    <cellStyle name="Υπολογισμός 10 7 3" xfId="51486"/>
    <cellStyle name="Υπολογισμός 10 7 4" xfId="51487"/>
    <cellStyle name="Υπολογισμός 10 8" xfId="51488"/>
    <cellStyle name="Υπολογισμός 10 8 2" xfId="51489"/>
    <cellStyle name="Υπολογισμός 10 9" xfId="51490"/>
    <cellStyle name="Υπολογισμός 10 9 2" xfId="51491"/>
    <cellStyle name="Υπολογισμός 11" xfId="51492"/>
    <cellStyle name="Υπολογισμός 11 10" xfId="51493"/>
    <cellStyle name="Υπολογισμός 11 11" xfId="51494"/>
    <cellStyle name="Υπολογισμός 11 2" xfId="51495"/>
    <cellStyle name="Υπολογισμός 11 2 2" xfId="51496"/>
    <cellStyle name="Υπολογισμός 11 2 2 2" xfId="51497"/>
    <cellStyle name="Υπολογισμός 11 2 2 2 2" xfId="51498"/>
    <cellStyle name="Υπολογισμός 11 2 2 3" xfId="51499"/>
    <cellStyle name="Υπολογισμός 11 2 2 3 2" xfId="51500"/>
    <cellStyle name="Υπολογισμός 11 2 2 4" xfId="51501"/>
    <cellStyle name="Υπολογισμός 11 2 3" xfId="51502"/>
    <cellStyle name="Υπολογισμός 11 2 3 2" xfId="51503"/>
    <cellStyle name="Υπολογισμός 11 2 4" xfId="51504"/>
    <cellStyle name="Υπολογισμός 11 2 4 2" xfId="51505"/>
    <cellStyle name="Υπολογισμός 11 2 5" xfId="51506"/>
    <cellStyle name="Υπολογισμός 11 2 5 2" xfId="51507"/>
    <cellStyle name="Υπολογισμός 11 2 6" xfId="51508"/>
    <cellStyle name="Υπολογισμός 11 3" xfId="51509"/>
    <cellStyle name="Υπολογισμός 11 3 2" xfId="51510"/>
    <cellStyle name="Υπολογισμός 11 3 2 2" xfId="51511"/>
    <cellStyle name="Υπολογισμός 11 3 2 2 2" xfId="51512"/>
    <cellStyle name="Υπολογισμός 11 3 2 3" xfId="51513"/>
    <cellStyle name="Υπολογισμός 11 3 2 3 2" xfId="51514"/>
    <cellStyle name="Υπολογισμός 11 3 2 4" xfId="51515"/>
    <cellStyle name="Υπολογισμός 11 3 3" xfId="51516"/>
    <cellStyle name="Υπολογισμός 11 3 3 2" xfId="51517"/>
    <cellStyle name="Υπολογισμός 11 3 4" xfId="51518"/>
    <cellStyle name="Υπολογισμός 11 3 4 2" xfId="51519"/>
    <cellStyle name="Υπολογισμός 11 3 5" xfId="51520"/>
    <cellStyle name="Υπολογισμός 11 3 5 2" xfId="51521"/>
    <cellStyle name="Υπολογισμός 11 3 6" xfId="51522"/>
    <cellStyle name="Υπολογισμός 11 3 7" xfId="51523"/>
    <cellStyle name="Υπολογισμός 11 3 8" xfId="51524"/>
    <cellStyle name="Υπολογισμός 11 4" xfId="51525"/>
    <cellStyle name="Υπολογισμός 11 4 2" xfId="51526"/>
    <cellStyle name="Υπολογισμός 11 4 2 2" xfId="51527"/>
    <cellStyle name="Υπολογισμός 11 4 3" xfId="51528"/>
    <cellStyle name="Υπολογισμός 11 4 3 2" xfId="51529"/>
    <cellStyle name="Υπολογισμός 11 4 4" xfId="51530"/>
    <cellStyle name="Υπολογισμός 11 4 5" xfId="51531"/>
    <cellStyle name="Υπολογισμός 11 4 6" xfId="51532"/>
    <cellStyle name="Υπολογισμός 11 5" xfId="51533"/>
    <cellStyle name="Υπολογισμός 11 5 2" xfId="51534"/>
    <cellStyle name="Υπολογισμός 11 5 2 2" xfId="51535"/>
    <cellStyle name="Υπολογισμός 11 5 3" xfId="51536"/>
    <cellStyle name="Υπολογισμός 11 5 3 2" xfId="51537"/>
    <cellStyle name="Υπολογισμός 11 5 4" xfId="51538"/>
    <cellStyle name="Υπολογισμός 11 5 5" xfId="51539"/>
    <cellStyle name="Υπολογισμός 11 5 6" xfId="51540"/>
    <cellStyle name="Υπολογισμός 11 6" xfId="51541"/>
    <cellStyle name="Υπολογισμός 11 6 2" xfId="51542"/>
    <cellStyle name="Υπολογισμός 11 6 2 2" xfId="51543"/>
    <cellStyle name="Υπολογισμός 11 6 3" xfId="51544"/>
    <cellStyle name="Υπολογισμός 11 6 3 2" xfId="51545"/>
    <cellStyle name="Υπολογισμός 11 6 4" xfId="51546"/>
    <cellStyle name="Υπολογισμός 11 6 5" xfId="51547"/>
    <cellStyle name="Υπολογισμός 11 6 6" xfId="51548"/>
    <cellStyle name="Υπολογισμός 11 7" xfId="51549"/>
    <cellStyle name="Υπολογισμός 11 7 2" xfId="51550"/>
    <cellStyle name="Υπολογισμός 11 7 3" xfId="51551"/>
    <cellStyle name="Υπολογισμός 11 7 4" xfId="51552"/>
    <cellStyle name="Υπολογισμός 11 8" xfId="51553"/>
    <cellStyle name="Υπολογισμός 11 8 2" xfId="51554"/>
    <cellStyle name="Υπολογισμός 11 9" xfId="51555"/>
    <cellStyle name="Υπολογισμός 11 9 2" xfId="51556"/>
    <cellStyle name="Υπολογισμός 12" xfId="51557"/>
    <cellStyle name="Υπολογισμός 12 10" xfId="51558"/>
    <cellStyle name="Υπολογισμός 12 11" xfId="51559"/>
    <cellStyle name="Υπολογισμός 12 2" xfId="51560"/>
    <cellStyle name="Υπολογισμός 12 2 2" xfId="51561"/>
    <cellStyle name="Υπολογισμός 12 2 2 2" xfId="51562"/>
    <cellStyle name="Υπολογισμός 12 2 2 2 2" xfId="51563"/>
    <cellStyle name="Υπολογισμός 12 2 2 3" xfId="51564"/>
    <cellStyle name="Υπολογισμός 12 2 2 3 2" xfId="51565"/>
    <cellStyle name="Υπολογισμός 12 2 2 4" xfId="51566"/>
    <cellStyle name="Υπολογισμός 12 2 3" xfId="51567"/>
    <cellStyle name="Υπολογισμός 12 2 3 2" xfId="51568"/>
    <cellStyle name="Υπολογισμός 12 2 4" xfId="51569"/>
    <cellStyle name="Υπολογισμός 12 2 4 2" xfId="51570"/>
    <cellStyle name="Υπολογισμός 12 2 5" xfId="51571"/>
    <cellStyle name="Υπολογισμός 12 2 5 2" xfId="51572"/>
    <cellStyle name="Υπολογισμός 12 2 6" xfId="51573"/>
    <cellStyle name="Υπολογισμός 12 3" xfId="51574"/>
    <cellStyle name="Υπολογισμός 12 3 2" xfId="51575"/>
    <cellStyle name="Υπολογισμός 12 3 2 2" xfId="51576"/>
    <cellStyle name="Υπολογισμός 12 3 2 2 2" xfId="51577"/>
    <cellStyle name="Υπολογισμός 12 3 2 3" xfId="51578"/>
    <cellStyle name="Υπολογισμός 12 3 2 3 2" xfId="51579"/>
    <cellStyle name="Υπολογισμός 12 3 2 4" xfId="51580"/>
    <cellStyle name="Υπολογισμός 12 3 3" xfId="51581"/>
    <cellStyle name="Υπολογισμός 12 3 3 2" xfId="51582"/>
    <cellStyle name="Υπολογισμός 12 3 4" xfId="51583"/>
    <cellStyle name="Υπολογισμός 12 3 4 2" xfId="51584"/>
    <cellStyle name="Υπολογισμός 12 3 5" xfId="51585"/>
    <cellStyle name="Υπολογισμός 12 3 5 2" xfId="51586"/>
    <cellStyle name="Υπολογισμός 12 3 6" xfId="51587"/>
    <cellStyle name="Υπολογισμός 12 3 7" xfId="51588"/>
    <cellStyle name="Υπολογισμός 12 3 8" xfId="51589"/>
    <cellStyle name="Υπολογισμός 12 4" xfId="51590"/>
    <cellStyle name="Υπολογισμός 12 4 2" xfId="51591"/>
    <cellStyle name="Υπολογισμός 12 4 2 2" xfId="51592"/>
    <cellStyle name="Υπολογισμός 12 4 3" xfId="51593"/>
    <cellStyle name="Υπολογισμός 12 4 3 2" xfId="51594"/>
    <cellStyle name="Υπολογισμός 12 4 4" xfId="51595"/>
    <cellStyle name="Υπολογισμός 12 4 5" xfId="51596"/>
    <cellStyle name="Υπολογισμός 12 4 6" xfId="51597"/>
    <cellStyle name="Υπολογισμός 12 5" xfId="51598"/>
    <cellStyle name="Υπολογισμός 12 5 2" xfId="51599"/>
    <cellStyle name="Υπολογισμός 12 5 2 2" xfId="51600"/>
    <cellStyle name="Υπολογισμός 12 5 3" xfId="51601"/>
    <cellStyle name="Υπολογισμός 12 5 3 2" xfId="51602"/>
    <cellStyle name="Υπολογισμός 12 5 4" xfId="51603"/>
    <cellStyle name="Υπολογισμός 12 5 5" xfId="51604"/>
    <cellStyle name="Υπολογισμός 12 5 6" xfId="51605"/>
    <cellStyle name="Υπολογισμός 12 6" xfId="51606"/>
    <cellStyle name="Υπολογισμός 12 6 2" xfId="51607"/>
    <cellStyle name="Υπολογισμός 12 6 2 2" xfId="51608"/>
    <cellStyle name="Υπολογισμός 12 6 3" xfId="51609"/>
    <cellStyle name="Υπολογισμός 12 6 3 2" xfId="51610"/>
    <cellStyle name="Υπολογισμός 12 6 4" xfId="51611"/>
    <cellStyle name="Υπολογισμός 12 6 5" xfId="51612"/>
    <cellStyle name="Υπολογισμός 12 6 6" xfId="51613"/>
    <cellStyle name="Υπολογισμός 12 7" xfId="51614"/>
    <cellStyle name="Υπολογισμός 12 7 2" xfId="51615"/>
    <cellStyle name="Υπολογισμός 12 7 3" xfId="51616"/>
    <cellStyle name="Υπολογισμός 12 7 4" xfId="51617"/>
    <cellStyle name="Υπολογισμός 12 8" xfId="51618"/>
    <cellStyle name="Υπολογισμός 12 8 2" xfId="51619"/>
    <cellStyle name="Υπολογισμός 12 9" xfId="51620"/>
    <cellStyle name="Υπολογισμός 12 9 2" xfId="51621"/>
    <cellStyle name="Υπολογισμός 13" xfId="51622"/>
    <cellStyle name="Υπολογισμός 13 10" xfId="51623"/>
    <cellStyle name="Υπολογισμός 13 11" xfId="51624"/>
    <cellStyle name="Υπολογισμός 13 2" xfId="51625"/>
    <cellStyle name="Υπολογισμός 13 2 2" xfId="51626"/>
    <cellStyle name="Υπολογισμός 13 2 2 2" xfId="51627"/>
    <cellStyle name="Υπολογισμός 13 2 2 2 2" xfId="51628"/>
    <cellStyle name="Υπολογισμός 13 2 2 3" xfId="51629"/>
    <cellStyle name="Υπολογισμός 13 2 2 3 2" xfId="51630"/>
    <cellStyle name="Υπολογισμός 13 2 2 4" xfId="51631"/>
    <cellStyle name="Υπολογισμός 13 2 3" xfId="51632"/>
    <cellStyle name="Υπολογισμός 13 2 3 2" xfId="51633"/>
    <cellStyle name="Υπολογισμός 13 2 4" xfId="51634"/>
    <cellStyle name="Υπολογισμός 13 2 4 2" xfId="51635"/>
    <cellStyle name="Υπολογισμός 13 2 5" xfId="51636"/>
    <cellStyle name="Υπολογισμός 13 2 5 2" xfId="51637"/>
    <cellStyle name="Υπολογισμός 13 2 6" xfId="51638"/>
    <cellStyle name="Υπολογισμός 13 3" xfId="51639"/>
    <cellStyle name="Υπολογισμός 13 3 2" xfId="51640"/>
    <cellStyle name="Υπολογισμός 13 3 2 2" xfId="51641"/>
    <cellStyle name="Υπολογισμός 13 3 2 2 2" xfId="51642"/>
    <cellStyle name="Υπολογισμός 13 3 2 3" xfId="51643"/>
    <cellStyle name="Υπολογισμός 13 3 2 3 2" xfId="51644"/>
    <cellStyle name="Υπολογισμός 13 3 2 4" xfId="51645"/>
    <cellStyle name="Υπολογισμός 13 3 3" xfId="51646"/>
    <cellStyle name="Υπολογισμός 13 3 3 2" xfId="51647"/>
    <cellStyle name="Υπολογισμός 13 3 4" xfId="51648"/>
    <cellStyle name="Υπολογισμός 13 3 4 2" xfId="51649"/>
    <cellStyle name="Υπολογισμός 13 3 5" xfId="51650"/>
    <cellStyle name="Υπολογισμός 13 3 5 2" xfId="51651"/>
    <cellStyle name="Υπολογισμός 13 3 6" xfId="51652"/>
    <cellStyle name="Υπολογισμός 13 3 7" xfId="51653"/>
    <cellStyle name="Υπολογισμός 13 3 8" xfId="51654"/>
    <cellStyle name="Υπολογισμός 13 4" xfId="51655"/>
    <cellStyle name="Υπολογισμός 13 4 2" xfId="51656"/>
    <cellStyle name="Υπολογισμός 13 4 2 2" xfId="51657"/>
    <cellStyle name="Υπολογισμός 13 4 3" xfId="51658"/>
    <cellStyle name="Υπολογισμός 13 4 3 2" xfId="51659"/>
    <cellStyle name="Υπολογισμός 13 4 4" xfId="51660"/>
    <cellStyle name="Υπολογισμός 13 4 5" xfId="51661"/>
    <cellStyle name="Υπολογισμός 13 4 6" xfId="51662"/>
    <cellStyle name="Υπολογισμός 13 5" xfId="51663"/>
    <cellStyle name="Υπολογισμός 13 5 2" xfId="51664"/>
    <cellStyle name="Υπολογισμός 13 5 2 2" xfId="51665"/>
    <cellStyle name="Υπολογισμός 13 5 3" xfId="51666"/>
    <cellStyle name="Υπολογισμός 13 5 3 2" xfId="51667"/>
    <cellStyle name="Υπολογισμός 13 5 4" xfId="51668"/>
    <cellStyle name="Υπολογισμός 13 5 5" xfId="51669"/>
    <cellStyle name="Υπολογισμός 13 5 6" xfId="51670"/>
    <cellStyle name="Υπολογισμός 13 6" xfId="51671"/>
    <cellStyle name="Υπολογισμός 13 6 2" xfId="51672"/>
    <cellStyle name="Υπολογισμός 13 6 2 2" xfId="51673"/>
    <cellStyle name="Υπολογισμός 13 6 3" xfId="51674"/>
    <cellStyle name="Υπολογισμός 13 6 3 2" xfId="51675"/>
    <cellStyle name="Υπολογισμός 13 6 4" xfId="51676"/>
    <cellStyle name="Υπολογισμός 13 6 5" xfId="51677"/>
    <cellStyle name="Υπολογισμός 13 6 6" xfId="51678"/>
    <cellStyle name="Υπολογισμός 13 7" xfId="51679"/>
    <cellStyle name="Υπολογισμός 13 7 2" xfId="51680"/>
    <cellStyle name="Υπολογισμός 13 7 3" xfId="51681"/>
    <cellStyle name="Υπολογισμός 13 7 4" xfId="51682"/>
    <cellStyle name="Υπολογισμός 13 8" xfId="51683"/>
    <cellStyle name="Υπολογισμός 13 8 2" xfId="51684"/>
    <cellStyle name="Υπολογισμός 13 9" xfId="51685"/>
    <cellStyle name="Υπολογισμός 13 9 2" xfId="51686"/>
    <cellStyle name="Υπολογισμός 14" xfId="51687"/>
    <cellStyle name="Υπολογισμός 14 10" xfId="51688"/>
    <cellStyle name="Υπολογισμός 14 11" xfId="51689"/>
    <cellStyle name="Υπολογισμός 14 2" xfId="51690"/>
    <cellStyle name="Υπολογισμός 14 2 2" xfId="51691"/>
    <cellStyle name="Υπολογισμός 14 2 2 2" xfId="51692"/>
    <cellStyle name="Υπολογισμός 14 2 2 2 2" xfId="51693"/>
    <cellStyle name="Υπολογισμός 14 2 2 3" xfId="51694"/>
    <cellStyle name="Υπολογισμός 14 2 2 3 2" xfId="51695"/>
    <cellStyle name="Υπολογισμός 14 2 2 4" xfId="51696"/>
    <cellStyle name="Υπολογισμός 14 2 3" xfId="51697"/>
    <cellStyle name="Υπολογισμός 14 2 3 2" xfId="51698"/>
    <cellStyle name="Υπολογισμός 14 2 4" xfId="51699"/>
    <cellStyle name="Υπολογισμός 14 2 4 2" xfId="51700"/>
    <cellStyle name="Υπολογισμός 14 2 5" xfId="51701"/>
    <cellStyle name="Υπολογισμός 14 2 5 2" xfId="51702"/>
    <cellStyle name="Υπολογισμός 14 2 6" xfId="51703"/>
    <cellStyle name="Υπολογισμός 14 3" xfId="51704"/>
    <cellStyle name="Υπολογισμός 14 3 2" xfId="51705"/>
    <cellStyle name="Υπολογισμός 14 3 2 2" xfId="51706"/>
    <cellStyle name="Υπολογισμός 14 3 2 2 2" xfId="51707"/>
    <cellStyle name="Υπολογισμός 14 3 2 3" xfId="51708"/>
    <cellStyle name="Υπολογισμός 14 3 2 3 2" xfId="51709"/>
    <cellStyle name="Υπολογισμός 14 3 2 4" xfId="51710"/>
    <cellStyle name="Υπολογισμός 14 3 3" xfId="51711"/>
    <cellStyle name="Υπολογισμός 14 3 3 2" xfId="51712"/>
    <cellStyle name="Υπολογισμός 14 3 4" xfId="51713"/>
    <cellStyle name="Υπολογισμός 14 3 4 2" xfId="51714"/>
    <cellStyle name="Υπολογισμός 14 3 5" xfId="51715"/>
    <cellStyle name="Υπολογισμός 14 3 5 2" xfId="51716"/>
    <cellStyle name="Υπολογισμός 14 3 6" xfId="51717"/>
    <cellStyle name="Υπολογισμός 14 3 7" xfId="51718"/>
    <cellStyle name="Υπολογισμός 14 3 8" xfId="51719"/>
    <cellStyle name="Υπολογισμός 14 4" xfId="51720"/>
    <cellStyle name="Υπολογισμός 14 4 2" xfId="51721"/>
    <cellStyle name="Υπολογισμός 14 4 2 2" xfId="51722"/>
    <cellStyle name="Υπολογισμός 14 4 3" xfId="51723"/>
    <cellStyle name="Υπολογισμός 14 4 3 2" xfId="51724"/>
    <cellStyle name="Υπολογισμός 14 4 4" xfId="51725"/>
    <cellStyle name="Υπολογισμός 14 4 5" xfId="51726"/>
    <cellStyle name="Υπολογισμός 14 4 6" xfId="51727"/>
    <cellStyle name="Υπολογισμός 14 5" xfId="51728"/>
    <cellStyle name="Υπολογισμός 14 5 2" xfId="51729"/>
    <cellStyle name="Υπολογισμός 14 5 2 2" xfId="51730"/>
    <cellStyle name="Υπολογισμός 14 5 3" xfId="51731"/>
    <cellStyle name="Υπολογισμός 14 5 3 2" xfId="51732"/>
    <cellStyle name="Υπολογισμός 14 5 4" xfId="51733"/>
    <cellStyle name="Υπολογισμός 14 5 5" xfId="51734"/>
    <cellStyle name="Υπολογισμός 14 5 6" xfId="51735"/>
    <cellStyle name="Υπολογισμός 14 6" xfId="51736"/>
    <cellStyle name="Υπολογισμός 14 6 2" xfId="51737"/>
    <cellStyle name="Υπολογισμός 14 6 2 2" xfId="51738"/>
    <cellStyle name="Υπολογισμός 14 6 3" xfId="51739"/>
    <cellStyle name="Υπολογισμός 14 6 3 2" xfId="51740"/>
    <cellStyle name="Υπολογισμός 14 6 4" xfId="51741"/>
    <cellStyle name="Υπολογισμός 14 6 5" xfId="51742"/>
    <cellStyle name="Υπολογισμός 14 6 6" xfId="51743"/>
    <cellStyle name="Υπολογισμός 14 7" xfId="51744"/>
    <cellStyle name="Υπολογισμός 14 7 2" xfId="51745"/>
    <cellStyle name="Υπολογισμός 14 7 3" xfId="51746"/>
    <cellStyle name="Υπολογισμός 14 7 4" xfId="51747"/>
    <cellStyle name="Υπολογισμός 14 8" xfId="51748"/>
    <cellStyle name="Υπολογισμός 14 8 2" xfId="51749"/>
    <cellStyle name="Υπολογισμός 14 9" xfId="51750"/>
    <cellStyle name="Υπολογισμός 14 9 2" xfId="51751"/>
    <cellStyle name="Υπολογισμός 15" xfId="51752"/>
    <cellStyle name="Υπολογισμός 15 10" xfId="51753"/>
    <cellStyle name="Υπολογισμός 15 11" xfId="51754"/>
    <cellStyle name="Υπολογισμός 15 2" xfId="51755"/>
    <cellStyle name="Υπολογισμός 15 2 2" xfId="51756"/>
    <cellStyle name="Υπολογισμός 15 2 2 2" xfId="51757"/>
    <cellStyle name="Υπολογισμός 15 2 2 2 2" xfId="51758"/>
    <cellStyle name="Υπολογισμός 15 2 2 3" xfId="51759"/>
    <cellStyle name="Υπολογισμός 15 2 2 3 2" xfId="51760"/>
    <cellStyle name="Υπολογισμός 15 2 2 4" xfId="51761"/>
    <cellStyle name="Υπολογισμός 15 2 3" xfId="51762"/>
    <cellStyle name="Υπολογισμός 15 2 3 2" xfId="51763"/>
    <cellStyle name="Υπολογισμός 15 2 4" xfId="51764"/>
    <cellStyle name="Υπολογισμός 15 2 4 2" xfId="51765"/>
    <cellStyle name="Υπολογισμός 15 2 5" xfId="51766"/>
    <cellStyle name="Υπολογισμός 15 2 5 2" xfId="51767"/>
    <cellStyle name="Υπολογισμός 15 2 6" xfId="51768"/>
    <cellStyle name="Υπολογισμός 15 3" xfId="51769"/>
    <cellStyle name="Υπολογισμός 15 3 2" xfId="51770"/>
    <cellStyle name="Υπολογισμός 15 3 2 2" xfId="51771"/>
    <cellStyle name="Υπολογισμός 15 3 2 2 2" xfId="51772"/>
    <cellStyle name="Υπολογισμός 15 3 2 3" xfId="51773"/>
    <cellStyle name="Υπολογισμός 15 3 2 3 2" xfId="51774"/>
    <cellStyle name="Υπολογισμός 15 3 2 4" xfId="51775"/>
    <cellStyle name="Υπολογισμός 15 3 3" xfId="51776"/>
    <cellStyle name="Υπολογισμός 15 3 3 2" xfId="51777"/>
    <cellStyle name="Υπολογισμός 15 3 4" xfId="51778"/>
    <cellStyle name="Υπολογισμός 15 3 4 2" xfId="51779"/>
    <cellStyle name="Υπολογισμός 15 3 5" xfId="51780"/>
    <cellStyle name="Υπολογισμός 15 3 5 2" xfId="51781"/>
    <cellStyle name="Υπολογισμός 15 3 6" xfId="51782"/>
    <cellStyle name="Υπολογισμός 15 3 7" xfId="51783"/>
    <cellStyle name="Υπολογισμός 15 3 8" xfId="51784"/>
    <cellStyle name="Υπολογισμός 15 4" xfId="51785"/>
    <cellStyle name="Υπολογισμός 15 4 2" xfId="51786"/>
    <cellStyle name="Υπολογισμός 15 4 2 2" xfId="51787"/>
    <cellStyle name="Υπολογισμός 15 4 3" xfId="51788"/>
    <cellStyle name="Υπολογισμός 15 4 3 2" xfId="51789"/>
    <cellStyle name="Υπολογισμός 15 4 4" xfId="51790"/>
    <cellStyle name="Υπολογισμός 15 4 5" xfId="51791"/>
    <cellStyle name="Υπολογισμός 15 4 6" xfId="51792"/>
    <cellStyle name="Υπολογισμός 15 5" xfId="51793"/>
    <cellStyle name="Υπολογισμός 15 5 2" xfId="51794"/>
    <cellStyle name="Υπολογισμός 15 5 2 2" xfId="51795"/>
    <cellStyle name="Υπολογισμός 15 5 3" xfId="51796"/>
    <cellStyle name="Υπολογισμός 15 5 3 2" xfId="51797"/>
    <cellStyle name="Υπολογισμός 15 5 4" xfId="51798"/>
    <cellStyle name="Υπολογισμός 15 5 5" xfId="51799"/>
    <cellStyle name="Υπολογισμός 15 5 6" xfId="51800"/>
    <cellStyle name="Υπολογισμός 15 6" xfId="51801"/>
    <cellStyle name="Υπολογισμός 15 6 2" xfId="51802"/>
    <cellStyle name="Υπολογισμός 15 6 2 2" xfId="51803"/>
    <cellStyle name="Υπολογισμός 15 6 3" xfId="51804"/>
    <cellStyle name="Υπολογισμός 15 6 3 2" xfId="51805"/>
    <cellStyle name="Υπολογισμός 15 6 4" xfId="51806"/>
    <cellStyle name="Υπολογισμός 15 6 5" xfId="51807"/>
    <cellStyle name="Υπολογισμός 15 6 6" xfId="51808"/>
    <cellStyle name="Υπολογισμός 15 7" xfId="51809"/>
    <cellStyle name="Υπολογισμός 15 7 2" xfId="51810"/>
    <cellStyle name="Υπολογισμός 15 7 3" xfId="51811"/>
    <cellStyle name="Υπολογισμός 15 7 4" xfId="51812"/>
    <cellStyle name="Υπολογισμός 15 8" xfId="51813"/>
    <cellStyle name="Υπολογισμός 15 8 2" xfId="51814"/>
    <cellStyle name="Υπολογισμός 15 9" xfId="51815"/>
    <cellStyle name="Υπολογισμός 15 9 2" xfId="51816"/>
    <cellStyle name="Υπολογισμός 16" xfId="51817"/>
    <cellStyle name="Υπολογισμός 16 10" xfId="51818"/>
    <cellStyle name="Υπολογισμός 16 11" xfId="51819"/>
    <cellStyle name="Υπολογισμός 16 2" xfId="51820"/>
    <cellStyle name="Υπολογισμός 16 2 2" xfId="51821"/>
    <cellStyle name="Υπολογισμός 16 2 2 2" xfId="51822"/>
    <cellStyle name="Υπολογισμός 16 2 2 2 2" xfId="51823"/>
    <cellStyle name="Υπολογισμός 16 2 2 3" xfId="51824"/>
    <cellStyle name="Υπολογισμός 16 2 2 3 2" xfId="51825"/>
    <cellStyle name="Υπολογισμός 16 2 2 4" xfId="51826"/>
    <cellStyle name="Υπολογισμός 16 2 3" xfId="51827"/>
    <cellStyle name="Υπολογισμός 16 2 3 2" xfId="51828"/>
    <cellStyle name="Υπολογισμός 16 2 4" xfId="51829"/>
    <cellStyle name="Υπολογισμός 16 2 4 2" xfId="51830"/>
    <cellStyle name="Υπολογισμός 16 2 5" xfId="51831"/>
    <cellStyle name="Υπολογισμός 16 2 5 2" xfId="51832"/>
    <cellStyle name="Υπολογισμός 16 2 6" xfId="51833"/>
    <cellStyle name="Υπολογισμός 16 3" xfId="51834"/>
    <cellStyle name="Υπολογισμός 16 3 2" xfId="51835"/>
    <cellStyle name="Υπολογισμός 16 3 2 2" xfId="51836"/>
    <cellStyle name="Υπολογισμός 16 3 2 2 2" xfId="51837"/>
    <cellStyle name="Υπολογισμός 16 3 2 3" xfId="51838"/>
    <cellStyle name="Υπολογισμός 16 3 2 3 2" xfId="51839"/>
    <cellStyle name="Υπολογισμός 16 3 2 4" xfId="51840"/>
    <cellStyle name="Υπολογισμός 16 3 3" xfId="51841"/>
    <cellStyle name="Υπολογισμός 16 3 3 2" xfId="51842"/>
    <cellStyle name="Υπολογισμός 16 3 4" xfId="51843"/>
    <cellStyle name="Υπολογισμός 16 3 4 2" xfId="51844"/>
    <cellStyle name="Υπολογισμός 16 3 5" xfId="51845"/>
    <cellStyle name="Υπολογισμός 16 3 5 2" xfId="51846"/>
    <cellStyle name="Υπολογισμός 16 3 6" xfId="51847"/>
    <cellStyle name="Υπολογισμός 16 3 7" xfId="51848"/>
    <cellStyle name="Υπολογισμός 16 3 8" xfId="51849"/>
    <cellStyle name="Υπολογισμός 16 4" xfId="51850"/>
    <cellStyle name="Υπολογισμός 16 4 2" xfId="51851"/>
    <cellStyle name="Υπολογισμός 16 4 2 2" xfId="51852"/>
    <cellStyle name="Υπολογισμός 16 4 3" xfId="51853"/>
    <cellStyle name="Υπολογισμός 16 4 3 2" xfId="51854"/>
    <cellStyle name="Υπολογισμός 16 4 4" xfId="51855"/>
    <cellStyle name="Υπολογισμός 16 4 5" xfId="51856"/>
    <cellStyle name="Υπολογισμός 16 4 6" xfId="51857"/>
    <cellStyle name="Υπολογισμός 16 5" xfId="51858"/>
    <cellStyle name="Υπολογισμός 16 5 2" xfId="51859"/>
    <cellStyle name="Υπολογισμός 16 5 2 2" xfId="51860"/>
    <cellStyle name="Υπολογισμός 16 5 3" xfId="51861"/>
    <cellStyle name="Υπολογισμός 16 5 3 2" xfId="51862"/>
    <cellStyle name="Υπολογισμός 16 5 4" xfId="51863"/>
    <cellStyle name="Υπολογισμός 16 5 5" xfId="51864"/>
    <cellStyle name="Υπολογισμός 16 5 6" xfId="51865"/>
    <cellStyle name="Υπολογισμός 16 6" xfId="51866"/>
    <cellStyle name="Υπολογισμός 16 6 2" xfId="51867"/>
    <cellStyle name="Υπολογισμός 16 6 2 2" xfId="51868"/>
    <cellStyle name="Υπολογισμός 16 6 3" xfId="51869"/>
    <cellStyle name="Υπολογισμός 16 6 3 2" xfId="51870"/>
    <cellStyle name="Υπολογισμός 16 6 4" xfId="51871"/>
    <cellStyle name="Υπολογισμός 16 6 5" xfId="51872"/>
    <cellStyle name="Υπολογισμός 16 6 6" xfId="51873"/>
    <cellStyle name="Υπολογισμός 16 7" xfId="51874"/>
    <cellStyle name="Υπολογισμός 16 7 2" xfId="51875"/>
    <cellStyle name="Υπολογισμός 16 7 3" xfId="51876"/>
    <cellStyle name="Υπολογισμός 16 7 4" xfId="51877"/>
    <cellStyle name="Υπολογισμός 16 8" xfId="51878"/>
    <cellStyle name="Υπολογισμός 16 8 2" xfId="51879"/>
    <cellStyle name="Υπολογισμός 16 9" xfId="51880"/>
    <cellStyle name="Υπολογισμός 16 9 2" xfId="51881"/>
    <cellStyle name="Υπολογισμός 17" xfId="51882"/>
    <cellStyle name="Υπολογισμός 17 10" xfId="51883"/>
    <cellStyle name="Υπολογισμός 17 11" xfId="51884"/>
    <cellStyle name="Υπολογισμός 17 2" xfId="51885"/>
    <cellStyle name="Υπολογισμός 17 2 2" xfId="51886"/>
    <cellStyle name="Υπολογισμός 17 2 2 2" xfId="51887"/>
    <cellStyle name="Υπολογισμός 17 2 2 2 2" xfId="51888"/>
    <cellStyle name="Υπολογισμός 17 2 2 3" xfId="51889"/>
    <cellStyle name="Υπολογισμός 17 2 2 3 2" xfId="51890"/>
    <cellStyle name="Υπολογισμός 17 2 2 4" xfId="51891"/>
    <cellStyle name="Υπολογισμός 17 2 3" xfId="51892"/>
    <cellStyle name="Υπολογισμός 17 2 3 2" xfId="51893"/>
    <cellStyle name="Υπολογισμός 17 2 4" xfId="51894"/>
    <cellStyle name="Υπολογισμός 17 2 4 2" xfId="51895"/>
    <cellStyle name="Υπολογισμός 17 2 5" xfId="51896"/>
    <cellStyle name="Υπολογισμός 17 2 5 2" xfId="51897"/>
    <cellStyle name="Υπολογισμός 17 2 6" xfId="51898"/>
    <cellStyle name="Υπολογισμός 17 3" xfId="51899"/>
    <cellStyle name="Υπολογισμός 17 3 2" xfId="51900"/>
    <cellStyle name="Υπολογισμός 17 3 2 2" xfId="51901"/>
    <cellStyle name="Υπολογισμός 17 3 2 2 2" xfId="51902"/>
    <cellStyle name="Υπολογισμός 17 3 2 3" xfId="51903"/>
    <cellStyle name="Υπολογισμός 17 3 2 3 2" xfId="51904"/>
    <cellStyle name="Υπολογισμός 17 3 2 4" xfId="51905"/>
    <cellStyle name="Υπολογισμός 17 3 3" xfId="51906"/>
    <cellStyle name="Υπολογισμός 17 3 3 2" xfId="51907"/>
    <cellStyle name="Υπολογισμός 17 3 4" xfId="51908"/>
    <cellStyle name="Υπολογισμός 17 3 4 2" xfId="51909"/>
    <cellStyle name="Υπολογισμός 17 3 5" xfId="51910"/>
    <cellStyle name="Υπολογισμός 17 3 5 2" xfId="51911"/>
    <cellStyle name="Υπολογισμός 17 3 6" xfId="51912"/>
    <cellStyle name="Υπολογισμός 17 3 7" xfId="51913"/>
    <cellStyle name="Υπολογισμός 17 3 8" xfId="51914"/>
    <cellStyle name="Υπολογισμός 17 4" xfId="51915"/>
    <cellStyle name="Υπολογισμός 17 4 2" xfId="51916"/>
    <cellStyle name="Υπολογισμός 17 4 2 2" xfId="51917"/>
    <cellStyle name="Υπολογισμός 17 4 3" xfId="51918"/>
    <cellStyle name="Υπολογισμός 17 4 3 2" xfId="51919"/>
    <cellStyle name="Υπολογισμός 17 4 4" xfId="51920"/>
    <cellStyle name="Υπολογισμός 17 4 5" xfId="51921"/>
    <cellStyle name="Υπολογισμός 17 4 6" xfId="51922"/>
    <cellStyle name="Υπολογισμός 17 5" xfId="51923"/>
    <cellStyle name="Υπολογισμός 17 5 2" xfId="51924"/>
    <cellStyle name="Υπολογισμός 17 5 2 2" xfId="51925"/>
    <cellStyle name="Υπολογισμός 17 5 3" xfId="51926"/>
    <cellStyle name="Υπολογισμός 17 5 3 2" xfId="51927"/>
    <cellStyle name="Υπολογισμός 17 5 4" xfId="51928"/>
    <cellStyle name="Υπολογισμός 17 5 5" xfId="51929"/>
    <cellStyle name="Υπολογισμός 17 5 6" xfId="51930"/>
    <cellStyle name="Υπολογισμός 17 6" xfId="51931"/>
    <cellStyle name="Υπολογισμός 17 6 2" xfId="51932"/>
    <cellStyle name="Υπολογισμός 17 6 2 2" xfId="51933"/>
    <cellStyle name="Υπολογισμός 17 6 3" xfId="51934"/>
    <cellStyle name="Υπολογισμός 17 6 3 2" xfId="51935"/>
    <cellStyle name="Υπολογισμός 17 6 4" xfId="51936"/>
    <cellStyle name="Υπολογισμός 17 6 5" xfId="51937"/>
    <cellStyle name="Υπολογισμός 17 6 6" xfId="51938"/>
    <cellStyle name="Υπολογισμός 17 7" xfId="51939"/>
    <cellStyle name="Υπολογισμός 17 7 2" xfId="51940"/>
    <cellStyle name="Υπολογισμός 17 7 3" xfId="51941"/>
    <cellStyle name="Υπολογισμός 17 7 4" xfId="51942"/>
    <cellStyle name="Υπολογισμός 17 8" xfId="51943"/>
    <cellStyle name="Υπολογισμός 17 8 2" xfId="51944"/>
    <cellStyle name="Υπολογισμός 17 9" xfId="51945"/>
    <cellStyle name="Υπολογισμός 17 9 2" xfId="51946"/>
    <cellStyle name="Υπολογισμός 18" xfId="51947"/>
    <cellStyle name="Υπολογισμός 18 10" xfId="51948"/>
    <cellStyle name="Υπολογισμός 18 11" xfId="51949"/>
    <cellStyle name="Υπολογισμός 18 2" xfId="51950"/>
    <cellStyle name="Υπολογισμός 18 2 2" xfId="51951"/>
    <cellStyle name="Υπολογισμός 18 2 2 2" xfId="51952"/>
    <cellStyle name="Υπολογισμός 18 2 2 2 2" xfId="51953"/>
    <cellStyle name="Υπολογισμός 18 2 2 3" xfId="51954"/>
    <cellStyle name="Υπολογισμός 18 2 2 3 2" xfId="51955"/>
    <cellStyle name="Υπολογισμός 18 2 2 4" xfId="51956"/>
    <cellStyle name="Υπολογισμός 18 2 3" xfId="51957"/>
    <cellStyle name="Υπολογισμός 18 2 3 2" xfId="51958"/>
    <cellStyle name="Υπολογισμός 18 2 4" xfId="51959"/>
    <cellStyle name="Υπολογισμός 18 2 4 2" xfId="51960"/>
    <cellStyle name="Υπολογισμός 18 2 5" xfId="51961"/>
    <cellStyle name="Υπολογισμός 18 2 5 2" xfId="51962"/>
    <cellStyle name="Υπολογισμός 18 2 6" xfId="51963"/>
    <cellStyle name="Υπολογισμός 18 3" xfId="51964"/>
    <cellStyle name="Υπολογισμός 18 3 2" xfId="51965"/>
    <cellStyle name="Υπολογισμός 18 3 2 2" xfId="51966"/>
    <cellStyle name="Υπολογισμός 18 3 2 2 2" xfId="51967"/>
    <cellStyle name="Υπολογισμός 18 3 2 3" xfId="51968"/>
    <cellStyle name="Υπολογισμός 18 3 2 3 2" xfId="51969"/>
    <cellStyle name="Υπολογισμός 18 3 2 4" xfId="51970"/>
    <cellStyle name="Υπολογισμός 18 3 3" xfId="51971"/>
    <cellStyle name="Υπολογισμός 18 3 3 2" xfId="51972"/>
    <cellStyle name="Υπολογισμός 18 3 4" xfId="51973"/>
    <cellStyle name="Υπολογισμός 18 3 4 2" xfId="51974"/>
    <cellStyle name="Υπολογισμός 18 3 5" xfId="51975"/>
    <cellStyle name="Υπολογισμός 18 3 5 2" xfId="51976"/>
    <cellStyle name="Υπολογισμός 18 3 6" xfId="51977"/>
    <cellStyle name="Υπολογισμός 18 3 7" xfId="51978"/>
    <cellStyle name="Υπολογισμός 18 3 8" xfId="51979"/>
    <cellStyle name="Υπολογισμός 18 4" xfId="51980"/>
    <cellStyle name="Υπολογισμός 18 4 2" xfId="51981"/>
    <cellStyle name="Υπολογισμός 18 4 2 2" xfId="51982"/>
    <cellStyle name="Υπολογισμός 18 4 3" xfId="51983"/>
    <cellStyle name="Υπολογισμός 18 4 3 2" xfId="51984"/>
    <cellStyle name="Υπολογισμός 18 4 4" xfId="51985"/>
    <cellStyle name="Υπολογισμός 18 4 5" xfId="51986"/>
    <cellStyle name="Υπολογισμός 18 4 6" xfId="51987"/>
    <cellStyle name="Υπολογισμός 18 5" xfId="51988"/>
    <cellStyle name="Υπολογισμός 18 5 2" xfId="51989"/>
    <cellStyle name="Υπολογισμός 18 5 2 2" xfId="51990"/>
    <cellStyle name="Υπολογισμός 18 5 3" xfId="51991"/>
    <cellStyle name="Υπολογισμός 18 5 3 2" xfId="51992"/>
    <cellStyle name="Υπολογισμός 18 5 4" xfId="51993"/>
    <cellStyle name="Υπολογισμός 18 5 5" xfId="51994"/>
    <cellStyle name="Υπολογισμός 18 5 6" xfId="51995"/>
    <cellStyle name="Υπολογισμός 18 6" xfId="51996"/>
    <cellStyle name="Υπολογισμός 18 6 2" xfId="51997"/>
    <cellStyle name="Υπολογισμός 18 6 2 2" xfId="51998"/>
    <cellStyle name="Υπολογισμός 18 6 3" xfId="51999"/>
    <cellStyle name="Υπολογισμός 18 6 3 2" xfId="52000"/>
    <cellStyle name="Υπολογισμός 18 6 4" xfId="52001"/>
    <cellStyle name="Υπολογισμός 18 6 5" xfId="52002"/>
    <cellStyle name="Υπολογισμός 18 6 6" xfId="52003"/>
    <cellStyle name="Υπολογισμός 18 7" xfId="52004"/>
    <cellStyle name="Υπολογισμός 18 7 2" xfId="52005"/>
    <cellStyle name="Υπολογισμός 18 7 3" xfId="52006"/>
    <cellStyle name="Υπολογισμός 18 7 4" xfId="52007"/>
    <cellStyle name="Υπολογισμός 18 8" xfId="52008"/>
    <cellStyle name="Υπολογισμός 18 8 2" xfId="52009"/>
    <cellStyle name="Υπολογισμός 18 9" xfId="52010"/>
    <cellStyle name="Υπολογισμός 18 9 2" xfId="52011"/>
    <cellStyle name="Υπολογισμός 19" xfId="52012"/>
    <cellStyle name="Υπολογισμός 19 10" xfId="52013"/>
    <cellStyle name="Υπολογισμός 19 11" xfId="52014"/>
    <cellStyle name="Υπολογισμός 19 2" xfId="52015"/>
    <cellStyle name="Υπολογισμός 19 2 2" xfId="52016"/>
    <cellStyle name="Υπολογισμός 19 2 2 2" xfId="52017"/>
    <cellStyle name="Υπολογισμός 19 2 2 2 2" xfId="52018"/>
    <cellStyle name="Υπολογισμός 19 2 2 3" xfId="52019"/>
    <cellStyle name="Υπολογισμός 19 2 2 3 2" xfId="52020"/>
    <cellStyle name="Υπολογισμός 19 2 2 4" xfId="52021"/>
    <cellStyle name="Υπολογισμός 19 2 3" xfId="52022"/>
    <cellStyle name="Υπολογισμός 19 2 3 2" xfId="52023"/>
    <cellStyle name="Υπολογισμός 19 2 4" xfId="52024"/>
    <cellStyle name="Υπολογισμός 19 2 4 2" xfId="52025"/>
    <cellStyle name="Υπολογισμός 19 2 5" xfId="52026"/>
    <cellStyle name="Υπολογισμός 19 2 5 2" xfId="52027"/>
    <cellStyle name="Υπολογισμός 19 2 6" xfId="52028"/>
    <cellStyle name="Υπολογισμός 19 3" xfId="52029"/>
    <cellStyle name="Υπολογισμός 19 3 2" xfId="52030"/>
    <cellStyle name="Υπολογισμός 19 3 2 2" xfId="52031"/>
    <cellStyle name="Υπολογισμός 19 3 2 2 2" xfId="52032"/>
    <cellStyle name="Υπολογισμός 19 3 2 3" xfId="52033"/>
    <cellStyle name="Υπολογισμός 19 3 2 3 2" xfId="52034"/>
    <cellStyle name="Υπολογισμός 19 3 2 4" xfId="52035"/>
    <cellStyle name="Υπολογισμός 19 3 3" xfId="52036"/>
    <cellStyle name="Υπολογισμός 19 3 3 2" xfId="52037"/>
    <cellStyle name="Υπολογισμός 19 3 4" xfId="52038"/>
    <cellStyle name="Υπολογισμός 19 3 4 2" xfId="52039"/>
    <cellStyle name="Υπολογισμός 19 3 5" xfId="52040"/>
    <cellStyle name="Υπολογισμός 19 3 5 2" xfId="52041"/>
    <cellStyle name="Υπολογισμός 19 3 6" xfId="52042"/>
    <cellStyle name="Υπολογισμός 19 3 7" xfId="52043"/>
    <cellStyle name="Υπολογισμός 19 3 8" xfId="52044"/>
    <cellStyle name="Υπολογισμός 19 4" xfId="52045"/>
    <cellStyle name="Υπολογισμός 19 4 2" xfId="52046"/>
    <cellStyle name="Υπολογισμός 19 4 2 2" xfId="52047"/>
    <cellStyle name="Υπολογισμός 19 4 3" xfId="52048"/>
    <cellStyle name="Υπολογισμός 19 4 3 2" xfId="52049"/>
    <cellStyle name="Υπολογισμός 19 4 4" xfId="52050"/>
    <cellStyle name="Υπολογισμός 19 4 5" xfId="52051"/>
    <cellStyle name="Υπολογισμός 19 4 6" xfId="52052"/>
    <cellStyle name="Υπολογισμός 19 5" xfId="52053"/>
    <cellStyle name="Υπολογισμός 19 5 2" xfId="52054"/>
    <cellStyle name="Υπολογισμός 19 5 2 2" xfId="52055"/>
    <cellStyle name="Υπολογισμός 19 5 3" xfId="52056"/>
    <cellStyle name="Υπολογισμός 19 5 3 2" xfId="52057"/>
    <cellStyle name="Υπολογισμός 19 5 4" xfId="52058"/>
    <cellStyle name="Υπολογισμός 19 5 5" xfId="52059"/>
    <cellStyle name="Υπολογισμός 19 5 6" xfId="52060"/>
    <cellStyle name="Υπολογισμός 19 6" xfId="52061"/>
    <cellStyle name="Υπολογισμός 19 6 2" xfId="52062"/>
    <cellStyle name="Υπολογισμός 19 6 2 2" xfId="52063"/>
    <cellStyle name="Υπολογισμός 19 6 3" xfId="52064"/>
    <cellStyle name="Υπολογισμός 19 6 3 2" xfId="52065"/>
    <cellStyle name="Υπολογισμός 19 6 4" xfId="52066"/>
    <cellStyle name="Υπολογισμός 19 6 5" xfId="52067"/>
    <cellStyle name="Υπολογισμός 19 6 6" xfId="52068"/>
    <cellStyle name="Υπολογισμός 19 7" xfId="52069"/>
    <cellStyle name="Υπολογισμός 19 7 2" xfId="52070"/>
    <cellStyle name="Υπολογισμός 19 7 3" xfId="52071"/>
    <cellStyle name="Υπολογισμός 19 7 4" xfId="52072"/>
    <cellStyle name="Υπολογισμός 19 8" xfId="52073"/>
    <cellStyle name="Υπολογισμός 19 8 2" xfId="52074"/>
    <cellStyle name="Υπολογισμός 19 9" xfId="52075"/>
    <cellStyle name="Υπολογισμός 19 9 2" xfId="52076"/>
    <cellStyle name="Υπολογισμός 2" xfId="52077"/>
    <cellStyle name="Υπολογισμός 2 10" xfId="52078"/>
    <cellStyle name="Υπολογισμός 2 10 2" xfId="52079"/>
    <cellStyle name="Υπολογισμός 2 11" xfId="52080"/>
    <cellStyle name="Υπολογισμός 2 12" xfId="52081"/>
    <cellStyle name="Υπολογισμός 2 2" xfId="52082"/>
    <cellStyle name="Υπολογισμός 2 2 2" xfId="52083"/>
    <cellStyle name="Υπολογισμός 2 2 2 2" xfId="52084"/>
    <cellStyle name="Υπολογισμός 2 2 2 2 2" xfId="52085"/>
    <cellStyle name="Υπολογισμός 2 2 2 3" xfId="52086"/>
    <cellStyle name="Υπολογισμός 2 2 2 3 2" xfId="52087"/>
    <cellStyle name="Υπολογισμός 2 2 2 4" xfId="52088"/>
    <cellStyle name="Υπολογισμός 2 2 3" xfId="52089"/>
    <cellStyle name="Υπολογισμός 2 2 3 2" xfId="52090"/>
    <cellStyle name="Υπολογισμός 2 2 4" xfId="52091"/>
    <cellStyle name="Υπολογισμός 2 2 4 2" xfId="52092"/>
    <cellStyle name="Υπολογισμός 2 2 5" xfId="52093"/>
    <cellStyle name="Υπολογισμός 2 2 5 2" xfId="52094"/>
    <cellStyle name="Υπολογισμός 2 2 6" xfId="52095"/>
    <cellStyle name="Υπολογισμός 2 3" xfId="52096"/>
    <cellStyle name="Υπολογισμός 2 3 2" xfId="52097"/>
    <cellStyle name="Υπολογισμός 2 3 2 2" xfId="52098"/>
    <cellStyle name="Υπολογισμός 2 3 2 2 2" xfId="52099"/>
    <cellStyle name="Υπολογισμός 2 3 2 3" xfId="52100"/>
    <cellStyle name="Υπολογισμός 2 3 2 3 2" xfId="52101"/>
    <cellStyle name="Υπολογισμός 2 3 2 4" xfId="52102"/>
    <cellStyle name="Υπολογισμός 2 3 3" xfId="52103"/>
    <cellStyle name="Υπολογισμός 2 3 3 2" xfId="52104"/>
    <cellStyle name="Υπολογισμός 2 3 4" xfId="52105"/>
    <cellStyle name="Υπολογισμός 2 3 4 2" xfId="52106"/>
    <cellStyle name="Υπολογισμός 2 3 5" xfId="52107"/>
    <cellStyle name="Υπολογισμός 2 3 5 2" xfId="52108"/>
    <cellStyle name="Υπολογισμός 2 3 6" xfId="52109"/>
    <cellStyle name="Υπολογισμός 2 3 7" xfId="52110"/>
    <cellStyle name="Υπολογισμός 2 3 8" xfId="52111"/>
    <cellStyle name="Υπολογισμός 2 4" xfId="52112"/>
    <cellStyle name="Υπολογισμός 2 4 2" xfId="52113"/>
    <cellStyle name="Υπολογισμός 2 4 2 2" xfId="52114"/>
    <cellStyle name="Υπολογισμός 2 4 2 2 2" xfId="52115"/>
    <cellStyle name="Υπολογισμός 2 4 2 3" xfId="52116"/>
    <cellStyle name="Υπολογισμός 2 4 2 3 2" xfId="52117"/>
    <cellStyle name="Υπολογισμός 2 4 2 4" xfId="52118"/>
    <cellStyle name="Υπολογισμός 2 4 3" xfId="52119"/>
    <cellStyle name="Υπολογισμός 2 4 3 2" xfId="52120"/>
    <cellStyle name="Υπολογισμός 2 4 4" xfId="52121"/>
    <cellStyle name="Υπολογισμός 2 4 4 2" xfId="52122"/>
    <cellStyle name="Υπολογισμός 2 4 5" xfId="52123"/>
    <cellStyle name="Υπολογισμός 2 4 5 2" xfId="52124"/>
    <cellStyle name="Υπολογισμός 2 4 6" xfId="52125"/>
    <cellStyle name="Υπολογισμός 2 4 7" xfId="52126"/>
    <cellStyle name="Υπολογισμός 2 4 8" xfId="52127"/>
    <cellStyle name="Υπολογισμός 2 5" xfId="52128"/>
    <cellStyle name="Υπολογισμός 2 5 2" xfId="52129"/>
    <cellStyle name="Υπολογισμός 2 5 2 2" xfId="52130"/>
    <cellStyle name="Υπολογισμός 2 5 3" xfId="52131"/>
    <cellStyle name="Υπολογισμός 2 5 3 2" xfId="52132"/>
    <cellStyle name="Υπολογισμός 2 5 4" xfId="52133"/>
    <cellStyle name="Υπολογισμός 2 5 5" xfId="52134"/>
    <cellStyle name="Υπολογισμός 2 5 6" xfId="52135"/>
    <cellStyle name="Υπολογισμός 2 6" xfId="52136"/>
    <cellStyle name="Υπολογισμός 2 6 2" xfId="52137"/>
    <cellStyle name="Υπολογισμός 2 6 2 2" xfId="52138"/>
    <cellStyle name="Υπολογισμός 2 6 3" xfId="52139"/>
    <cellStyle name="Υπολογισμός 2 6 3 2" xfId="52140"/>
    <cellStyle name="Υπολογισμός 2 6 4" xfId="52141"/>
    <cellStyle name="Υπολογισμός 2 6 5" xfId="52142"/>
    <cellStyle name="Υπολογισμός 2 6 6" xfId="52143"/>
    <cellStyle name="Υπολογισμός 2 7" xfId="52144"/>
    <cellStyle name="Υπολογισμός 2 7 2" xfId="52145"/>
    <cellStyle name="Υπολογισμός 2 7 2 2" xfId="52146"/>
    <cellStyle name="Υπολογισμός 2 7 3" xfId="52147"/>
    <cellStyle name="Υπολογισμός 2 7 3 2" xfId="52148"/>
    <cellStyle name="Υπολογισμός 2 7 4" xfId="52149"/>
    <cellStyle name="Υπολογισμός 2 7 5" xfId="52150"/>
    <cellStyle name="Υπολογισμός 2 7 6" xfId="52151"/>
    <cellStyle name="Υπολογισμός 2 8" xfId="52152"/>
    <cellStyle name="Υπολογισμός 2 8 2" xfId="52153"/>
    <cellStyle name="Υπολογισμός 2 9" xfId="52154"/>
    <cellStyle name="Υπολογισμός 2 9 2" xfId="52155"/>
    <cellStyle name="Υπολογισμός 20" xfId="52156"/>
    <cellStyle name="Υπολογισμός 20 10" xfId="52157"/>
    <cellStyle name="Υπολογισμός 20 11" xfId="52158"/>
    <cellStyle name="Υπολογισμός 20 2" xfId="52159"/>
    <cellStyle name="Υπολογισμός 20 2 2" xfId="52160"/>
    <cellStyle name="Υπολογισμός 20 2 2 2" xfId="52161"/>
    <cellStyle name="Υπολογισμός 20 2 2 2 2" xfId="52162"/>
    <cellStyle name="Υπολογισμός 20 2 2 3" xfId="52163"/>
    <cellStyle name="Υπολογισμός 20 2 2 3 2" xfId="52164"/>
    <cellStyle name="Υπολογισμός 20 2 2 4" xfId="52165"/>
    <cellStyle name="Υπολογισμός 20 2 3" xfId="52166"/>
    <cellStyle name="Υπολογισμός 20 2 3 2" xfId="52167"/>
    <cellStyle name="Υπολογισμός 20 2 4" xfId="52168"/>
    <cellStyle name="Υπολογισμός 20 2 4 2" xfId="52169"/>
    <cellStyle name="Υπολογισμός 20 2 5" xfId="52170"/>
    <cellStyle name="Υπολογισμός 20 2 5 2" xfId="52171"/>
    <cellStyle name="Υπολογισμός 20 2 6" xfId="52172"/>
    <cellStyle name="Υπολογισμός 20 3" xfId="52173"/>
    <cellStyle name="Υπολογισμός 20 3 2" xfId="52174"/>
    <cellStyle name="Υπολογισμός 20 3 2 2" xfId="52175"/>
    <cellStyle name="Υπολογισμός 20 3 2 2 2" xfId="52176"/>
    <cellStyle name="Υπολογισμός 20 3 2 3" xfId="52177"/>
    <cellStyle name="Υπολογισμός 20 3 2 3 2" xfId="52178"/>
    <cellStyle name="Υπολογισμός 20 3 2 4" xfId="52179"/>
    <cellStyle name="Υπολογισμός 20 3 3" xfId="52180"/>
    <cellStyle name="Υπολογισμός 20 3 3 2" xfId="52181"/>
    <cellStyle name="Υπολογισμός 20 3 4" xfId="52182"/>
    <cellStyle name="Υπολογισμός 20 3 4 2" xfId="52183"/>
    <cellStyle name="Υπολογισμός 20 3 5" xfId="52184"/>
    <cellStyle name="Υπολογισμός 20 3 5 2" xfId="52185"/>
    <cellStyle name="Υπολογισμός 20 3 6" xfId="52186"/>
    <cellStyle name="Υπολογισμός 20 3 7" xfId="52187"/>
    <cellStyle name="Υπολογισμός 20 3 8" xfId="52188"/>
    <cellStyle name="Υπολογισμός 20 4" xfId="52189"/>
    <cellStyle name="Υπολογισμός 20 4 2" xfId="52190"/>
    <cellStyle name="Υπολογισμός 20 4 2 2" xfId="52191"/>
    <cellStyle name="Υπολογισμός 20 4 3" xfId="52192"/>
    <cellStyle name="Υπολογισμός 20 4 3 2" xfId="52193"/>
    <cellStyle name="Υπολογισμός 20 4 4" xfId="52194"/>
    <cellStyle name="Υπολογισμός 20 4 5" xfId="52195"/>
    <cellStyle name="Υπολογισμός 20 4 6" xfId="52196"/>
    <cellStyle name="Υπολογισμός 20 5" xfId="52197"/>
    <cellStyle name="Υπολογισμός 20 5 2" xfId="52198"/>
    <cellStyle name="Υπολογισμός 20 5 2 2" xfId="52199"/>
    <cellStyle name="Υπολογισμός 20 5 3" xfId="52200"/>
    <cellStyle name="Υπολογισμός 20 5 3 2" xfId="52201"/>
    <cellStyle name="Υπολογισμός 20 5 4" xfId="52202"/>
    <cellStyle name="Υπολογισμός 20 5 5" xfId="52203"/>
    <cellStyle name="Υπολογισμός 20 5 6" xfId="52204"/>
    <cellStyle name="Υπολογισμός 20 6" xfId="52205"/>
    <cellStyle name="Υπολογισμός 20 6 2" xfId="52206"/>
    <cellStyle name="Υπολογισμός 20 6 2 2" xfId="52207"/>
    <cellStyle name="Υπολογισμός 20 6 3" xfId="52208"/>
    <cellStyle name="Υπολογισμός 20 6 3 2" xfId="52209"/>
    <cellStyle name="Υπολογισμός 20 6 4" xfId="52210"/>
    <cellStyle name="Υπολογισμός 20 6 5" xfId="52211"/>
    <cellStyle name="Υπολογισμός 20 6 6" xfId="52212"/>
    <cellStyle name="Υπολογισμός 20 7" xfId="52213"/>
    <cellStyle name="Υπολογισμός 20 7 2" xfId="52214"/>
    <cellStyle name="Υπολογισμός 20 7 3" xfId="52215"/>
    <cellStyle name="Υπολογισμός 20 7 4" xfId="52216"/>
    <cellStyle name="Υπολογισμός 20 8" xfId="52217"/>
    <cellStyle name="Υπολογισμός 20 8 2" xfId="52218"/>
    <cellStyle name="Υπολογισμός 20 9" xfId="52219"/>
    <cellStyle name="Υπολογισμός 20 9 2" xfId="52220"/>
    <cellStyle name="Υπολογισμός 21" xfId="52221"/>
    <cellStyle name="Υπολογισμός 21 10" xfId="52222"/>
    <cellStyle name="Υπολογισμός 21 11" xfId="52223"/>
    <cellStyle name="Υπολογισμός 21 2" xfId="52224"/>
    <cellStyle name="Υπολογισμός 21 2 2" xfId="52225"/>
    <cellStyle name="Υπολογισμός 21 2 2 2" xfId="52226"/>
    <cellStyle name="Υπολογισμός 21 2 2 2 2" xfId="52227"/>
    <cellStyle name="Υπολογισμός 21 2 2 3" xfId="52228"/>
    <cellStyle name="Υπολογισμός 21 2 2 3 2" xfId="52229"/>
    <cellStyle name="Υπολογισμός 21 2 2 4" xfId="52230"/>
    <cellStyle name="Υπολογισμός 21 2 3" xfId="52231"/>
    <cellStyle name="Υπολογισμός 21 2 3 2" xfId="52232"/>
    <cellStyle name="Υπολογισμός 21 2 4" xfId="52233"/>
    <cellStyle name="Υπολογισμός 21 2 4 2" xfId="52234"/>
    <cellStyle name="Υπολογισμός 21 2 5" xfId="52235"/>
    <cellStyle name="Υπολογισμός 21 2 5 2" xfId="52236"/>
    <cellStyle name="Υπολογισμός 21 2 6" xfId="52237"/>
    <cellStyle name="Υπολογισμός 21 3" xfId="52238"/>
    <cellStyle name="Υπολογισμός 21 3 2" xfId="52239"/>
    <cellStyle name="Υπολογισμός 21 3 2 2" xfId="52240"/>
    <cellStyle name="Υπολογισμός 21 3 2 2 2" xfId="52241"/>
    <cellStyle name="Υπολογισμός 21 3 2 3" xfId="52242"/>
    <cellStyle name="Υπολογισμός 21 3 2 3 2" xfId="52243"/>
    <cellStyle name="Υπολογισμός 21 3 2 4" xfId="52244"/>
    <cellStyle name="Υπολογισμός 21 3 3" xfId="52245"/>
    <cellStyle name="Υπολογισμός 21 3 3 2" xfId="52246"/>
    <cellStyle name="Υπολογισμός 21 3 4" xfId="52247"/>
    <cellStyle name="Υπολογισμός 21 3 4 2" xfId="52248"/>
    <cellStyle name="Υπολογισμός 21 3 5" xfId="52249"/>
    <cellStyle name="Υπολογισμός 21 3 5 2" xfId="52250"/>
    <cellStyle name="Υπολογισμός 21 3 6" xfId="52251"/>
    <cellStyle name="Υπολογισμός 21 3 7" xfId="52252"/>
    <cellStyle name="Υπολογισμός 21 3 8" xfId="52253"/>
    <cellStyle name="Υπολογισμός 21 4" xfId="52254"/>
    <cellStyle name="Υπολογισμός 21 4 2" xfId="52255"/>
    <cellStyle name="Υπολογισμός 21 4 2 2" xfId="52256"/>
    <cellStyle name="Υπολογισμός 21 4 3" xfId="52257"/>
    <cellStyle name="Υπολογισμός 21 4 3 2" xfId="52258"/>
    <cellStyle name="Υπολογισμός 21 4 4" xfId="52259"/>
    <cellStyle name="Υπολογισμός 21 4 5" xfId="52260"/>
    <cellStyle name="Υπολογισμός 21 4 6" xfId="52261"/>
    <cellStyle name="Υπολογισμός 21 5" xfId="52262"/>
    <cellStyle name="Υπολογισμός 21 5 2" xfId="52263"/>
    <cellStyle name="Υπολογισμός 21 5 2 2" xfId="52264"/>
    <cellStyle name="Υπολογισμός 21 5 3" xfId="52265"/>
    <cellStyle name="Υπολογισμός 21 5 3 2" xfId="52266"/>
    <cellStyle name="Υπολογισμός 21 5 4" xfId="52267"/>
    <cellStyle name="Υπολογισμός 21 5 5" xfId="52268"/>
    <cellStyle name="Υπολογισμός 21 5 6" xfId="52269"/>
    <cellStyle name="Υπολογισμός 21 6" xfId="52270"/>
    <cellStyle name="Υπολογισμός 21 6 2" xfId="52271"/>
    <cellStyle name="Υπολογισμός 21 6 2 2" xfId="52272"/>
    <cellStyle name="Υπολογισμός 21 6 3" xfId="52273"/>
    <cellStyle name="Υπολογισμός 21 6 3 2" xfId="52274"/>
    <cellStyle name="Υπολογισμός 21 6 4" xfId="52275"/>
    <cellStyle name="Υπολογισμός 21 6 5" xfId="52276"/>
    <cellStyle name="Υπολογισμός 21 6 6" xfId="52277"/>
    <cellStyle name="Υπολογισμός 21 7" xfId="52278"/>
    <cellStyle name="Υπολογισμός 21 7 2" xfId="52279"/>
    <cellStyle name="Υπολογισμός 21 7 3" xfId="52280"/>
    <cellStyle name="Υπολογισμός 21 7 4" xfId="52281"/>
    <cellStyle name="Υπολογισμός 21 8" xfId="52282"/>
    <cellStyle name="Υπολογισμός 21 8 2" xfId="52283"/>
    <cellStyle name="Υπολογισμός 21 9" xfId="52284"/>
    <cellStyle name="Υπολογισμός 21 9 2" xfId="52285"/>
    <cellStyle name="Υπολογισμός 22" xfId="52286"/>
    <cellStyle name="Υπολογισμός 22 2" xfId="52287"/>
    <cellStyle name="Υπολογισμός 22 2 2" xfId="52288"/>
    <cellStyle name="Υπολογισμός 22 2 2 2" xfId="52289"/>
    <cellStyle name="Υπολογισμός 22 2 3" xfId="52290"/>
    <cellStyle name="Υπολογισμός 22 2 3 2" xfId="52291"/>
    <cellStyle name="Υπολογισμός 22 2 4" xfId="52292"/>
    <cellStyle name="Υπολογισμός 22 3" xfId="52293"/>
    <cellStyle name="Υπολογισμός 22 3 2" xfId="52294"/>
    <cellStyle name="Υπολογισμός 22 4" xfId="52295"/>
    <cellStyle name="Υπολογισμός 22 4 2" xfId="52296"/>
    <cellStyle name="Υπολογισμός 22 5" xfId="52297"/>
    <cellStyle name="Υπολογισμός 22 5 2" xfId="52298"/>
    <cellStyle name="Υπολογισμός 22 6" xfId="52299"/>
    <cellStyle name="Υπολογισμός 22 7" xfId="52300"/>
    <cellStyle name="Υπολογισμός 22 8" xfId="52301"/>
    <cellStyle name="Υπολογισμός 23" xfId="52302"/>
    <cellStyle name="Υπολογισμός 23 2" xfId="52303"/>
    <cellStyle name="Υπολογισμός 23 2 2" xfId="52304"/>
    <cellStyle name="Υπολογισμός 23 2 2 2" xfId="52305"/>
    <cellStyle name="Υπολογισμός 23 2 3" xfId="52306"/>
    <cellStyle name="Υπολογισμός 23 2 3 2" xfId="52307"/>
    <cellStyle name="Υπολογισμός 23 2 4" xfId="52308"/>
    <cellStyle name="Υπολογισμός 23 3" xfId="52309"/>
    <cellStyle name="Υπολογισμός 23 3 2" xfId="52310"/>
    <cellStyle name="Υπολογισμός 23 4" xfId="52311"/>
    <cellStyle name="Υπολογισμός 23 4 2" xfId="52312"/>
    <cellStyle name="Υπολογισμός 23 5" xfId="52313"/>
    <cellStyle name="Υπολογισμός 23 5 2" xfId="52314"/>
    <cellStyle name="Υπολογισμός 23 6" xfId="52315"/>
    <cellStyle name="Υπολογισμός 23 7" xfId="52316"/>
    <cellStyle name="Υπολογισμός 24" xfId="52317"/>
    <cellStyle name="Υπολογισμός 24 2" xfId="52318"/>
    <cellStyle name="Υπολογισμός 24 2 2" xfId="52319"/>
    <cellStyle name="Υπολογισμός 24 3" xfId="52320"/>
    <cellStyle name="Υπολογισμός 24 3 2" xfId="52321"/>
    <cellStyle name="Υπολογισμός 24 4" xfId="52322"/>
    <cellStyle name="Υπολογισμός 24 5" xfId="52323"/>
    <cellStyle name="Υπολογισμός 25" xfId="52324"/>
    <cellStyle name="Υπολογισμός 25 2" xfId="52325"/>
    <cellStyle name="Υπολογισμός 25 2 2" xfId="52326"/>
    <cellStyle name="Υπολογισμός 25 3" xfId="52327"/>
    <cellStyle name="Υπολογισμός 25 3 2" xfId="52328"/>
    <cellStyle name="Υπολογισμός 25 4" xfId="52329"/>
    <cellStyle name="Υπολογισμός 25 5" xfId="52330"/>
    <cellStyle name="Υπολογισμός 25 6" xfId="52331"/>
    <cellStyle name="Υπολογισμός 26" xfId="52332"/>
    <cellStyle name="Υπολογισμός 26 2" xfId="52333"/>
    <cellStyle name="Υπολογισμός 26 3" xfId="52334"/>
    <cellStyle name="Υπολογισμός 26 4" xfId="52335"/>
    <cellStyle name="Υπολογισμός 27" xfId="52336"/>
    <cellStyle name="Υπολογισμός 27 2" xfId="52337"/>
    <cellStyle name="Υπολογισμός 27 3" xfId="52338"/>
    <cellStyle name="Υπολογισμός 27 4" xfId="52339"/>
    <cellStyle name="Υπολογισμός 28" xfId="52340"/>
    <cellStyle name="Υπολογισμός 28 2" xfId="52341"/>
    <cellStyle name="Υπολογισμός 29" xfId="52342"/>
    <cellStyle name="Υπολογισμός 3" xfId="52343"/>
    <cellStyle name="Υπολογισμός 3 2" xfId="52344"/>
    <cellStyle name="Υπολογισμός 3 2 2" xfId="52345"/>
    <cellStyle name="Υπολογισμός 3 2 2 2" xfId="52346"/>
    <cellStyle name="Υπολογισμός 3 2 2 2 2" xfId="52347"/>
    <cellStyle name="Υπολογισμός 3 2 2 3" xfId="52348"/>
    <cellStyle name="Υπολογισμός 3 2 2 3 2" xfId="52349"/>
    <cellStyle name="Υπολογισμός 3 2 2 4" xfId="52350"/>
    <cellStyle name="Υπολογισμός 3 2 3" xfId="52351"/>
    <cellStyle name="Υπολογισμός 3 2 3 2" xfId="52352"/>
    <cellStyle name="Υπολογισμός 3 2 4" xfId="52353"/>
    <cellStyle name="Υπολογισμός 3 2 4 2" xfId="52354"/>
    <cellStyle name="Υπολογισμός 3 2 5" xfId="52355"/>
    <cellStyle name="Υπολογισμός 3 2 5 2" xfId="52356"/>
    <cellStyle name="Υπολογισμός 3 2 6" xfId="52357"/>
    <cellStyle name="Υπολογισμός 3 3" xfId="52358"/>
    <cellStyle name="Υπολογισμός 3 3 2" xfId="52359"/>
    <cellStyle name="Υπολογισμός 3 3 2 2" xfId="52360"/>
    <cellStyle name="Υπολογισμός 3 3 2 2 2" xfId="52361"/>
    <cellStyle name="Υπολογισμός 3 3 2 3" xfId="52362"/>
    <cellStyle name="Υπολογισμός 3 3 2 3 2" xfId="52363"/>
    <cellStyle name="Υπολογισμός 3 3 2 4" xfId="52364"/>
    <cellStyle name="Υπολογισμός 3 3 3" xfId="52365"/>
    <cellStyle name="Υπολογισμός 3 3 3 2" xfId="52366"/>
    <cellStyle name="Υπολογισμός 3 3 4" xfId="52367"/>
    <cellStyle name="Υπολογισμός 3 3 4 2" xfId="52368"/>
    <cellStyle name="Υπολογισμός 3 3 5" xfId="52369"/>
    <cellStyle name="Υπολογισμός 3 3 5 2" xfId="52370"/>
    <cellStyle name="Υπολογισμός 3 3 6" xfId="52371"/>
    <cellStyle name="Υπολογισμός 3 3 7" xfId="52372"/>
    <cellStyle name="Υπολογισμός 3 3 8" xfId="52373"/>
    <cellStyle name="Υπολογισμός 3 4" xfId="52374"/>
    <cellStyle name="Υπολογισμός 3 4 2" xfId="52375"/>
    <cellStyle name="Υπολογισμός 3 4 2 2" xfId="52376"/>
    <cellStyle name="Υπολογισμός 3 4 3" xfId="52377"/>
    <cellStyle name="Υπολογισμός 3 4 3 2" xfId="52378"/>
    <cellStyle name="Υπολογισμός 3 4 4" xfId="52379"/>
    <cellStyle name="Υπολογισμός 3 4 5" xfId="52380"/>
    <cellStyle name="Υπολογισμός 3 4 6" xfId="52381"/>
    <cellStyle name="Υπολογισμός 3 5" xfId="52382"/>
    <cellStyle name="Υπολογισμός 3 5 2" xfId="52383"/>
    <cellStyle name="Υπολογισμός 3 5 3" xfId="52384"/>
    <cellStyle name="Υπολογισμός 3 5 4" xfId="52385"/>
    <cellStyle name="Υπολογισμός 3 6" xfId="52386"/>
    <cellStyle name="Υπολογισμός 3 6 2" xfId="52387"/>
    <cellStyle name="Υπολογισμός 3 6 3" xfId="52388"/>
    <cellStyle name="Υπολογισμός 3 6 4" xfId="52389"/>
    <cellStyle name="Υπολογισμός 3 7" xfId="52390"/>
    <cellStyle name="Υπολογισμός 3 7 2" xfId="52391"/>
    <cellStyle name="Υπολογισμός 3 7 3" xfId="52392"/>
    <cellStyle name="Υπολογισμός 3 7 4" xfId="52393"/>
    <cellStyle name="Υπολογισμός 3 8" xfId="52394"/>
    <cellStyle name="Υπολογισμός 3 9" xfId="52395"/>
    <cellStyle name="Υπολογισμός 30" xfId="52396"/>
    <cellStyle name="Υπολογισμός 31" xfId="52397"/>
    <cellStyle name="Υπολογισμός 4" xfId="52398"/>
    <cellStyle name="Υπολογισμός 4 10" xfId="52399"/>
    <cellStyle name="Υπολογισμός 4 11" xfId="52400"/>
    <cellStyle name="Υπολογισμός 4 2" xfId="52401"/>
    <cellStyle name="Υπολογισμός 4 2 2" xfId="52402"/>
    <cellStyle name="Υπολογισμός 4 2 2 2" xfId="52403"/>
    <cellStyle name="Υπολογισμός 4 2 2 2 2" xfId="52404"/>
    <cellStyle name="Υπολογισμός 4 2 2 3" xfId="52405"/>
    <cellStyle name="Υπολογισμός 4 2 2 3 2" xfId="52406"/>
    <cellStyle name="Υπολογισμός 4 2 2 4" xfId="52407"/>
    <cellStyle name="Υπολογισμός 4 2 3" xfId="52408"/>
    <cellStyle name="Υπολογισμός 4 2 3 2" xfId="52409"/>
    <cellStyle name="Υπολογισμός 4 2 4" xfId="52410"/>
    <cellStyle name="Υπολογισμός 4 2 4 2" xfId="52411"/>
    <cellStyle name="Υπολογισμός 4 2 5" xfId="52412"/>
    <cellStyle name="Υπολογισμός 4 2 5 2" xfId="52413"/>
    <cellStyle name="Υπολογισμός 4 2 6" xfId="52414"/>
    <cellStyle name="Υπολογισμός 4 3" xfId="52415"/>
    <cellStyle name="Υπολογισμός 4 3 2" xfId="52416"/>
    <cellStyle name="Υπολογισμός 4 3 2 2" xfId="52417"/>
    <cellStyle name="Υπολογισμός 4 3 2 2 2" xfId="52418"/>
    <cellStyle name="Υπολογισμός 4 3 2 3" xfId="52419"/>
    <cellStyle name="Υπολογισμός 4 3 2 3 2" xfId="52420"/>
    <cellStyle name="Υπολογισμός 4 3 2 4" xfId="52421"/>
    <cellStyle name="Υπολογισμός 4 3 3" xfId="52422"/>
    <cellStyle name="Υπολογισμός 4 3 3 2" xfId="52423"/>
    <cellStyle name="Υπολογισμός 4 3 4" xfId="52424"/>
    <cellStyle name="Υπολογισμός 4 3 4 2" xfId="52425"/>
    <cellStyle name="Υπολογισμός 4 3 5" xfId="52426"/>
    <cellStyle name="Υπολογισμός 4 3 5 2" xfId="52427"/>
    <cellStyle name="Υπολογισμός 4 3 6" xfId="52428"/>
    <cellStyle name="Υπολογισμός 4 3 7" xfId="52429"/>
    <cellStyle name="Υπολογισμός 4 3 8" xfId="52430"/>
    <cellStyle name="Υπολογισμός 4 4" xfId="52431"/>
    <cellStyle name="Υπολογισμός 4 4 2" xfId="52432"/>
    <cellStyle name="Υπολογισμός 4 4 2 2" xfId="52433"/>
    <cellStyle name="Υπολογισμός 4 4 3" xfId="52434"/>
    <cellStyle name="Υπολογισμός 4 4 3 2" xfId="52435"/>
    <cellStyle name="Υπολογισμός 4 4 4" xfId="52436"/>
    <cellStyle name="Υπολογισμός 4 4 5" xfId="52437"/>
    <cellStyle name="Υπολογισμός 4 4 6" xfId="52438"/>
    <cellStyle name="Υπολογισμός 4 5" xfId="52439"/>
    <cellStyle name="Υπολογισμός 4 5 2" xfId="52440"/>
    <cellStyle name="Υπολογισμός 4 5 2 2" xfId="52441"/>
    <cellStyle name="Υπολογισμός 4 5 3" xfId="52442"/>
    <cellStyle name="Υπολογισμός 4 5 3 2" xfId="52443"/>
    <cellStyle name="Υπολογισμός 4 5 4" xfId="52444"/>
    <cellStyle name="Υπολογισμός 4 5 5" xfId="52445"/>
    <cellStyle name="Υπολογισμός 4 5 6" xfId="52446"/>
    <cellStyle name="Υπολογισμός 4 6" xfId="52447"/>
    <cellStyle name="Υπολογισμός 4 6 2" xfId="52448"/>
    <cellStyle name="Υπολογισμός 4 6 2 2" xfId="52449"/>
    <cellStyle name="Υπολογισμός 4 6 3" xfId="52450"/>
    <cellStyle name="Υπολογισμός 4 6 3 2" xfId="52451"/>
    <cellStyle name="Υπολογισμός 4 6 4" xfId="52452"/>
    <cellStyle name="Υπολογισμός 4 6 5" xfId="52453"/>
    <cellStyle name="Υπολογισμός 4 6 6" xfId="52454"/>
    <cellStyle name="Υπολογισμός 4 7" xfId="52455"/>
    <cellStyle name="Υπολογισμός 4 7 2" xfId="52456"/>
    <cellStyle name="Υπολογισμός 4 7 3" xfId="52457"/>
    <cellStyle name="Υπολογισμός 4 7 4" xfId="52458"/>
    <cellStyle name="Υπολογισμός 4 8" xfId="52459"/>
    <cellStyle name="Υπολογισμός 4 8 2" xfId="52460"/>
    <cellStyle name="Υπολογισμός 4 9" xfId="52461"/>
    <cellStyle name="Υπολογισμός 4 9 2" xfId="52462"/>
    <cellStyle name="Υπολογισμός 5" xfId="52463"/>
    <cellStyle name="Υπολογισμός 5 10" xfId="52464"/>
    <cellStyle name="Υπολογισμός 5 11" xfId="52465"/>
    <cellStyle name="Υπολογισμός 5 2" xfId="52466"/>
    <cellStyle name="Υπολογισμός 5 2 2" xfId="52467"/>
    <cellStyle name="Υπολογισμός 5 2 2 2" xfId="52468"/>
    <cellStyle name="Υπολογισμός 5 2 2 2 2" xfId="52469"/>
    <cellStyle name="Υπολογισμός 5 2 2 3" xfId="52470"/>
    <cellStyle name="Υπολογισμός 5 2 2 3 2" xfId="52471"/>
    <cellStyle name="Υπολογισμός 5 2 2 4" xfId="52472"/>
    <cellStyle name="Υπολογισμός 5 2 3" xfId="52473"/>
    <cellStyle name="Υπολογισμός 5 2 3 2" xfId="52474"/>
    <cellStyle name="Υπολογισμός 5 2 4" xfId="52475"/>
    <cellStyle name="Υπολογισμός 5 2 4 2" xfId="52476"/>
    <cellStyle name="Υπολογισμός 5 2 5" xfId="52477"/>
    <cellStyle name="Υπολογισμός 5 2 5 2" xfId="52478"/>
    <cellStyle name="Υπολογισμός 5 2 6" xfId="52479"/>
    <cellStyle name="Υπολογισμός 5 3" xfId="52480"/>
    <cellStyle name="Υπολογισμός 5 3 2" xfId="52481"/>
    <cellStyle name="Υπολογισμός 5 3 2 2" xfId="52482"/>
    <cellStyle name="Υπολογισμός 5 3 2 2 2" xfId="52483"/>
    <cellStyle name="Υπολογισμός 5 3 2 3" xfId="52484"/>
    <cellStyle name="Υπολογισμός 5 3 2 3 2" xfId="52485"/>
    <cellStyle name="Υπολογισμός 5 3 2 4" xfId="52486"/>
    <cellStyle name="Υπολογισμός 5 3 3" xfId="52487"/>
    <cellStyle name="Υπολογισμός 5 3 3 2" xfId="52488"/>
    <cellStyle name="Υπολογισμός 5 3 4" xfId="52489"/>
    <cellStyle name="Υπολογισμός 5 3 4 2" xfId="52490"/>
    <cellStyle name="Υπολογισμός 5 3 5" xfId="52491"/>
    <cellStyle name="Υπολογισμός 5 3 5 2" xfId="52492"/>
    <cellStyle name="Υπολογισμός 5 3 6" xfId="52493"/>
    <cellStyle name="Υπολογισμός 5 3 7" xfId="52494"/>
    <cellStyle name="Υπολογισμός 5 3 8" xfId="52495"/>
    <cellStyle name="Υπολογισμός 5 4" xfId="52496"/>
    <cellStyle name="Υπολογισμός 5 4 2" xfId="52497"/>
    <cellStyle name="Υπολογισμός 5 4 2 2" xfId="52498"/>
    <cellStyle name="Υπολογισμός 5 4 3" xfId="52499"/>
    <cellStyle name="Υπολογισμός 5 4 3 2" xfId="52500"/>
    <cellStyle name="Υπολογισμός 5 4 4" xfId="52501"/>
    <cellStyle name="Υπολογισμός 5 4 5" xfId="52502"/>
    <cellStyle name="Υπολογισμός 5 4 6" xfId="52503"/>
    <cellStyle name="Υπολογισμός 5 5" xfId="52504"/>
    <cellStyle name="Υπολογισμός 5 5 2" xfId="52505"/>
    <cellStyle name="Υπολογισμός 5 5 2 2" xfId="52506"/>
    <cellStyle name="Υπολογισμός 5 5 3" xfId="52507"/>
    <cellStyle name="Υπολογισμός 5 5 3 2" xfId="52508"/>
    <cellStyle name="Υπολογισμός 5 5 4" xfId="52509"/>
    <cellStyle name="Υπολογισμός 5 5 5" xfId="52510"/>
    <cellStyle name="Υπολογισμός 5 5 6" xfId="52511"/>
    <cellStyle name="Υπολογισμός 5 6" xfId="52512"/>
    <cellStyle name="Υπολογισμός 5 6 2" xfId="52513"/>
    <cellStyle name="Υπολογισμός 5 6 2 2" xfId="52514"/>
    <cellStyle name="Υπολογισμός 5 6 3" xfId="52515"/>
    <cellStyle name="Υπολογισμός 5 6 3 2" xfId="52516"/>
    <cellStyle name="Υπολογισμός 5 6 4" xfId="52517"/>
    <cellStyle name="Υπολογισμός 5 6 5" xfId="52518"/>
    <cellStyle name="Υπολογισμός 5 6 6" xfId="52519"/>
    <cellStyle name="Υπολογισμός 5 7" xfId="52520"/>
    <cellStyle name="Υπολογισμός 5 7 2" xfId="52521"/>
    <cellStyle name="Υπολογισμός 5 7 3" xfId="52522"/>
    <cellStyle name="Υπολογισμός 5 7 4" xfId="52523"/>
    <cellStyle name="Υπολογισμός 5 8" xfId="52524"/>
    <cellStyle name="Υπολογισμός 5 8 2" xfId="52525"/>
    <cellStyle name="Υπολογισμός 5 9" xfId="52526"/>
    <cellStyle name="Υπολογισμός 5 9 2" xfId="52527"/>
    <cellStyle name="Υπολογισμός 6" xfId="52528"/>
    <cellStyle name="Υπολογισμός 6 10" xfId="52529"/>
    <cellStyle name="Υπολογισμός 6 11" xfId="52530"/>
    <cellStyle name="Υπολογισμός 6 2" xfId="52531"/>
    <cellStyle name="Υπολογισμός 6 2 2" xfId="52532"/>
    <cellStyle name="Υπολογισμός 6 2 2 2" xfId="52533"/>
    <cellStyle name="Υπολογισμός 6 2 2 2 2" xfId="52534"/>
    <cellStyle name="Υπολογισμός 6 2 2 3" xfId="52535"/>
    <cellStyle name="Υπολογισμός 6 2 2 3 2" xfId="52536"/>
    <cellStyle name="Υπολογισμός 6 2 2 4" xfId="52537"/>
    <cellStyle name="Υπολογισμός 6 2 3" xfId="52538"/>
    <cellStyle name="Υπολογισμός 6 2 3 2" xfId="52539"/>
    <cellStyle name="Υπολογισμός 6 2 4" xfId="52540"/>
    <cellStyle name="Υπολογισμός 6 2 4 2" xfId="52541"/>
    <cellStyle name="Υπολογισμός 6 2 5" xfId="52542"/>
    <cellStyle name="Υπολογισμός 6 2 5 2" xfId="52543"/>
    <cellStyle name="Υπολογισμός 6 2 6" xfId="52544"/>
    <cellStyle name="Υπολογισμός 6 3" xfId="52545"/>
    <cellStyle name="Υπολογισμός 6 3 2" xfId="52546"/>
    <cellStyle name="Υπολογισμός 6 3 2 2" xfId="52547"/>
    <cellStyle name="Υπολογισμός 6 3 2 2 2" xfId="52548"/>
    <cellStyle name="Υπολογισμός 6 3 2 3" xfId="52549"/>
    <cellStyle name="Υπολογισμός 6 3 2 3 2" xfId="52550"/>
    <cellStyle name="Υπολογισμός 6 3 2 4" xfId="52551"/>
    <cellStyle name="Υπολογισμός 6 3 3" xfId="52552"/>
    <cellStyle name="Υπολογισμός 6 3 3 2" xfId="52553"/>
    <cellStyle name="Υπολογισμός 6 3 4" xfId="52554"/>
    <cellStyle name="Υπολογισμός 6 3 4 2" xfId="52555"/>
    <cellStyle name="Υπολογισμός 6 3 5" xfId="52556"/>
    <cellStyle name="Υπολογισμός 6 3 5 2" xfId="52557"/>
    <cellStyle name="Υπολογισμός 6 3 6" xfId="52558"/>
    <cellStyle name="Υπολογισμός 6 3 7" xfId="52559"/>
    <cellStyle name="Υπολογισμός 6 3 8" xfId="52560"/>
    <cellStyle name="Υπολογισμός 6 4" xfId="52561"/>
    <cellStyle name="Υπολογισμός 6 4 2" xfId="52562"/>
    <cellStyle name="Υπολογισμός 6 4 2 2" xfId="52563"/>
    <cellStyle name="Υπολογισμός 6 4 3" xfId="52564"/>
    <cellStyle name="Υπολογισμός 6 4 3 2" xfId="52565"/>
    <cellStyle name="Υπολογισμός 6 4 4" xfId="52566"/>
    <cellStyle name="Υπολογισμός 6 4 5" xfId="52567"/>
    <cellStyle name="Υπολογισμός 6 4 6" xfId="52568"/>
    <cellStyle name="Υπολογισμός 6 5" xfId="52569"/>
    <cellStyle name="Υπολογισμός 6 5 2" xfId="52570"/>
    <cellStyle name="Υπολογισμός 6 5 2 2" xfId="52571"/>
    <cellStyle name="Υπολογισμός 6 5 3" xfId="52572"/>
    <cellStyle name="Υπολογισμός 6 5 3 2" xfId="52573"/>
    <cellStyle name="Υπολογισμός 6 5 4" xfId="52574"/>
    <cellStyle name="Υπολογισμός 6 5 5" xfId="52575"/>
    <cellStyle name="Υπολογισμός 6 5 6" xfId="52576"/>
    <cellStyle name="Υπολογισμός 6 6" xfId="52577"/>
    <cellStyle name="Υπολογισμός 6 6 2" xfId="52578"/>
    <cellStyle name="Υπολογισμός 6 6 2 2" xfId="52579"/>
    <cellStyle name="Υπολογισμός 6 6 3" xfId="52580"/>
    <cellStyle name="Υπολογισμός 6 6 3 2" xfId="52581"/>
    <cellStyle name="Υπολογισμός 6 6 4" xfId="52582"/>
    <cellStyle name="Υπολογισμός 6 6 5" xfId="52583"/>
    <cellStyle name="Υπολογισμός 6 6 6" xfId="52584"/>
    <cellStyle name="Υπολογισμός 6 7" xfId="52585"/>
    <cellStyle name="Υπολογισμός 6 7 2" xfId="52586"/>
    <cellStyle name="Υπολογισμός 6 7 3" xfId="52587"/>
    <cellStyle name="Υπολογισμός 6 7 4" xfId="52588"/>
    <cellStyle name="Υπολογισμός 6 8" xfId="52589"/>
    <cellStyle name="Υπολογισμός 6 8 2" xfId="52590"/>
    <cellStyle name="Υπολογισμός 6 9" xfId="52591"/>
    <cellStyle name="Υπολογισμός 6 9 2" xfId="52592"/>
    <cellStyle name="Υπολογισμός 7" xfId="52593"/>
    <cellStyle name="Υπολογισμός 7 10" xfId="52594"/>
    <cellStyle name="Υπολογισμός 7 11" xfId="52595"/>
    <cellStyle name="Υπολογισμός 7 2" xfId="52596"/>
    <cellStyle name="Υπολογισμός 7 2 2" xfId="52597"/>
    <cellStyle name="Υπολογισμός 7 2 2 2" xfId="52598"/>
    <cellStyle name="Υπολογισμός 7 2 2 2 2" xfId="52599"/>
    <cellStyle name="Υπολογισμός 7 2 2 3" xfId="52600"/>
    <cellStyle name="Υπολογισμός 7 2 2 3 2" xfId="52601"/>
    <cellStyle name="Υπολογισμός 7 2 2 4" xfId="52602"/>
    <cellStyle name="Υπολογισμός 7 2 3" xfId="52603"/>
    <cellStyle name="Υπολογισμός 7 2 3 2" xfId="52604"/>
    <cellStyle name="Υπολογισμός 7 2 4" xfId="52605"/>
    <cellStyle name="Υπολογισμός 7 2 4 2" xfId="52606"/>
    <cellStyle name="Υπολογισμός 7 2 5" xfId="52607"/>
    <cellStyle name="Υπολογισμός 7 2 5 2" xfId="52608"/>
    <cellStyle name="Υπολογισμός 7 2 6" xfId="52609"/>
    <cellStyle name="Υπολογισμός 7 3" xfId="52610"/>
    <cellStyle name="Υπολογισμός 7 3 2" xfId="52611"/>
    <cellStyle name="Υπολογισμός 7 3 2 2" xfId="52612"/>
    <cellStyle name="Υπολογισμός 7 3 2 2 2" xfId="52613"/>
    <cellStyle name="Υπολογισμός 7 3 2 3" xfId="52614"/>
    <cellStyle name="Υπολογισμός 7 3 2 3 2" xfId="52615"/>
    <cellStyle name="Υπολογισμός 7 3 2 4" xfId="52616"/>
    <cellStyle name="Υπολογισμός 7 3 3" xfId="52617"/>
    <cellStyle name="Υπολογισμός 7 3 3 2" xfId="52618"/>
    <cellStyle name="Υπολογισμός 7 3 4" xfId="52619"/>
    <cellStyle name="Υπολογισμός 7 3 4 2" xfId="52620"/>
    <cellStyle name="Υπολογισμός 7 3 5" xfId="52621"/>
    <cellStyle name="Υπολογισμός 7 3 5 2" xfId="52622"/>
    <cellStyle name="Υπολογισμός 7 3 6" xfId="52623"/>
    <cellStyle name="Υπολογισμός 7 3 7" xfId="52624"/>
    <cellStyle name="Υπολογισμός 7 3 8" xfId="52625"/>
    <cellStyle name="Υπολογισμός 7 4" xfId="52626"/>
    <cellStyle name="Υπολογισμός 7 4 2" xfId="52627"/>
    <cellStyle name="Υπολογισμός 7 4 2 2" xfId="52628"/>
    <cellStyle name="Υπολογισμός 7 4 3" xfId="52629"/>
    <cellStyle name="Υπολογισμός 7 4 3 2" xfId="52630"/>
    <cellStyle name="Υπολογισμός 7 4 4" xfId="52631"/>
    <cellStyle name="Υπολογισμός 7 4 5" xfId="52632"/>
    <cellStyle name="Υπολογισμός 7 4 6" xfId="52633"/>
    <cellStyle name="Υπολογισμός 7 5" xfId="52634"/>
    <cellStyle name="Υπολογισμός 7 5 2" xfId="52635"/>
    <cellStyle name="Υπολογισμός 7 5 2 2" xfId="52636"/>
    <cellStyle name="Υπολογισμός 7 5 3" xfId="52637"/>
    <cellStyle name="Υπολογισμός 7 5 3 2" xfId="52638"/>
    <cellStyle name="Υπολογισμός 7 5 4" xfId="52639"/>
    <cellStyle name="Υπολογισμός 7 5 5" xfId="52640"/>
    <cellStyle name="Υπολογισμός 7 5 6" xfId="52641"/>
    <cellStyle name="Υπολογισμός 7 6" xfId="52642"/>
    <cellStyle name="Υπολογισμός 7 6 2" xfId="52643"/>
    <cellStyle name="Υπολογισμός 7 6 2 2" xfId="52644"/>
    <cellStyle name="Υπολογισμός 7 6 3" xfId="52645"/>
    <cellStyle name="Υπολογισμός 7 6 3 2" xfId="52646"/>
    <cellStyle name="Υπολογισμός 7 6 4" xfId="52647"/>
    <cellStyle name="Υπολογισμός 7 6 5" xfId="52648"/>
    <cellStyle name="Υπολογισμός 7 6 6" xfId="52649"/>
    <cellStyle name="Υπολογισμός 7 7" xfId="52650"/>
    <cellStyle name="Υπολογισμός 7 7 2" xfId="52651"/>
    <cellStyle name="Υπολογισμός 7 7 3" xfId="52652"/>
    <cellStyle name="Υπολογισμός 7 7 4" xfId="52653"/>
    <cellStyle name="Υπολογισμός 7 8" xfId="52654"/>
    <cellStyle name="Υπολογισμός 7 8 2" xfId="52655"/>
    <cellStyle name="Υπολογισμός 7 9" xfId="52656"/>
    <cellStyle name="Υπολογισμός 7 9 2" xfId="52657"/>
    <cellStyle name="Υπολογισμός 8" xfId="52658"/>
    <cellStyle name="Υπολογισμός 8 10" xfId="52659"/>
    <cellStyle name="Υπολογισμός 8 11" xfId="52660"/>
    <cellStyle name="Υπολογισμός 8 2" xfId="52661"/>
    <cellStyle name="Υπολογισμός 8 2 2" xfId="52662"/>
    <cellStyle name="Υπολογισμός 8 2 2 2" xfId="52663"/>
    <cellStyle name="Υπολογισμός 8 2 2 2 2" xfId="52664"/>
    <cellStyle name="Υπολογισμός 8 2 2 3" xfId="52665"/>
    <cellStyle name="Υπολογισμός 8 2 2 3 2" xfId="52666"/>
    <cellStyle name="Υπολογισμός 8 2 2 4" xfId="52667"/>
    <cellStyle name="Υπολογισμός 8 2 3" xfId="52668"/>
    <cellStyle name="Υπολογισμός 8 2 3 2" xfId="52669"/>
    <cellStyle name="Υπολογισμός 8 2 4" xfId="52670"/>
    <cellStyle name="Υπολογισμός 8 2 4 2" xfId="52671"/>
    <cellStyle name="Υπολογισμός 8 2 5" xfId="52672"/>
    <cellStyle name="Υπολογισμός 8 2 5 2" xfId="52673"/>
    <cellStyle name="Υπολογισμός 8 2 6" xfId="52674"/>
    <cellStyle name="Υπολογισμός 8 3" xfId="52675"/>
    <cellStyle name="Υπολογισμός 8 3 2" xfId="52676"/>
    <cellStyle name="Υπολογισμός 8 3 2 2" xfId="52677"/>
    <cellStyle name="Υπολογισμός 8 3 2 2 2" xfId="52678"/>
    <cellStyle name="Υπολογισμός 8 3 2 3" xfId="52679"/>
    <cellStyle name="Υπολογισμός 8 3 2 3 2" xfId="52680"/>
    <cellStyle name="Υπολογισμός 8 3 2 4" xfId="52681"/>
    <cellStyle name="Υπολογισμός 8 3 3" xfId="52682"/>
    <cellStyle name="Υπολογισμός 8 3 3 2" xfId="52683"/>
    <cellStyle name="Υπολογισμός 8 3 4" xfId="52684"/>
    <cellStyle name="Υπολογισμός 8 3 4 2" xfId="52685"/>
    <cellStyle name="Υπολογισμός 8 3 5" xfId="52686"/>
    <cellStyle name="Υπολογισμός 8 3 5 2" xfId="52687"/>
    <cellStyle name="Υπολογισμός 8 3 6" xfId="52688"/>
    <cellStyle name="Υπολογισμός 8 3 7" xfId="52689"/>
    <cellStyle name="Υπολογισμός 8 3 8" xfId="52690"/>
    <cellStyle name="Υπολογισμός 8 4" xfId="52691"/>
    <cellStyle name="Υπολογισμός 8 4 2" xfId="52692"/>
    <cellStyle name="Υπολογισμός 8 4 2 2" xfId="52693"/>
    <cellStyle name="Υπολογισμός 8 4 3" xfId="52694"/>
    <cellStyle name="Υπολογισμός 8 4 3 2" xfId="52695"/>
    <cellStyle name="Υπολογισμός 8 4 4" xfId="52696"/>
    <cellStyle name="Υπολογισμός 8 4 5" xfId="52697"/>
    <cellStyle name="Υπολογισμός 8 4 6" xfId="52698"/>
    <cellStyle name="Υπολογισμός 8 5" xfId="52699"/>
    <cellStyle name="Υπολογισμός 8 5 2" xfId="52700"/>
    <cellStyle name="Υπολογισμός 8 5 2 2" xfId="52701"/>
    <cellStyle name="Υπολογισμός 8 5 3" xfId="52702"/>
    <cellStyle name="Υπολογισμός 8 5 3 2" xfId="52703"/>
    <cellStyle name="Υπολογισμός 8 5 4" xfId="52704"/>
    <cellStyle name="Υπολογισμός 8 5 5" xfId="52705"/>
    <cellStyle name="Υπολογισμός 8 5 6" xfId="52706"/>
    <cellStyle name="Υπολογισμός 8 6" xfId="52707"/>
    <cellStyle name="Υπολογισμός 8 6 2" xfId="52708"/>
    <cellStyle name="Υπολογισμός 8 6 2 2" xfId="52709"/>
    <cellStyle name="Υπολογισμός 8 6 3" xfId="52710"/>
    <cellStyle name="Υπολογισμός 8 6 3 2" xfId="52711"/>
    <cellStyle name="Υπολογισμός 8 6 4" xfId="52712"/>
    <cellStyle name="Υπολογισμός 8 6 5" xfId="52713"/>
    <cellStyle name="Υπολογισμός 8 6 6" xfId="52714"/>
    <cellStyle name="Υπολογισμός 8 7" xfId="52715"/>
    <cellStyle name="Υπολογισμός 8 7 2" xfId="52716"/>
    <cellStyle name="Υπολογισμός 8 7 3" xfId="52717"/>
    <cellStyle name="Υπολογισμός 8 7 4" xfId="52718"/>
    <cellStyle name="Υπολογισμός 8 8" xfId="52719"/>
    <cellStyle name="Υπολογισμός 8 8 2" xfId="52720"/>
    <cellStyle name="Υπολογισμός 8 9" xfId="52721"/>
    <cellStyle name="Υπολογισμός 8 9 2" xfId="52722"/>
    <cellStyle name="Υπολογισμός 9" xfId="52723"/>
    <cellStyle name="Υπολογισμός 9 10" xfId="52724"/>
    <cellStyle name="Υπολογισμός 9 11" xfId="52725"/>
    <cellStyle name="Υπολογισμός 9 2" xfId="52726"/>
    <cellStyle name="Υπολογισμός 9 2 2" xfId="52727"/>
    <cellStyle name="Υπολογισμός 9 2 2 2" xfId="52728"/>
    <cellStyle name="Υπολογισμός 9 2 2 2 2" xfId="52729"/>
    <cellStyle name="Υπολογισμός 9 2 2 3" xfId="52730"/>
    <cellStyle name="Υπολογισμός 9 2 2 3 2" xfId="52731"/>
    <cellStyle name="Υπολογισμός 9 2 2 4" xfId="52732"/>
    <cellStyle name="Υπολογισμός 9 2 3" xfId="52733"/>
    <cellStyle name="Υπολογισμός 9 2 3 2" xfId="52734"/>
    <cellStyle name="Υπολογισμός 9 2 4" xfId="52735"/>
    <cellStyle name="Υπολογισμός 9 2 4 2" xfId="52736"/>
    <cellStyle name="Υπολογισμός 9 2 5" xfId="52737"/>
    <cellStyle name="Υπολογισμός 9 2 5 2" xfId="52738"/>
    <cellStyle name="Υπολογισμός 9 2 6" xfId="52739"/>
    <cellStyle name="Υπολογισμός 9 3" xfId="52740"/>
    <cellStyle name="Υπολογισμός 9 3 2" xfId="52741"/>
    <cellStyle name="Υπολογισμός 9 3 2 2" xfId="52742"/>
    <cellStyle name="Υπολογισμός 9 3 2 2 2" xfId="52743"/>
    <cellStyle name="Υπολογισμός 9 3 2 3" xfId="52744"/>
    <cellStyle name="Υπολογισμός 9 3 2 3 2" xfId="52745"/>
    <cellStyle name="Υπολογισμός 9 3 2 4" xfId="52746"/>
    <cellStyle name="Υπολογισμός 9 3 3" xfId="52747"/>
    <cellStyle name="Υπολογισμός 9 3 3 2" xfId="52748"/>
    <cellStyle name="Υπολογισμός 9 3 4" xfId="52749"/>
    <cellStyle name="Υπολογισμός 9 3 4 2" xfId="52750"/>
    <cellStyle name="Υπολογισμός 9 3 5" xfId="52751"/>
    <cellStyle name="Υπολογισμός 9 3 5 2" xfId="52752"/>
    <cellStyle name="Υπολογισμός 9 3 6" xfId="52753"/>
    <cellStyle name="Υπολογισμός 9 3 7" xfId="52754"/>
    <cellStyle name="Υπολογισμός 9 3 8" xfId="52755"/>
    <cellStyle name="Υπολογισμός 9 4" xfId="52756"/>
    <cellStyle name="Υπολογισμός 9 4 2" xfId="52757"/>
    <cellStyle name="Υπολογισμός 9 4 2 2" xfId="52758"/>
    <cellStyle name="Υπολογισμός 9 4 3" xfId="52759"/>
    <cellStyle name="Υπολογισμός 9 4 3 2" xfId="52760"/>
    <cellStyle name="Υπολογισμός 9 4 4" xfId="52761"/>
    <cellStyle name="Υπολογισμός 9 4 5" xfId="52762"/>
    <cellStyle name="Υπολογισμός 9 4 6" xfId="52763"/>
    <cellStyle name="Υπολογισμός 9 5" xfId="52764"/>
    <cellStyle name="Υπολογισμός 9 5 2" xfId="52765"/>
    <cellStyle name="Υπολογισμός 9 5 2 2" xfId="52766"/>
    <cellStyle name="Υπολογισμός 9 5 3" xfId="52767"/>
    <cellStyle name="Υπολογισμός 9 5 3 2" xfId="52768"/>
    <cellStyle name="Υπολογισμός 9 5 4" xfId="52769"/>
    <cellStyle name="Υπολογισμός 9 5 5" xfId="52770"/>
    <cellStyle name="Υπολογισμός 9 5 6" xfId="52771"/>
    <cellStyle name="Υπολογισμός 9 6" xfId="52772"/>
    <cellStyle name="Υπολογισμός 9 6 2" xfId="52773"/>
    <cellStyle name="Υπολογισμός 9 6 2 2" xfId="52774"/>
    <cellStyle name="Υπολογισμός 9 6 3" xfId="52775"/>
    <cellStyle name="Υπολογισμός 9 6 3 2" xfId="52776"/>
    <cellStyle name="Υπολογισμός 9 6 4" xfId="52777"/>
    <cellStyle name="Υπολογισμός 9 6 5" xfId="52778"/>
    <cellStyle name="Υπολογισμός 9 6 6" xfId="52779"/>
    <cellStyle name="Υπολογισμός 9 7" xfId="52780"/>
    <cellStyle name="Υπολογισμός 9 7 2" xfId="52781"/>
    <cellStyle name="Υπολογισμός 9 7 3" xfId="52782"/>
    <cellStyle name="Υπολογισμός 9 7 4" xfId="52783"/>
    <cellStyle name="Υπολογισμός 9 8" xfId="52784"/>
    <cellStyle name="Υπολογισμός 9 8 2" xfId="52785"/>
    <cellStyle name="Υπολογισμός 9 9" xfId="52786"/>
    <cellStyle name="Υπολογισμός 9 9 2" xfId="52787"/>
    <cellStyle name="Гиперссылка" xfId="52788"/>
    <cellStyle name="ДАТА" xfId="52789"/>
    <cellStyle name="ДАТА 2" xfId="52790"/>
    <cellStyle name="ДАТА 2 2" xfId="52791"/>
    <cellStyle name="ДАТА 2 3" xfId="52792"/>
    <cellStyle name="ДАТА 2 4" xfId="52793"/>
    <cellStyle name="ДАТА 2 5" xfId="52794"/>
    <cellStyle name="ДАТА 3" xfId="52795"/>
    <cellStyle name="ДАТА 4" xfId="52796"/>
    <cellStyle name="ДАТА 5" xfId="52797"/>
    <cellStyle name="ДАТА 6" xfId="52798"/>
    <cellStyle name="ДАТА 7" xfId="52799"/>
    <cellStyle name="Денежный [0]_453" xfId="52800"/>
    <cellStyle name="Денежный_453" xfId="52801"/>
    <cellStyle name="ЗАГОЛОВОК1" xfId="52802"/>
    <cellStyle name="ЗАГОЛОВОК1 2" xfId="52803"/>
    <cellStyle name="ЗАГОЛОВОК1 2 2" xfId="52804"/>
    <cellStyle name="ЗАГОЛОВОК1 2 3" xfId="52805"/>
    <cellStyle name="ЗАГОЛОВОК1 2 4" xfId="52806"/>
    <cellStyle name="ЗАГОЛОВОК1 2 5" xfId="52807"/>
    <cellStyle name="ЗАГОЛОВОК1 3" xfId="52808"/>
    <cellStyle name="ЗАГОЛОВОК1 4" xfId="52809"/>
    <cellStyle name="ЗАГОЛОВОК1 5" xfId="52810"/>
    <cellStyle name="ЗАГОЛОВОК1 6" xfId="52811"/>
    <cellStyle name="ЗАГОЛОВОК1 7" xfId="52812"/>
    <cellStyle name="ЗАГОЛОВОК2" xfId="52813"/>
    <cellStyle name="ЗАГОЛОВОК2 2" xfId="52814"/>
    <cellStyle name="ЗАГОЛОВОК2 2 2" xfId="52815"/>
    <cellStyle name="ЗАГОЛОВОК2 2 3" xfId="52816"/>
    <cellStyle name="ЗАГОЛОВОК2 2 4" xfId="52817"/>
    <cellStyle name="ЗАГОЛОВОК2 2 5" xfId="52818"/>
    <cellStyle name="ЗАГОЛОВОК2 3" xfId="52819"/>
    <cellStyle name="ЗАГОЛОВОК2 4" xfId="52820"/>
    <cellStyle name="ЗАГОЛОВОК2 5" xfId="52821"/>
    <cellStyle name="ЗАГОЛОВОК2 6" xfId="52822"/>
    <cellStyle name="ЗАГОЛОВОК2 7" xfId="52823"/>
    <cellStyle name="ИТОГОВЫЙ" xfId="52824"/>
    <cellStyle name="ИТОГОВЫЙ 10" xfId="52825"/>
    <cellStyle name="ИТОГОВЫЙ 10 2" xfId="52826"/>
    <cellStyle name="ИТОГОВЫЙ 11" xfId="52827"/>
    <cellStyle name="ИТОГОВЫЙ 11 2" xfId="52828"/>
    <cellStyle name="ИТОГОВЫЙ 12" xfId="52829"/>
    <cellStyle name="ИТОГОВЫЙ 12 2" xfId="52830"/>
    <cellStyle name="ИТОГОВЫЙ 13" xfId="52831"/>
    <cellStyle name="ИТОГОВЫЙ 14" xfId="52832"/>
    <cellStyle name="ИТОГОВЫЙ 15" xfId="52833"/>
    <cellStyle name="ИТОГОВЫЙ 16" xfId="52834"/>
    <cellStyle name="ИТОГОВЫЙ 2" xfId="52835"/>
    <cellStyle name="ИТОГОВЫЙ 2 10" xfId="52836"/>
    <cellStyle name="ИТОГОВЫЙ 2 10 2" xfId="52837"/>
    <cellStyle name="ИТОГОВЫЙ 2 11" xfId="52838"/>
    <cellStyle name="ИТОГОВЫЙ 2 11 2" xfId="52839"/>
    <cellStyle name="ИТОГОВЫЙ 2 12" xfId="52840"/>
    <cellStyle name="ИТОГОВЫЙ 2 13" xfId="52841"/>
    <cellStyle name="ИТОГОВЫЙ 2 2" xfId="52842"/>
    <cellStyle name="ИТОГОВЫЙ 2 2 2" xfId="52843"/>
    <cellStyle name="ИТОГОВЫЙ 2 2 2 2" xfId="52844"/>
    <cellStyle name="ИТОГОВЫЙ 2 2 2 2 2" xfId="52845"/>
    <cellStyle name="ИТОГОВЫЙ 2 2 2 3" xfId="52846"/>
    <cellStyle name="ИТОГОВЫЙ 2 2 2 3 2" xfId="52847"/>
    <cellStyle name="ИТОГОВЫЙ 2 2 2 4" xfId="52848"/>
    <cellStyle name="ИТОГОВЫЙ 2 2 3" xfId="52849"/>
    <cellStyle name="ИТОГОВЫЙ 2 2 3 2" xfId="52850"/>
    <cellStyle name="ИТОГОВЫЙ 2 2 3 2 2" xfId="52851"/>
    <cellStyle name="ИТОГОВЫЙ 2 2 3 3" xfId="52852"/>
    <cellStyle name="ИТОГОВЫЙ 2 2 3 3 2" xfId="52853"/>
    <cellStyle name="ИТОГОВЫЙ 2 2 3 4" xfId="52854"/>
    <cellStyle name="ИТОГОВЫЙ 2 2 4" xfId="52855"/>
    <cellStyle name="ИТОГОВЫЙ 2 2 4 2" xfId="52856"/>
    <cellStyle name="ИТОГОВЫЙ 2 2 5" xfId="52857"/>
    <cellStyle name="ИТОГОВЫЙ 2 2 5 2" xfId="52858"/>
    <cellStyle name="ИТОГОВЫЙ 2 2 6" xfId="52859"/>
    <cellStyle name="ИТОГОВЫЙ 2 2 6 2" xfId="52860"/>
    <cellStyle name="ИТОГОВЫЙ 2 2 7" xfId="52861"/>
    <cellStyle name="ИТОГОВЫЙ 2 2 7 2" xfId="52862"/>
    <cellStyle name="ИТОГОВЫЙ 2 2 8" xfId="52863"/>
    <cellStyle name="ИТОГОВЫЙ 2 2 8 2" xfId="52864"/>
    <cellStyle name="ИТОГОВЫЙ 2 2 9" xfId="52865"/>
    <cellStyle name="ИТОГОВЫЙ 2 3" xfId="52866"/>
    <cellStyle name="ИТОГОВЫЙ 2 3 2" xfId="52867"/>
    <cellStyle name="ИТОГОВЫЙ 2 3 2 2" xfId="52868"/>
    <cellStyle name="ИТОГОВЫЙ 2 3 2 2 2" xfId="52869"/>
    <cellStyle name="ИТОГОВЫЙ 2 3 2 3" xfId="52870"/>
    <cellStyle name="ИТОГОВЫЙ 2 3 2 3 2" xfId="52871"/>
    <cellStyle name="ИТОГОВЫЙ 2 3 2 4" xfId="52872"/>
    <cellStyle name="ИТОГОВЫЙ 2 3 3" xfId="52873"/>
    <cellStyle name="ИТОГОВЫЙ 2 3 3 2" xfId="52874"/>
    <cellStyle name="ИТОГОВЫЙ 2 3 4" xfId="52875"/>
    <cellStyle name="ИТОГОВЫЙ 2 3 4 2" xfId="52876"/>
    <cellStyle name="ИТОГОВЫЙ 2 3 5" xfId="52877"/>
    <cellStyle name="ИТОГОВЫЙ 2 3 5 2" xfId="52878"/>
    <cellStyle name="ИТОГОВЫЙ 2 3 6" xfId="52879"/>
    <cellStyle name="ИТОГОВЫЙ 2 3 6 2" xfId="52880"/>
    <cellStyle name="ИТОГОВЫЙ 2 3 7" xfId="52881"/>
    <cellStyle name="ИТОГОВЫЙ 2 4" xfId="52882"/>
    <cellStyle name="ИТОГОВЫЙ 2 4 2" xfId="52883"/>
    <cellStyle name="ИТОГОВЫЙ 2 4 2 2" xfId="52884"/>
    <cellStyle name="ИТОГОВЫЙ 2 4 2 2 2" xfId="52885"/>
    <cellStyle name="ИТОГОВЫЙ 2 4 2 3" xfId="52886"/>
    <cellStyle name="ИТОГОВЫЙ 2 4 2 3 2" xfId="52887"/>
    <cellStyle name="ИТОГОВЫЙ 2 4 2 4" xfId="52888"/>
    <cellStyle name="ИТОГОВЫЙ 2 4 3" xfId="52889"/>
    <cellStyle name="ИТОГОВЫЙ 2 4 3 2" xfId="52890"/>
    <cellStyle name="ИТОГОВЫЙ 2 4 4" xfId="52891"/>
    <cellStyle name="ИТОГОВЫЙ 2 4 4 2" xfId="52892"/>
    <cellStyle name="ИТОГОВЫЙ 2 4 5" xfId="52893"/>
    <cellStyle name="ИТОГОВЫЙ 2 4 5 2" xfId="52894"/>
    <cellStyle name="ИТОГОВЫЙ 2 4 6" xfId="52895"/>
    <cellStyle name="ИТОГОВЫЙ 2 4 6 2" xfId="52896"/>
    <cellStyle name="ИТОГОВЫЙ 2 4 7" xfId="52897"/>
    <cellStyle name="ИТОГОВЫЙ 2 5" xfId="52898"/>
    <cellStyle name="ИТОГОВЫЙ 2 5 2" xfId="52899"/>
    <cellStyle name="ИТОГОВЫЙ 2 5 2 2" xfId="52900"/>
    <cellStyle name="ИТОГОВЫЙ 2 5 3" xfId="52901"/>
    <cellStyle name="ИТОГОВЫЙ 2 5 3 2" xfId="52902"/>
    <cellStyle name="ИТОГОВЫЙ 2 5 4" xfId="52903"/>
    <cellStyle name="ИТОГОВЫЙ 2 6" xfId="52904"/>
    <cellStyle name="ИТОГОВЫЙ 2 6 2" xfId="52905"/>
    <cellStyle name="ИТОГОВЫЙ 2 6 2 2" xfId="52906"/>
    <cellStyle name="ИТОГОВЫЙ 2 6 3" xfId="52907"/>
    <cellStyle name="ИТОГОВЫЙ 2 6 3 2" xfId="52908"/>
    <cellStyle name="ИТОГОВЫЙ 2 6 4" xfId="52909"/>
    <cellStyle name="ИТОГОВЫЙ 2 7" xfId="52910"/>
    <cellStyle name="ИТОГОВЫЙ 2 7 2" xfId="52911"/>
    <cellStyle name="ИТОГОВЫЙ 2 8" xfId="52912"/>
    <cellStyle name="ИТОГОВЫЙ 2 8 2" xfId="52913"/>
    <cellStyle name="ИТОГОВЫЙ 2 9" xfId="52914"/>
    <cellStyle name="ИТОГОВЫЙ 2 9 2" xfId="52915"/>
    <cellStyle name="ИТОГОВЫЙ 3" xfId="52916"/>
    <cellStyle name="ИТОГОВЫЙ 3 2" xfId="52917"/>
    <cellStyle name="ИТОГОВЫЙ 3 2 2" xfId="52918"/>
    <cellStyle name="ИТОГОВЫЙ 3 2 2 2" xfId="52919"/>
    <cellStyle name="ИТОГОВЫЙ 3 2 3" xfId="52920"/>
    <cellStyle name="ИТОГОВЫЙ 3 2 3 2" xfId="52921"/>
    <cellStyle name="ИТОГОВЫЙ 3 2 4" xfId="52922"/>
    <cellStyle name="ИТОГОВЫЙ 3 3" xfId="52923"/>
    <cellStyle name="ИТОГОВЫЙ 3 3 2" xfId="52924"/>
    <cellStyle name="ИТОГОВЫЙ 3 3 2 2" xfId="52925"/>
    <cellStyle name="ИТОГОВЫЙ 3 3 3" xfId="52926"/>
    <cellStyle name="ИТОГОВЫЙ 3 3 3 2" xfId="52927"/>
    <cellStyle name="ИТОГОВЫЙ 3 3 4" xfId="52928"/>
    <cellStyle name="ИТОГОВЫЙ 3 4" xfId="52929"/>
    <cellStyle name="ИТОГОВЫЙ 3 4 2" xfId="52930"/>
    <cellStyle name="ИТОГОВЫЙ 3 5" xfId="52931"/>
    <cellStyle name="ИТОГОВЫЙ 3 5 2" xfId="52932"/>
    <cellStyle name="ИТОГОВЫЙ 3 6" xfId="52933"/>
    <cellStyle name="ИТОГОВЫЙ 3 6 2" xfId="52934"/>
    <cellStyle name="ИТОГОВЫЙ 3 7" xfId="52935"/>
    <cellStyle name="ИТОГОВЫЙ 3 7 2" xfId="52936"/>
    <cellStyle name="ИТОГОВЫЙ 3 8" xfId="52937"/>
    <cellStyle name="ИТОГОВЫЙ 3 8 2" xfId="52938"/>
    <cellStyle name="ИТОГОВЫЙ 3 9" xfId="52939"/>
    <cellStyle name="ИТОГОВЫЙ 4" xfId="52940"/>
    <cellStyle name="ИТОГОВЫЙ 4 2" xfId="52941"/>
    <cellStyle name="ИТОГОВЫЙ 4 2 2" xfId="52942"/>
    <cellStyle name="ИТОГОВЫЙ 4 2 2 2" xfId="52943"/>
    <cellStyle name="ИТОГОВЫЙ 4 2 3" xfId="52944"/>
    <cellStyle name="ИТОГОВЫЙ 4 2 3 2" xfId="52945"/>
    <cellStyle name="ИТОГОВЫЙ 4 2 4" xfId="52946"/>
    <cellStyle name="ИТОГОВЫЙ 4 3" xfId="52947"/>
    <cellStyle name="ИТОГОВЫЙ 4 3 2" xfId="52948"/>
    <cellStyle name="ИТОГОВЫЙ 4 4" xfId="52949"/>
    <cellStyle name="ИТОГОВЫЙ 4 4 2" xfId="52950"/>
    <cellStyle name="ИТОГОВЫЙ 4 5" xfId="52951"/>
    <cellStyle name="ИТОГОВЫЙ 4 5 2" xfId="52952"/>
    <cellStyle name="ИТОГОВЫЙ 4 6" xfId="52953"/>
    <cellStyle name="ИТОГОВЫЙ 4 6 2" xfId="52954"/>
    <cellStyle name="ИТОГОВЫЙ 4 7" xfId="52955"/>
    <cellStyle name="ИТОГОВЫЙ 5" xfId="52956"/>
    <cellStyle name="ИТОГОВЫЙ 5 2" xfId="52957"/>
    <cellStyle name="ИТОГОВЫЙ 5 2 2" xfId="52958"/>
    <cellStyle name="ИТОГОВЫЙ 5 2 2 2" xfId="52959"/>
    <cellStyle name="ИТОГОВЫЙ 5 2 3" xfId="52960"/>
    <cellStyle name="ИТОГОВЫЙ 5 2 3 2" xfId="52961"/>
    <cellStyle name="ИТОГОВЫЙ 5 2 4" xfId="52962"/>
    <cellStyle name="ИТОГОВЫЙ 5 3" xfId="52963"/>
    <cellStyle name="ИТОГОВЫЙ 5 3 2" xfId="52964"/>
    <cellStyle name="ИТОГОВЫЙ 5 4" xfId="52965"/>
    <cellStyle name="ИТОГОВЫЙ 5 4 2" xfId="52966"/>
    <cellStyle name="ИТОГОВЫЙ 5 5" xfId="52967"/>
    <cellStyle name="ИТОГОВЫЙ 5 5 2" xfId="52968"/>
    <cellStyle name="ИТОГОВЫЙ 5 6" xfId="52969"/>
    <cellStyle name="ИТОГОВЫЙ 5 6 2" xfId="52970"/>
    <cellStyle name="ИТОГОВЫЙ 5 7" xfId="52971"/>
    <cellStyle name="ИТОГОВЫЙ 6" xfId="52972"/>
    <cellStyle name="ИТОГОВЫЙ 6 2" xfId="52973"/>
    <cellStyle name="ИТОГОВЫЙ 6 2 2" xfId="52974"/>
    <cellStyle name="ИТОГОВЫЙ 6 3" xfId="52975"/>
    <cellStyle name="ИТОГОВЫЙ 6 3 2" xfId="52976"/>
    <cellStyle name="ИТОГОВЫЙ 6 4" xfId="52977"/>
    <cellStyle name="ИТОГОВЫЙ 7" xfId="52978"/>
    <cellStyle name="ИТОГОВЫЙ 7 2" xfId="52979"/>
    <cellStyle name="ИТОГОВЫЙ 7 2 2" xfId="52980"/>
    <cellStyle name="ИТОГОВЫЙ 7 3" xfId="52981"/>
    <cellStyle name="ИТОГОВЫЙ 7 3 2" xfId="52982"/>
    <cellStyle name="ИТОГОВЫЙ 7 4" xfId="52983"/>
    <cellStyle name="ИТОГОВЫЙ 8" xfId="52984"/>
    <cellStyle name="ИТОГОВЫЙ 8 2" xfId="52985"/>
    <cellStyle name="ИТОГОВЫЙ 9" xfId="52986"/>
    <cellStyle name="ИТОГОВЫЙ 9 2" xfId="52987"/>
    <cellStyle name="Обычный_02-682" xfId="52988"/>
    <cellStyle name="Открывавшаяся гиперссылка" xfId="52989"/>
    <cellStyle name="ПРОЦЕНТНЫЙ_BOPENGC" xfId="52990"/>
    <cellStyle name="ТЕКСТ" xfId="52991"/>
    <cellStyle name="ТЕКСТ 2" xfId="52992"/>
    <cellStyle name="ТЕКСТ 2 2" xfId="52993"/>
    <cellStyle name="ТЕКСТ 2 3" xfId="52994"/>
    <cellStyle name="ТЕКСТ 2 4" xfId="52995"/>
    <cellStyle name="ТЕКСТ 2 5" xfId="52996"/>
    <cellStyle name="ТЕКСТ 3" xfId="52997"/>
    <cellStyle name="ТЕКСТ 4" xfId="52998"/>
    <cellStyle name="ТЕКСТ 5" xfId="52999"/>
    <cellStyle name="ТЕКСТ 6" xfId="53000"/>
    <cellStyle name="ТЕКСТ 7" xfId="53001"/>
    <cellStyle name="Тысячи [0]_Dk98" xfId="53002"/>
    <cellStyle name="Тысячи_Dk98" xfId="53003"/>
    <cellStyle name="УровеньСтолб_1_Структура державного боргу" xfId="53004"/>
    <cellStyle name="УровеньСтрок_1_Структура державного боргу" xfId="53005"/>
    <cellStyle name="ФИКСИРОВАННЫЙ" xfId="53006"/>
    <cellStyle name="Финансовый [0]_453" xfId="53007"/>
    <cellStyle name="Финансовый_1 квартал-уточ.платежі" xfId="53008"/>
    <cellStyle name="標準_TonREAL" xfId="53009"/>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9" Type="http://schemas.openxmlformats.org/officeDocument/2006/relationships/externalLink" Target="externalLinks/externalLink17.xml"/><Relationship Id="rId21" Type="http://schemas.openxmlformats.org/officeDocument/2006/relationships/worksheet" Target="worksheets/sheet21.xml"/><Relationship Id="rId34" Type="http://schemas.openxmlformats.org/officeDocument/2006/relationships/externalLink" Target="externalLinks/externalLink12.xml"/><Relationship Id="rId42" Type="http://schemas.openxmlformats.org/officeDocument/2006/relationships/externalLink" Target="externalLinks/externalLink20.xml"/><Relationship Id="rId47" Type="http://schemas.openxmlformats.org/officeDocument/2006/relationships/externalLink" Target="externalLinks/externalLink25.xml"/><Relationship Id="rId50" Type="http://schemas.openxmlformats.org/officeDocument/2006/relationships/externalLink" Target="externalLinks/externalLink28.xml"/><Relationship Id="rId55" Type="http://schemas.openxmlformats.org/officeDocument/2006/relationships/externalLink" Target="externalLinks/externalLink33.xml"/><Relationship Id="rId63" Type="http://schemas.openxmlformats.org/officeDocument/2006/relationships/externalLink" Target="externalLinks/externalLink4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externalLink" Target="externalLinks/externalLink10.xml"/><Relationship Id="rId37" Type="http://schemas.openxmlformats.org/officeDocument/2006/relationships/externalLink" Target="externalLinks/externalLink15.xml"/><Relationship Id="rId40" Type="http://schemas.openxmlformats.org/officeDocument/2006/relationships/externalLink" Target="externalLinks/externalLink18.xml"/><Relationship Id="rId45" Type="http://schemas.openxmlformats.org/officeDocument/2006/relationships/externalLink" Target="externalLinks/externalLink23.xml"/><Relationship Id="rId53" Type="http://schemas.openxmlformats.org/officeDocument/2006/relationships/externalLink" Target="externalLinks/externalLink31.xml"/><Relationship Id="rId58" Type="http://schemas.openxmlformats.org/officeDocument/2006/relationships/externalLink" Target="externalLinks/externalLink36.xml"/><Relationship Id="rId66"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externalLink" Target="externalLinks/externalLink6.xml"/><Relationship Id="rId36" Type="http://schemas.openxmlformats.org/officeDocument/2006/relationships/externalLink" Target="externalLinks/externalLink14.xml"/><Relationship Id="rId49" Type="http://schemas.openxmlformats.org/officeDocument/2006/relationships/externalLink" Target="externalLinks/externalLink27.xml"/><Relationship Id="rId57" Type="http://schemas.openxmlformats.org/officeDocument/2006/relationships/externalLink" Target="externalLinks/externalLink35.xml"/><Relationship Id="rId61" Type="http://schemas.openxmlformats.org/officeDocument/2006/relationships/externalLink" Target="externalLinks/externalLink3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9.xml"/><Relationship Id="rId44" Type="http://schemas.openxmlformats.org/officeDocument/2006/relationships/externalLink" Target="externalLinks/externalLink22.xml"/><Relationship Id="rId52" Type="http://schemas.openxmlformats.org/officeDocument/2006/relationships/externalLink" Target="externalLinks/externalLink30.xml"/><Relationship Id="rId60" Type="http://schemas.openxmlformats.org/officeDocument/2006/relationships/externalLink" Target="externalLinks/externalLink38.xml"/><Relationship Id="rId6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5.xml"/><Relationship Id="rId30" Type="http://schemas.openxmlformats.org/officeDocument/2006/relationships/externalLink" Target="externalLinks/externalLink8.xml"/><Relationship Id="rId35" Type="http://schemas.openxmlformats.org/officeDocument/2006/relationships/externalLink" Target="externalLinks/externalLink13.xml"/><Relationship Id="rId43" Type="http://schemas.openxmlformats.org/officeDocument/2006/relationships/externalLink" Target="externalLinks/externalLink21.xml"/><Relationship Id="rId48" Type="http://schemas.openxmlformats.org/officeDocument/2006/relationships/externalLink" Target="externalLinks/externalLink26.xml"/><Relationship Id="rId56" Type="http://schemas.openxmlformats.org/officeDocument/2006/relationships/externalLink" Target="externalLinks/externalLink34.xml"/><Relationship Id="rId64"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29.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externalLink" Target="externalLinks/externalLink11.xml"/><Relationship Id="rId38" Type="http://schemas.openxmlformats.org/officeDocument/2006/relationships/externalLink" Target="externalLinks/externalLink16.xml"/><Relationship Id="rId46" Type="http://schemas.openxmlformats.org/officeDocument/2006/relationships/externalLink" Target="externalLinks/externalLink24.xml"/><Relationship Id="rId59" Type="http://schemas.openxmlformats.org/officeDocument/2006/relationships/externalLink" Target="externalLinks/externalLink37.xml"/><Relationship Id="rId67"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externalLink" Target="externalLinks/externalLink19.xml"/><Relationship Id="rId54" Type="http://schemas.openxmlformats.org/officeDocument/2006/relationships/externalLink" Target="externalLinks/externalLink32.xml"/><Relationship Id="rId62" Type="http://schemas.openxmlformats.org/officeDocument/2006/relationships/externalLink" Target="externalLinks/externalLink40.xml"/></Relationships>
</file>

<file path=xl/drawings/drawing1.xml><?xml version="1.0" encoding="utf-8"?>
<xdr:wsDr xmlns:xdr="http://schemas.openxmlformats.org/drawingml/2006/spreadsheetDrawing" xmlns:a="http://schemas.openxmlformats.org/drawingml/2006/main">
  <xdr:twoCellAnchor>
    <xdr:from>
      <xdr:col>2</xdr:col>
      <xdr:colOff>657225</xdr:colOff>
      <xdr:row>43</xdr:row>
      <xdr:rowOff>104775</xdr:rowOff>
    </xdr:from>
    <xdr:to>
      <xdr:col>2</xdr:col>
      <xdr:colOff>962025</xdr:colOff>
      <xdr:row>44</xdr:row>
      <xdr:rowOff>381000</xdr:rowOff>
    </xdr:to>
    <xdr:sp macro="" textlink="">
      <xdr:nvSpPr>
        <xdr:cNvPr id="2" name="1 - Δεξιό άγκιστρο"/>
        <xdr:cNvSpPr/>
      </xdr:nvSpPr>
      <xdr:spPr>
        <a:xfrm>
          <a:off x="5010150" y="9296400"/>
          <a:ext cx="304800" cy="76200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l-GR"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21.8.152\Users\vvasilop\AppData\Local\Microsoft\Windows\Temporary%20Internet%20Files\Content.Outlook\LSOGHIUL\afr\LIQUID\1998\Review\SCEN-97B.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E/C/E/DOC/UB/EST/98VISIT.MAY/SR/BOPMIS.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E/C/C/A/DATA/LCA/REAL/CONTENT.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E/C/E/afr/DATA/CIV/RED/2000/RED-tables.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E/C/C/Applications/Microsoft%20Office%202011/Office/Startup/Excel/MON/1999/sept19/mnit0806.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172.21.8.152\E\C\C\Users\geoffreygottlieb\Downloads\Fpsfwn03p\mcd\DATA\DA\ARM\Reports\Staff%20Reports\Recent%20Economic%20Development\ArmRed02\ArmRed02_Tables_new.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E/C/C/Applications/Microsoft%20Office%202011/Office/Startup/Excel/Bgr/GEN/BG%20SINAWA.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E/C/E/afr/NGA%20local/scenario%20III/STA-ins/NGCPI.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ttp://www-int.imf.org/DATA/C2/BRB/Sector%20Data/Real/current%20data%20files/DATA/US/ARM/REP/97ARMRED/TABLES/EDSSARMRED97.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E/C/C/My%20Documents/Mission%20to%20Burkina/bfabop_bakup%20to%20redesign.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O:\WIN\TEMP\BOP9703_stres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E/C/Users/geoffreygottlieb/Downloads/FPSGWN03P/AFR/Documents%20and%20Settings/myulek/Local%20Settings/Temporary%20Internet%20Files/OLK11C/SR-03-03-tables(1-14).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172.21.8.152\Users\vvasilop\AppData\Local\Microsoft\Windows\Temporary%20Internet%20Files\Content.Outlook\LSOGHIUL\afr\WIN\TEMP\BOP9703_stress.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E/C/Q/DATA/GR/Old%20FR%20Directory/Quota%20Information/secretariat/11REV%20CQ.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E/C/Users/geoffreygottlieb/Downloads/FPSGWN03P/WHD/DNCFP/Recursos/Proyrena/Anual/2002/Alt4_Proy2002.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FPSGWN03P\WHD\DNCFP\Recursos\Proyrena\Anual\2002\Alt4_Proy2002.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E/C/E/afr/Documents%20and%20Settings/MCUC/My%20Local%20Documents/COG/2002/frame/SR_01/cghub.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FPSGWN03P\WHD\DRAFTS\ST\RK\Requests\Christoph\debt%20restructuring%20comparison%20countries%2014.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E/C/Users/geoffreygottlieb/Downloads/Fpsgwn03p/afr/IMF/Nigeria/Statistics/Bloomberg_Nigeria_Db.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imfdata\econ\DATA\EU\Reports\June%202002\Supplement\Figure%201%20Supplement%20financial%20markets.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FPSGWN03P\AFR\Documents%20and%20Settings\myulek\Local%20Settings\Temporary%20Internet%20Files\OLK11C\SR-03-03-tables(1-14).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E/C/Users/geoffreygottlieb/Downloads/Fpsgwn03p/afr/DATA/SYC/Current/Scmony.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72.21.8.152\Users\vvasilop\AppData\Local\Microsoft\Windows\Temporary%20Internet%20Files\Content.Outlook\LSOGHIUL\afr\NGA%20local\scenario%20III\STA-ins\NGCPI.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E/C/Users/geoffreygottlieb/Downloads/FPSGWN03P/WHD/My%20Documents/LatinAmerica/Colombia/Reports%20Mission%20April%202000/Fiscal%20Tables/Fiscal%20Tables.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E/C/R/DATA/MLI/Current/MLIBOP.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FPSGWN03P\AFR\DATA\COD\Main\CDCAD.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E/C/Users/geoffreygottlieb/Downloads/Data1/pdr/WINDOWS/TEMP/CRI-BOP-01.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E/C/Users/geoffreygottlieb/Downloads/Data1/pdr/DATA/CA/CRI/EXTERNAL/Output/CRI-BOP-01.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E/C/Users/geoffreygottlieb/Downloads/Data1/pdr/DATA/CA/CRI/Dbase/Dinput/CRI-INPUT-ABOP.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E/C/Users/geoffreygottlieb/Downloads/Data1/pdr/DATA/CA/CRI/EXTERNAL/Output/Other-2002/CRI-INPUT-ABOP-4.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K:\afr\DATA\CIV\RED\2000\RED-tables.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FPSGWN03P\AFR\Users\AManoel\My%20Documents\Mozambique%20AFR\Missions\2004%20Feb%20mission%20New%20Prog\Brief\moz%20macroframework%20Brief%20Feb2004.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172.21.8.152\Users\vvasilop\AppData\Local\Microsoft\Windows\Temporary%20Internet%20Files\Content.Outlook\LSOGHIUL\afr\WIN\TEMP\Mozambique%20Enhanced.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72.21.8.152\Users\vvasilop\AppData\Local\Microsoft\Windows\Temporary%20Internet%20Files\Content.Outlook\LSOGHIUL\DATA\UB\LVA\REP\SR99JUN\LVchart699a.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Users/ktetorou/AppData/Local/Microsoft/Windows/Temporary%20Internet%20Files/Content.Outlook/QE22QB35/&#931;&#933;&#915;&#922;&#917;&#925;&#932;&#929;&#937;&#932;&#921;&#922;&#927;%20&#913;&#929;&#935;&#917;&#921;&#927;%20&#928;&#921;&#925;&#913;&#922;&#937;&#925;%20&#917;&#915;&#922;&#933;&#922;&#923;&#921;&#927;&#933;%20&#922;&#913;&#932;&#913;&#929;&#932;&#921;&#931;&#919;&#931;%20&#928;&#933;%202019%2008_07_2018%20&#917;&#900;&#932;&#924;&#919;&#924;&#913;%20(1).xlsx"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Users/ktetorou/AppData/Local/Microsoft/Windows/Temporary%20Internet%20Files/Content.Outlook/QE22QB35/&#960;&#953;&#957;&#945;&#954;&#949;&#962;%20&#927;&#932;&#913;%20&#945;%20&#954;&#945;&#953;%20&#946;%20&#946;&#945;&#952;&#956;&#959;&#973;_&#949;&#947;&#954;&#973;&#954;&#955;&#953;&#959;&#962;%20&#954;&#945;&#964;&#940;&#961;&#964;&#953;&#963;&#951;&#962;%20&#928;&#933;%202017.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WIN/TEMP/weo%20extra%20vulnerabilty.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E/C/A/WIN/Temporary%20Internet%20Files/OLK7022/bfamon.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E/C/Users/geoffreygottlieb/Downloads/FPSGWN03P/AFR/WIN/TEMP/aimf/Bfatofne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E/C/E/afr/WIN/Temporary%20Internet%20Files/OLKD2B0/Civfis_m.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E/C/E/afr/WIN/TEMP/BOP9703.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ummary Info"/>
      <sheetName val="Summary of Changes"/>
      <sheetName val="Large Projections"/>
      <sheetName val="Table 1"/>
      <sheetName val="Table 2"/>
      <sheetName val="Table 3"/>
      <sheetName val="Table 4"/>
      <sheetName val="Table 5"/>
      <sheetName val="Table 6"/>
      <sheetName val="New Figure 1"/>
      <sheetName val="UFC Summary"/>
      <sheetName val="Holdings"/>
      <sheetName val="Position as of End-July 1997"/>
      <sheetName val="Liquidity Calculations (Sc. 2)"/>
      <sheetName val="Liquidity Calculations (Sc. 3)"/>
      <sheetName val="Chart"/>
      <sheetName val="Projected Arr (Sc.1)"/>
      <sheetName val="Projected Arr (Sc.2)"/>
      <sheetName val="Projected Arr (Sc.3)"/>
      <sheetName val="Projected Arr (Nov 97)"/>
      <sheetName val="Projected Pur (Sc.1)"/>
      <sheetName val="Projected Pur (Sc.2 &amp;3)"/>
      <sheetName val="Purchases Feb - May 1998"/>
      <sheetName val="Purchases by Month"/>
      <sheetName val="Ratios"/>
      <sheetName val="Ratio Data"/>
      <sheetName val="Precautionary arrangements"/>
      <sheetName val="Projection Summary"/>
      <sheetName val="Old Table 4"/>
      <sheetName val="Liquidity Calculations (Sc. 1)"/>
      <sheetName val="Old Table 6"/>
      <sheetName val="Figure 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2">
          <cell r="A2" t="str">
            <v>Table 4. Outstanding Fund Credit by Region 1/</v>
          </cell>
        </row>
        <row r="11">
          <cell r="B11">
            <v>1985</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Summary BOP"/>
      <sheetName val="RoadMap"/>
      <sheetName val="BOE Data"/>
      <sheetName val="BOEDOL"/>
      <sheetName val="Sheet4"/>
      <sheetName val="WEO"/>
      <sheetName val="TRE"/>
      <sheetName val="DESK"/>
      <sheetName val="STAT"/>
      <sheetName val="Assumptions"/>
      <sheetName val="CAP-REPAY"/>
      <sheetName val="Trade"/>
      <sheetName val="Services"/>
      <sheetName val="Capital Act."/>
      <sheetName val="TRY-BOP"/>
      <sheetName val="NIR"/>
      <sheetName val="Sheet3"/>
      <sheetName val="Sheet1"/>
      <sheetName val="DEBT-NON-D-FL"/>
      <sheetName val="DEBT-RAWDT"/>
      <sheetName val="Debt"/>
      <sheetName val="debt-nt"/>
      <sheetName val="Print Table"/>
      <sheetName val="FDI"/>
      <sheetName val="CompDebt"/>
      <sheetName val="Sheet2"/>
      <sheetName val="Graphs"/>
      <sheetName val="Module1"/>
      <sheetName val="Module2"/>
      <sheetName val="Module3"/>
      <sheetName val="Module4"/>
      <sheetName val="Module5"/>
      <sheetName val="Module6"/>
      <sheetName val="Module7"/>
      <sheetName val="Module8"/>
      <sheetName val="Module9"/>
      <sheetName val="Module10"/>
      <sheetName val="Module11"/>
      <sheetName val="Module1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Data"/>
      <sheetName val="Data(2)"/>
      <sheetName val="Tab 2"/>
      <sheetName val="Tab 3"/>
      <sheetName val="Tab 12"/>
      <sheetName val="Tab 13"/>
      <sheetName val="Tab 14"/>
      <sheetName val="Tab 15"/>
      <sheetName val="Tab 18"/>
      <sheetName val="Tab 19"/>
      <sheetName val="Tab 2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README"/>
      <sheetName val="A"/>
      <sheetName val="Basicdata"/>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amp; 38"/>
      <sheetName val="39"/>
      <sheetName val="40"/>
      <sheetName val="41"/>
      <sheetName val="42"/>
      <sheetName val="43"/>
      <sheetName val="44"/>
      <sheetName val="45"/>
      <sheetName val="46"/>
      <sheetName val="47"/>
      <sheetName val="48"/>
      <sheetName val="49"/>
      <sheetName val="50"/>
      <sheetName val="51"/>
      <sheetName val="52"/>
      <sheetName val="5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ReadMe"/>
      <sheetName val="MA Balance"/>
      <sheetName val="MAreserves"/>
      <sheetName val="DMB-T4"/>
      <sheetName val="T 5. MA Forwards etc."/>
      <sheetName val="T. 6 Sberbank, Vneshtorg, VEB"/>
      <sheetName val="T 8. FX items"/>
      <sheetName val="T 7. Prud. Ind."/>
      <sheetName val="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PRIVATE_OLD"/>
    </sheetNames>
    <sheetDataSet>
      <sheetData sheetId="0"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Contents"/>
      <sheetName val="Macro"/>
      <sheetName val="Vulner"/>
      <sheetName val="SIbal"/>
      <sheetName val="ControlSheet"/>
      <sheetName val="Inputs(exo)"/>
      <sheetName val="Macro(exo)"/>
      <sheetName val="MEI-Table"/>
      <sheetName val="Nat Acc"/>
      <sheetName val="IMF-AEAF-BNB"/>
      <sheetName val="MT-A"/>
      <sheetName val="Kosovo"/>
      <sheetName val="FISCMT"/>
      <sheetName val="bopmt"/>
      <sheetName val="seignior"/>
      <sheetName val="GDP ORIGIN EXPEND"/>
      <sheetName val="NGDP-Hist"/>
      <sheetName val="Decomposition"/>
      <sheetName val="Current price GDP"/>
      <sheetName val="Base year price GDP"/>
      <sheetName val="NGDPR-Hist"/>
      <sheetName val="Real GDP growth"/>
      <sheetName val="Deflator"/>
      <sheetName val="ARealGDP"/>
      <sheetName val="WEO"/>
      <sheetName val="Micr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CPIINDEX"/>
      <sheetName val="CPICOMP"/>
      <sheetName val="INSINDEX"/>
      <sheetName val="INSPERCHG"/>
    </sheetNames>
    <sheetDataSet>
      <sheetData sheetId="0" refreshError="1"/>
      <sheetData sheetId="1" refreshError="1"/>
      <sheetData sheetId="2" refreshError="1"/>
      <sheetData sheetId="3"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Doc"/>
      <sheetName val="BASICIND"/>
      <sheetName val="CONS_GOVT"/>
      <sheetName val="CONS_GOVT_GDP"/>
      <sheetName val="CBANK"/>
      <sheetName val="MSURVEY"/>
      <sheetName val="BOPEF"/>
      <sheetName val="STATINDEX---&gt;"/>
      <sheetName val="NGDP_R"/>
      <sheetName val="NGDP"/>
      <sheetName val="AGRI"/>
      <sheetName val="INDCOM"/>
      <sheetName val="ELECTR"/>
      <sheetName val="PCPI"/>
      <sheetName val="MAINCOM"/>
      <sheetName val="WAGES"/>
      <sheetName val="EMPLOY"/>
      <sheetName val="LABORMKT"/>
      <sheetName val="EMPL_PUBL"/>
      <sheetName val="EMPL_BUDG"/>
      <sheetName val="STATE"/>
      <sheetName val="STATE_GDP"/>
      <sheetName val="TAXREV"/>
      <sheetName val="CURREXP"/>
      <sheetName val="EMPFUND"/>
      <sheetName val="EMPFUND_GDP"/>
      <sheetName val="PENSION"/>
      <sheetName val="BENEFIT_UNEMP"/>
      <sheetName val="BNKLOANS"/>
      <sheetName val="INTERST"/>
      <sheetName val="TRADE"/>
      <sheetName val="DOT"/>
      <sheetName val="EXTDEBT"/>
      <sheetName val="PRIVATE"/>
      <sheetName val="ARREARS"/>
      <sheetName val="ENERG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Contents"/>
      <sheetName val="Assum"/>
      <sheetName val="Links-In"/>
      <sheetName val="Links-Out"/>
      <sheetName val="Debtend2000"/>
      <sheetName val="BoP"/>
      <sheetName val="BOPRED"/>
      <sheetName val="BOPUS$"/>
      <sheetName val="BOPRED_SDR"/>
      <sheetName val="weta"/>
      <sheetName val="bopalt"/>
      <sheetName val="alternat."/>
      <sheetName val="Exports"/>
      <sheetName val="RED31"/>
      <sheetName val="RED32"/>
      <sheetName val="Imports"/>
      <sheetName val="ToT"/>
      <sheetName val="S&amp;TRED"/>
      <sheetName val="S&amp;T"/>
      <sheetName val="CA"/>
      <sheetName val="IMF_CD_Servicing"/>
      <sheetName val="SPA2"/>
      <sheetName val="SPA"/>
      <sheetName val="DEBTPRO"/>
      <sheetName val="Multisurv-debt"/>
      <sheetName val="Ext_fin_CFAF"/>
      <sheetName val="External_financing_SDR"/>
      <sheetName val="WB Financing"/>
      <sheetName val="Ex_Pub_Fin"/>
      <sheetName val="Fund_Credit"/>
      <sheetName val="Import origin"/>
      <sheetName val="Export destination"/>
      <sheetName val="WEO"/>
      <sheetName val="Debt Service"/>
      <sheetName val="PDRel"/>
      <sheetName val="SDS"/>
      <sheetName val="Service Due (CFAF)"/>
      <sheetName val="Service Due (Devises)"/>
      <sheetName val="XR"/>
      <sheetName val="DSP"/>
      <sheetName val="DSA-In"/>
      <sheetName val="DSA-Out"/>
      <sheetName val="DSA_Summary"/>
      <sheetName val="Macros"/>
      <sheetName val="Modul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A"/>
      <sheetName val="C"/>
      <sheetName val="BoP OUT Medium"/>
      <sheetName val="BoP OUT Long"/>
      <sheetName val="DebtServiceOutLong"/>
      <sheetName val="IMF Assistance"/>
      <sheetName val="large projects"/>
      <sheetName val="OUTPUT"/>
      <sheetName val="DebtService to budget"/>
      <sheetName val="Terms of Trade"/>
      <sheetName val="Exports"/>
      <sheetName val="Services"/>
      <sheetName val="B"/>
      <sheetName val="D"/>
      <sheetName val="E"/>
      <sheetName val="F"/>
      <sheetName val="Workspace contents"/>
      <sheetName val="Contents"/>
      <sheetName val="Fund_Credit"/>
    </sheetNames>
    <sheetDataSet>
      <sheetData sheetId="0" refreshError="1"/>
      <sheetData sheetId="1" refreshError="1">
        <row r="1">
          <cell r="O1" t="str">
            <v>Lyon</v>
          </cell>
        </row>
        <row r="428">
          <cell r="P428">
            <v>1998</v>
          </cell>
          <cell r="Q428">
            <v>1999</v>
          </cell>
          <cell r="R428">
            <v>1999</v>
          </cell>
          <cell r="S428">
            <v>2000</v>
          </cell>
          <cell r="T428">
            <v>2001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2"/>
      <sheetName val="3"/>
      <sheetName val="4"/>
      <sheetName val="5 "/>
      <sheetName val="6"/>
      <sheetName val="7"/>
      <sheetName val="8"/>
      <sheetName val="9"/>
      <sheetName val="10"/>
      <sheetName val="11"/>
      <sheetName val="13 "/>
      <sheetName val="14"/>
      <sheetName val="Table 2[F]"/>
      <sheetName val="Table 2[E]"/>
      <sheetName val="Table 3[F]"/>
      <sheetName val="Table 3[E]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A"/>
      <sheetName val="C"/>
      <sheetName val="BoP OUT Medium"/>
      <sheetName val="BoP OUT Long"/>
      <sheetName val="DebtServiceOutLong"/>
      <sheetName val="IMF Assistance"/>
      <sheetName val="large projects"/>
      <sheetName val="OUTPUT"/>
      <sheetName val="DebtService to budget"/>
      <sheetName val="Terms of Trade"/>
      <sheetName val="Exports"/>
      <sheetName val="Services"/>
      <sheetName val="B"/>
      <sheetName val="D"/>
      <sheetName val="E"/>
      <sheetName val="F"/>
      <sheetName val="Workspace contents"/>
      <sheetName val="Contents"/>
    </sheetNames>
    <sheetDataSet>
      <sheetData sheetId="0" refreshError="1"/>
      <sheetData sheetId="1" refreshError="1">
        <row r="1">
          <cell r="O1" t="str">
            <v>Lyon</v>
          </cell>
        </row>
        <row r="428">
          <cell r="P428">
            <v>1998</v>
          </cell>
          <cell r="Q428">
            <v>1999</v>
          </cell>
          <cell r="R428">
            <v>1999</v>
          </cell>
          <cell r="S428">
            <v>2000</v>
          </cell>
          <cell r="T428">
            <v>2001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BOP8196F"/>
      <sheetName val="A &amp; Bseries"/>
      <sheetName val="CUR-CUP"/>
      <sheetName val="Cseries"/>
      <sheetName val="Sheet2"/>
      <sheetName val="ajustment"/>
      <sheetName val="11 rev 94 "/>
      <sheetName val="t1"/>
      <sheetName val="totem-pole"/>
      <sheetName val="table4A-B"/>
      <sheetName val="comparison"/>
      <sheetName val="5 EQS"/>
      <sheetName val="ifs_chgs"/>
      <sheetName val="data use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COP FED"/>
      <sheetName val="C"/>
      <sheetName val="Fto. a partir del impuesto"/>
      <sheetName val="Datos"/>
      <sheetName val="B"/>
      <sheetName val="K"/>
      <sheetName val="X"/>
      <sheetName val="W"/>
      <sheetName val="H"/>
      <sheetName val="U"/>
      <sheetName val="E"/>
      <sheetName val="P"/>
      <sheetName val="Y"/>
      <sheetName val="L"/>
      <sheetName val="F"/>
      <sheetName val="M"/>
      <sheetName val="N"/>
      <sheetName val="Q"/>
      <sheetName val="R"/>
      <sheetName val="A"/>
      <sheetName val="J"/>
      <sheetName val="D"/>
      <sheetName val="Z"/>
      <sheetName val="S"/>
      <sheetName val="G"/>
      <sheetName val="T"/>
      <sheetName val="22 PCIAS"/>
      <sheetName val="V"/>
      <sheetName val="23PCIAS"/>
      <sheetName val="24PCIAS"/>
      <sheetName val="PCIA_REG"/>
      <sheetName val="CONTROL"/>
      <sheetName val="DIFERENCIAS"/>
      <sheetName val="Tesoro Nacional"/>
      <sheetName val="SIJP"/>
      <sheetName val="Fondo ATN"/>
      <sheetName val="Coop. Eléct."/>
      <sheetName val="C.F.E.E."/>
      <sheetName val="Total"/>
      <sheetName val="DIF_COMPROMISO_PROY_REG_MES"/>
      <sheetName val="DIF_COMPROMISO_PROY_PCIA_REG"/>
      <sheetName val="COMP_AGREG_COMPROMISO_DIST"/>
      <sheetName val="Dif_R_PrEjec"/>
    </sheetNames>
    <sheetDataSet>
      <sheetData sheetId="0" refreshError="1"/>
      <sheetData sheetId="1"/>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Fto. a partir del impuesto"/>
      <sheetName val="Datos"/>
      <sheetName val="COP FED"/>
      <sheetName val="B"/>
      <sheetName val="K"/>
      <sheetName val="X"/>
      <sheetName val="W"/>
      <sheetName val="H"/>
      <sheetName val="U"/>
      <sheetName val="E"/>
      <sheetName val="P"/>
      <sheetName val="Y"/>
      <sheetName val="L"/>
      <sheetName val="F"/>
      <sheetName val="M"/>
      <sheetName val="N"/>
      <sheetName val="Q"/>
      <sheetName val="R"/>
      <sheetName val="A"/>
      <sheetName val="J"/>
      <sheetName val="D"/>
      <sheetName val="Z"/>
      <sheetName val="S"/>
      <sheetName val="G"/>
      <sheetName val="T"/>
      <sheetName val="22 PCIAS"/>
      <sheetName val="V"/>
      <sheetName val="23PCIAS"/>
      <sheetName val="C"/>
      <sheetName val="24PCIAS"/>
      <sheetName val="PCIA_REG"/>
      <sheetName val="CONTROL"/>
      <sheetName val="DIFERENCIAS"/>
      <sheetName val="Tesoro Nacional"/>
      <sheetName val="SIJP"/>
      <sheetName val="Fondo ATN"/>
      <sheetName val="Coop. Eléct."/>
      <sheetName val="C.F.E.E."/>
      <sheetName val="Total"/>
      <sheetName val="DIF_COMPROMISO_PROY_REG_MES"/>
      <sheetName val="DIF_COMPROMISO_PROY_PCIA_REG"/>
      <sheetName val="COMP_AGREG_COMPROMISO_DIST"/>
      <sheetName val="Dif_R_PrEjec"/>
    </sheetNames>
    <sheetDataSet>
      <sheetData sheetId="0" refreshError="1"/>
      <sheetData sheetId="1" refreshError="1"/>
      <sheetData sheetId="2" refreshError="1">
        <row r="1">
          <cell r="A1" t="str">
            <v>DIRECCION NACIONAL DE</v>
          </cell>
        </row>
        <row r="2">
          <cell r="A2" t="str">
            <v>COORDINACION FISCAL</v>
          </cell>
        </row>
        <row r="3">
          <cell r="A3" t="str">
            <v>CON LAS PROVINCIAS</v>
          </cell>
        </row>
        <row r="5">
          <cell r="A5" t="str">
            <v xml:space="preserve">DISTRIBUCION DE RECURSOS COPARTICIPADOS </v>
          </cell>
        </row>
        <row r="6">
          <cell r="A6" t="str">
            <v>Excluye la vigencia del financiamiento del SIJP por $ 2154 millones (Ley 25082 Art. 3°)</v>
          </cell>
        </row>
        <row r="8">
          <cell r="A8" t="str">
            <v>AÑO 2002 (*)</v>
          </cell>
        </row>
        <row r="10">
          <cell r="A10" t="str">
            <v>- En miles de Pesos -</v>
          </cell>
        </row>
        <row r="15">
          <cell r="A15" t="str">
            <v>PROVINCIA</v>
          </cell>
          <cell r="B15" t="str">
            <v>ENERO</v>
          </cell>
          <cell r="C15" t="str">
            <v>FEBRERO</v>
          </cell>
          <cell r="D15" t="str">
            <v>MARZO</v>
          </cell>
          <cell r="E15" t="str">
            <v>ABRIL</v>
          </cell>
          <cell r="F15" t="str">
            <v>MAYO</v>
          </cell>
          <cell r="G15" t="str">
            <v>JUNIO</v>
          </cell>
          <cell r="H15" t="str">
            <v>JULIO</v>
          </cell>
          <cell r="I15" t="str">
            <v>AGOSTO</v>
          </cell>
          <cell r="J15" t="str">
            <v>SETIEMBRE</v>
          </cell>
          <cell r="K15" t="str">
            <v>OCTUBRE</v>
          </cell>
          <cell r="L15" t="str">
            <v>NOVIEMBRE</v>
          </cell>
          <cell r="M15" t="str">
            <v>DICIEMBRE</v>
          </cell>
          <cell r="N15" t="str">
            <v>TOTAL</v>
          </cell>
        </row>
        <row r="19">
          <cell r="A19" t="str">
            <v>BUENOS AIRES</v>
          </cell>
          <cell r="B19">
            <v>199118.5</v>
          </cell>
          <cell r="C19">
            <v>176756.6</v>
          </cell>
          <cell r="D19">
            <v>172078.8</v>
          </cell>
          <cell r="E19">
            <v>163054.20000000001</v>
          </cell>
          <cell r="F19">
            <v>186409.3</v>
          </cell>
          <cell r="G19">
            <v>210500.1</v>
          </cell>
          <cell r="H19">
            <v>177983.8</v>
          </cell>
          <cell r="I19">
            <v>184743.7</v>
          </cell>
          <cell r="J19">
            <v>181129.1</v>
          </cell>
          <cell r="K19">
            <v>192775.4</v>
          </cell>
          <cell r="L19">
            <v>198727.7</v>
          </cell>
          <cell r="M19">
            <v>198239.7</v>
          </cell>
          <cell r="N19">
            <v>2241516.9</v>
          </cell>
        </row>
        <row r="20">
          <cell r="A20" t="str">
            <v>CATAMARCA</v>
          </cell>
          <cell r="B20">
            <v>24974.400000000001</v>
          </cell>
          <cell r="C20">
            <v>22169.7</v>
          </cell>
          <cell r="D20">
            <v>21583</v>
          </cell>
          <cell r="E20">
            <v>20451.099999999999</v>
          </cell>
          <cell r="F20">
            <v>23380.400000000001</v>
          </cell>
          <cell r="G20">
            <v>26402</v>
          </cell>
          <cell r="H20">
            <v>22323.599999999999</v>
          </cell>
          <cell r="I20">
            <v>23171.5</v>
          </cell>
          <cell r="J20">
            <v>22718.1</v>
          </cell>
          <cell r="K20">
            <v>24178.799999999999</v>
          </cell>
          <cell r="L20">
            <v>24925.4</v>
          </cell>
          <cell r="M20">
            <v>24864.2</v>
          </cell>
          <cell r="N20">
            <v>281142.2</v>
          </cell>
        </row>
        <row r="21">
          <cell r="A21" t="str">
            <v>CORDOBA</v>
          </cell>
          <cell r="B21">
            <v>80512</v>
          </cell>
          <cell r="C21">
            <v>71470.100000000006</v>
          </cell>
          <cell r="D21">
            <v>69578.7</v>
          </cell>
          <cell r="E21">
            <v>65929.600000000006</v>
          </cell>
          <cell r="F21">
            <v>75373.100000000006</v>
          </cell>
          <cell r="G21">
            <v>85114</v>
          </cell>
          <cell r="H21">
            <v>71966.3</v>
          </cell>
          <cell r="I21">
            <v>74699.600000000006</v>
          </cell>
          <cell r="J21">
            <v>73238.100000000006</v>
          </cell>
          <cell r="K21">
            <v>77947.199999999997</v>
          </cell>
          <cell r="L21">
            <v>80353.899999999994</v>
          </cell>
          <cell r="M21">
            <v>80156.600000000006</v>
          </cell>
          <cell r="N21">
            <v>906339.2</v>
          </cell>
        </row>
        <row r="22">
          <cell r="A22" t="str">
            <v>CORRIENTES</v>
          </cell>
          <cell r="B22">
            <v>33706.699999999997</v>
          </cell>
          <cell r="C22">
            <v>29921.3</v>
          </cell>
          <cell r="D22">
            <v>29129.5</v>
          </cell>
          <cell r="E22">
            <v>27601.8</v>
          </cell>
          <cell r="F22">
            <v>31555.3</v>
          </cell>
          <cell r="G22">
            <v>35633.4</v>
          </cell>
          <cell r="H22">
            <v>30129.1</v>
          </cell>
          <cell r="I22">
            <v>31273.4</v>
          </cell>
          <cell r="J22">
            <v>30661.5</v>
          </cell>
          <cell r="K22">
            <v>32633</v>
          </cell>
          <cell r="L22">
            <v>33640.6</v>
          </cell>
          <cell r="M22">
            <v>33558</v>
          </cell>
          <cell r="N22">
            <v>379443.6</v>
          </cell>
        </row>
        <row r="23">
          <cell r="A23" t="str">
            <v>CHACO</v>
          </cell>
          <cell r="B23">
            <v>45233.4</v>
          </cell>
          <cell r="C23">
            <v>40153.5</v>
          </cell>
          <cell r="D23">
            <v>39090.800000000003</v>
          </cell>
          <cell r="E23">
            <v>37040.699999999997</v>
          </cell>
          <cell r="F23">
            <v>42346.3</v>
          </cell>
          <cell r="G23">
            <v>47818.9</v>
          </cell>
          <cell r="H23">
            <v>40432.300000000003</v>
          </cell>
          <cell r="I23">
            <v>41967.9</v>
          </cell>
          <cell r="J23">
            <v>41146.800000000003</v>
          </cell>
          <cell r="K23">
            <v>43792.4</v>
          </cell>
          <cell r="L23">
            <v>45144.6</v>
          </cell>
          <cell r="M23">
            <v>45033.8</v>
          </cell>
          <cell r="N23">
            <v>509201.4</v>
          </cell>
        </row>
        <row r="24">
          <cell r="A24" t="str">
            <v>CHUBUT</v>
          </cell>
          <cell r="B24">
            <v>14339.9</v>
          </cell>
          <cell r="C24">
            <v>12729.5</v>
          </cell>
          <cell r="D24">
            <v>12392.6</v>
          </cell>
          <cell r="E24">
            <v>11742.7</v>
          </cell>
          <cell r="F24">
            <v>13424.6</v>
          </cell>
          <cell r="G24">
            <v>15159.6</v>
          </cell>
          <cell r="H24">
            <v>12817.9</v>
          </cell>
          <cell r="I24">
            <v>13304.7</v>
          </cell>
          <cell r="J24">
            <v>13044.4</v>
          </cell>
          <cell r="K24">
            <v>13883.1</v>
          </cell>
          <cell r="L24">
            <v>14311.8</v>
          </cell>
          <cell r="M24">
            <v>14276.6</v>
          </cell>
          <cell r="N24">
            <v>161427.39999999997</v>
          </cell>
        </row>
        <row r="25">
          <cell r="A25" t="str">
            <v>ENTRE RIOS</v>
          </cell>
          <cell r="B25">
            <v>44272.800000000003</v>
          </cell>
          <cell r="C25">
            <v>39300.800000000003</v>
          </cell>
          <cell r="D25">
            <v>38260.699999999997</v>
          </cell>
          <cell r="E25">
            <v>36254.1</v>
          </cell>
          <cell r="F25">
            <v>41447</v>
          </cell>
          <cell r="G25">
            <v>46803.5</v>
          </cell>
          <cell r="H25">
            <v>39573.699999999997</v>
          </cell>
          <cell r="I25">
            <v>41076.699999999997</v>
          </cell>
          <cell r="J25">
            <v>40273</v>
          </cell>
          <cell r="K25">
            <v>42862.5</v>
          </cell>
          <cell r="L25">
            <v>44185.9</v>
          </cell>
          <cell r="M25">
            <v>44077.4</v>
          </cell>
          <cell r="N25">
            <v>498388.10000000003</v>
          </cell>
        </row>
        <row r="26">
          <cell r="A26" t="str">
            <v>FORMOSA</v>
          </cell>
          <cell r="B26">
            <v>33008.199999999997</v>
          </cell>
          <cell r="C26">
            <v>29301.200000000001</v>
          </cell>
          <cell r="D26">
            <v>28525.7</v>
          </cell>
          <cell r="E26">
            <v>27029.7</v>
          </cell>
          <cell r="F26">
            <v>30901.3</v>
          </cell>
          <cell r="G26">
            <v>34894.9</v>
          </cell>
          <cell r="H26">
            <v>29504.6</v>
          </cell>
          <cell r="I26">
            <v>30625.200000000001</v>
          </cell>
          <cell r="J26">
            <v>30026</v>
          </cell>
          <cell r="K26">
            <v>31956.7</v>
          </cell>
          <cell r="L26">
            <v>32943.4</v>
          </cell>
          <cell r="M26">
            <v>32862.5</v>
          </cell>
          <cell r="N26">
            <v>371579.4</v>
          </cell>
        </row>
        <row r="27">
          <cell r="A27" t="str">
            <v>JUJUY</v>
          </cell>
          <cell r="B27">
            <v>25760.3</v>
          </cell>
          <cell r="C27">
            <v>22867.3</v>
          </cell>
          <cell r="D27">
            <v>22262.2</v>
          </cell>
          <cell r="E27">
            <v>21094.6</v>
          </cell>
          <cell r="F27">
            <v>24116.1</v>
          </cell>
          <cell r="G27">
            <v>27232.799999999999</v>
          </cell>
          <cell r="H27">
            <v>23026.1</v>
          </cell>
          <cell r="I27">
            <v>23900.6</v>
          </cell>
          <cell r="J27">
            <v>23433</v>
          </cell>
          <cell r="K27">
            <v>24939.7</v>
          </cell>
          <cell r="L27">
            <v>25709.8</v>
          </cell>
          <cell r="M27">
            <v>25646.6</v>
          </cell>
          <cell r="N27">
            <v>289989.09999999998</v>
          </cell>
        </row>
        <row r="28">
          <cell r="A28" t="str">
            <v>LA PAMPA</v>
          </cell>
          <cell r="B28">
            <v>17028</v>
          </cell>
          <cell r="C28">
            <v>15115.7</v>
          </cell>
          <cell r="D28">
            <v>14715.7</v>
          </cell>
          <cell r="E28">
            <v>13943.9</v>
          </cell>
          <cell r="F28">
            <v>15941.2</v>
          </cell>
          <cell r="G28">
            <v>18001.3</v>
          </cell>
          <cell r="H28">
            <v>15220.6</v>
          </cell>
          <cell r="I28">
            <v>15798.7</v>
          </cell>
          <cell r="J28">
            <v>15489.6</v>
          </cell>
          <cell r="K28">
            <v>16485.599999999999</v>
          </cell>
          <cell r="L28">
            <v>16994.599999999999</v>
          </cell>
          <cell r="M28">
            <v>16952.900000000001</v>
          </cell>
          <cell r="N28">
            <v>191687.80000000002</v>
          </cell>
        </row>
        <row r="29">
          <cell r="A29" t="str">
            <v>LA RIOJA</v>
          </cell>
          <cell r="B29">
            <v>18774.5</v>
          </cell>
          <cell r="C29">
            <v>16666</v>
          </cell>
          <cell r="D29">
            <v>16225</v>
          </cell>
          <cell r="E29">
            <v>15374</v>
          </cell>
          <cell r="F29">
            <v>17576.2</v>
          </cell>
          <cell r="G29">
            <v>19847.599999999999</v>
          </cell>
          <cell r="H29">
            <v>16781.7</v>
          </cell>
          <cell r="I29">
            <v>17419.099999999999</v>
          </cell>
          <cell r="J29">
            <v>17078.3</v>
          </cell>
          <cell r="K29">
            <v>18176.400000000001</v>
          </cell>
          <cell r="L29">
            <v>18737.599999999999</v>
          </cell>
          <cell r="M29">
            <v>18691.599999999999</v>
          </cell>
          <cell r="N29">
            <v>211347.99999999997</v>
          </cell>
        </row>
        <row r="30">
          <cell r="A30" t="str">
            <v>MENDOZA</v>
          </cell>
          <cell r="B30">
            <v>37810.9</v>
          </cell>
          <cell r="C30">
            <v>33564.6</v>
          </cell>
          <cell r="D30">
            <v>32676.3</v>
          </cell>
          <cell r="E30">
            <v>30962.6</v>
          </cell>
          <cell r="F30">
            <v>35397.599999999999</v>
          </cell>
          <cell r="G30">
            <v>39972.199999999997</v>
          </cell>
          <cell r="H30">
            <v>33797.599999999999</v>
          </cell>
          <cell r="I30">
            <v>35081.300000000003</v>
          </cell>
          <cell r="J30">
            <v>34394.9</v>
          </cell>
          <cell r="K30">
            <v>36606.400000000001</v>
          </cell>
          <cell r="L30">
            <v>37736.699999999997</v>
          </cell>
          <cell r="M30">
            <v>37644.1</v>
          </cell>
          <cell r="N30">
            <v>425645.20000000007</v>
          </cell>
        </row>
        <row r="31">
          <cell r="A31" t="str">
            <v>MISIONES</v>
          </cell>
          <cell r="B31">
            <v>29951.8</v>
          </cell>
          <cell r="C31">
            <v>26588.1</v>
          </cell>
          <cell r="D31">
            <v>25884.5</v>
          </cell>
          <cell r="E31">
            <v>24527</v>
          </cell>
          <cell r="F31">
            <v>28040.1</v>
          </cell>
          <cell r="G31">
            <v>31663.9</v>
          </cell>
          <cell r="H31">
            <v>26772.7</v>
          </cell>
          <cell r="I31">
            <v>27789.599999999999</v>
          </cell>
          <cell r="J31">
            <v>27245.8</v>
          </cell>
          <cell r="K31">
            <v>28997.7</v>
          </cell>
          <cell r="L31">
            <v>29893.1</v>
          </cell>
          <cell r="M31">
            <v>29819.7</v>
          </cell>
          <cell r="N31">
            <v>337174</v>
          </cell>
        </row>
        <row r="32">
          <cell r="A32" t="str">
            <v>NEUQUEN</v>
          </cell>
          <cell r="B32">
            <v>15737.1</v>
          </cell>
          <cell r="C32">
            <v>13969.7</v>
          </cell>
          <cell r="D32">
            <v>13600</v>
          </cell>
          <cell r="E32">
            <v>12886.8</v>
          </cell>
          <cell r="F32">
            <v>14732.6</v>
          </cell>
          <cell r="G32">
            <v>16636.599999999999</v>
          </cell>
          <cell r="H32">
            <v>14066.7</v>
          </cell>
          <cell r="I32">
            <v>14601</v>
          </cell>
          <cell r="J32">
            <v>14315.3</v>
          </cell>
          <cell r="K32">
            <v>15235.8</v>
          </cell>
          <cell r="L32">
            <v>15706.2</v>
          </cell>
          <cell r="M32">
            <v>15667.6</v>
          </cell>
          <cell r="N32">
            <v>177155.40000000002</v>
          </cell>
        </row>
        <row r="33">
          <cell r="A33" t="str">
            <v>RIO NEGRO</v>
          </cell>
          <cell r="B33">
            <v>22878.7</v>
          </cell>
          <cell r="C33">
            <v>20309.3</v>
          </cell>
          <cell r="D33">
            <v>19771.8</v>
          </cell>
          <cell r="E33">
            <v>18734.900000000001</v>
          </cell>
          <cell r="F33">
            <v>21418.400000000001</v>
          </cell>
          <cell r="G33">
            <v>24186.400000000001</v>
          </cell>
          <cell r="H33">
            <v>20450.3</v>
          </cell>
          <cell r="I33">
            <v>21227</v>
          </cell>
          <cell r="J33">
            <v>20811.7</v>
          </cell>
          <cell r="K33">
            <v>22149.8</v>
          </cell>
          <cell r="L33">
            <v>22833.8</v>
          </cell>
          <cell r="M33">
            <v>22777.7</v>
          </cell>
          <cell r="N33">
            <v>257549.8</v>
          </cell>
        </row>
        <row r="34">
          <cell r="A34" t="str">
            <v>SALTA</v>
          </cell>
          <cell r="B34">
            <v>34754.6</v>
          </cell>
          <cell r="C34">
            <v>30851.5</v>
          </cell>
          <cell r="D34">
            <v>30035</v>
          </cell>
          <cell r="E34">
            <v>28459.9</v>
          </cell>
          <cell r="F34">
            <v>32536.3</v>
          </cell>
          <cell r="G34">
            <v>36741.199999999997</v>
          </cell>
          <cell r="H34">
            <v>31065.7</v>
          </cell>
          <cell r="I34">
            <v>32245.599999999999</v>
          </cell>
          <cell r="J34">
            <v>31614.7</v>
          </cell>
          <cell r="K34">
            <v>33647.5</v>
          </cell>
          <cell r="L34">
            <v>34686.400000000001</v>
          </cell>
          <cell r="M34">
            <v>34601.199999999997</v>
          </cell>
          <cell r="N34">
            <v>391239.60000000003</v>
          </cell>
        </row>
        <row r="35">
          <cell r="A35" t="str">
            <v>SAN JUAN</v>
          </cell>
          <cell r="B35">
            <v>30650.400000000001</v>
          </cell>
          <cell r="C35">
            <v>27208.2</v>
          </cell>
          <cell r="D35">
            <v>26488.2</v>
          </cell>
          <cell r="E35">
            <v>25099</v>
          </cell>
          <cell r="F35">
            <v>28694.1</v>
          </cell>
          <cell r="G35">
            <v>32402.400000000001</v>
          </cell>
          <cell r="H35">
            <v>27397.200000000001</v>
          </cell>
          <cell r="I35">
            <v>28437.7</v>
          </cell>
          <cell r="J35">
            <v>27881.3</v>
          </cell>
          <cell r="K35">
            <v>29674</v>
          </cell>
          <cell r="L35">
            <v>30590.3</v>
          </cell>
          <cell r="M35">
            <v>30515.200000000001</v>
          </cell>
          <cell r="N35">
            <v>345038</v>
          </cell>
        </row>
        <row r="36">
          <cell r="A36" t="str">
            <v>SAN LUIS</v>
          </cell>
          <cell r="B36">
            <v>20695.599999999999</v>
          </cell>
          <cell r="C36">
            <v>18371.400000000001</v>
          </cell>
          <cell r="D36">
            <v>17885.2</v>
          </cell>
          <cell r="E36">
            <v>16947.2</v>
          </cell>
          <cell r="F36">
            <v>19374.599999999999</v>
          </cell>
          <cell r="G36">
            <v>21878.6</v>
          </cell>
          <cell r="H36">
            <v>18498.900000000001</v>
          </cell>
          <cell r="I36">
            <v>19201.5</v>
          </cell>
          <cell r="J36">
            <v>18825.8</v>
          </cell>
          <cell r="K36">
            <v>20036.3</v>
          </cell>
          <cell r="L36">
            <v>20655</v>
          </cell>
          <cell r="M36">
            <v>20604.3</v>
          </cell>
          <cell r="N36">
            <v>232974.39999999997</v>
          </cell>
        </row>
        <row r="37">
          <cell r="A37" t="str">
            <v>SANTA CRUZ</v>
          </cell>
          <cell r="B37">
            <v>14339.9</v>
          </cell>
          <cell r="C37">
            <v>12729.5</v>
          </cell>
          <cell r="D37">
            <v>12392.6</v>
          </cell>
          <cell r="E37">
            <v>11742.7</v>
          </cell>
          <cell r="F37">
            <v>13424.6</v>
          </cell>
          <cell r="G37">
            <v>15159.6</v>
          </cell>
          <cell r="H37">
            <v>12817.9</v>
          </cell>
          <cell r="I37">
            <v>13304.7</v>
          </cell>
          <cell r="J37">
            <v>13044.4</v>
          </cell>
          <cell r="K37">
            <v>13883.1</v>
          </cell>
          <cell r="L37">
            <v>14311.8</v>
          </cell>
          <cell r="M37">
            <v>14276.6</v>
          </cell>
          <cell r="N37">
            <v>161427.39999999997</v>
          </cell>
        </row>
        <row r="38">
          <cell r="A38" t="str">
            <v>SANTA FE</v>
          </cell>
          <cell r="B38">
            <v>81035.899999999994</v>
          </cell>
          <cell r="C38">
            <v>71935.199999999997</v>
          </cell>
          <cell r="D38">
            <v>70031.399999999994</v>
          </cell>
          <cell r="E38">
            <v>66358.7</v>
          </cell>
          <cell r="F38">
            <v>75863.600000000006</v>
          </cell>
          <cell r="G38">
            <v>85667.9</v>
          </cell>
          <cell r="H38">
            <v>72434.600000000006</v>
          </cell>
          <cell r="I38">
            <v>75185.7</v>
          </cell>
          <cell r="J38">
            <v>73714.7</v>
          </cell>
          <cell r="K38">
            <v>78454.399999999994</v>
          </cell>
          <cell r="L38">
            <v>80876.800000000003</v>
          </cell>
          <cell r="M38">
            <v>80678.3</v>
          </cell>
          <cell r="N38">
            <v>912237.2</v>
          </cell>
        </row>
        <row r="39">
          <cell r="A39" t="str">
            <v>SANTIAGO DEL ESTERO</v>
          </cell>
          <cell r="B39">
            <v>37461.599999999999</v>
          </cell>
          <cell r="C39">
            <v>33254.5</v>
          </cell>
          <cell r="D39">
            <v>32374.5</v>
          </cell>
          <cell r="E39">
            <v>30676.6</v>
          </cell>
          <cell r="F39">
            <v>35070.6</v>
          </cell>
          <cell r="G39">
            <v>39602.9</v>
          </cell>
          <cell r="H39">
            <v>33485.4</v>
          </cell>
          <cell r="I39">
            <v>34757.199999999997</v>
          </cell>
          <cell r="J39">
            <v>34077.199999999997</v>
          </cell>
          <cell r="K39">
            <v>36268.300000000003</v>
          </cell>
          <cell r="L39">
            <v>37388.1</v>
          </cell>
          <cell r="M39">
            <v>37296.300000000003</v>
          </cell>
          <cell r="N39">
            <v>421713.19999999995</v>
          </cell>
        </row>
        <row r="40">
          <cell r="A40" t="str">
            <v>TUCUMAN</v>
          </cell>
          <cell r="B40">
            <v>43137.599999999999</v>
          </cell>
          <cell r="C40">
            <v>38293.1</v>
          </cell>
          <cell r="D40">
            <v>37279.699999999997</v>
          </cell>
          <cell r="E40">
            <v>35324.6</v>
          </cell>
          <cell r="F40">
            <v>40384.300000000003</v>
          </cell>
          <cell r="G40">
            <v>45603.4</v>
          </cell>
          <cell r="H40">
            <v>38559</v>
          </cell>
          <cell r="I40">
            <v>40023.4</v>
          </cell>
          <cell r="J40">
            <v>39240.400000000001</v>
          </cell>
          <cell r="K40">
            <v>41763.5</v>
          </cell>
          <cell r="L40">
            <v>43053</v>
          </cell>
          <cell r="M40">
            <v>42947.3</v>
          </cell>
          <cell r="N40">
            <v>485609.3</v>
          </cell>
        </row>
        <row r="41">
          <cell r="A41" t="str">
            <v>ACUM. BS. AS. - TUCUMAN</v>
          </cell>
          <cell r="B41">
            <v>905182.8</v>
          </cell>
          <cell r="C41">
            <v>803526.79999999993</v>
          </cell>
          <cell r="D41">
            <v>782261.89999999991</v>
          </cell>
          <cell r="E41">
            <v>741236.39999999979</v>
          </cell>
          <cell r="F41">
            <v>847407.59999999986</v>
          </cell>
          <cell r="G41">
            <v>956923.20000000007</v>
          </cell>
          <cell r="H41">
            <v>809105.69999999984</v>
          </cell>
          <cell r="I41">
            <v>839835.79999999993</v>
          </cell>
          <cell r="J41">
            <v>823404.10000000009</v>
          </cell>
          <cell r="K41">
            <v>876347.60000000009</v>
          </cell>
          <cell r="L41">
            <v>903406.5</v>
          </cell>
          <cell r="M41">
            <v>901188.2</v>
          </cell>
          <cell r="N41">
            <v>10189826.6</v>
          </cell>
        </row>
        <row r="42">
          <cell r="A42" t="str">
            <v>TIERRA DEL FUEGO</v>
          </cell>
          <cell r="B42">
            <v>11517.1</v>
          </cell>
          <cell r="C42">
            <v>10261.200000000001</v>
          </cell>
          <cell r="D42">
            <v>9998.5</v>
          </cell>
          <cell r="E42">
            <v>9491.6</v>
          </cell>
          <cell r="F42">
            <v>10803.3</v>
          </cell>
          <cell r="G42">
            <v>12156.3</v>
          </cell>
          <cell r="H42">
            <v>10330.1</v>
          </cell>
          <cell r="I42">
            <v>10709.8</v>
          </cell>
          <cell r="J42">
            <v>10506.8</v>
          </cell>
          <cell r="K42">
            <v>11160.9</v>
          </cell>
          <cell r="L42">
            <v>11495.2</v>
          </cell>
          <cell r="M42">
            <v>11467.8</v>
          </cell>
          <cell r="N42">
            <v>129898.6</v>
          </cell>
        </row>
        <row r="43">
          <cell r="A43" t="str">
            <v>ACUM. BS. AS. - TIERRA DEL FUEGO</v>
          </cell>
          <cell r="B43">
            <v>916699.9</v>
          </cell>
          <cell r="C43">
            <v>813787.99999999988</v>
          </cell>
          <cell r="D43">
            <v>792260.39999999991</v>
          </cell>
          <cell r="E43">
            <v>750727.99999999977</v>
          </cell>
          <cell r="F43">
            <v>858210.89999999991</v>
          </cell>
          <cell r="G43">
            <v>969079.50000000012</v>
          </cell>
          <cell r="H43">
            <v>819435.79999999981</v>
          </cell>
          <cell r="I43">
            <v>850545.6</v>
          </cell>
          <cell r="J43">
            <v>833910.90000000014</v>
          </cell>
          <cell r="K43">
            <v>887508.50000000012</v>
          </cell>
          <cell r="L43">
            <v>914901.7</v>
          </cell>
          <cell r="M43">
            <v>912656</v>
          </cell>
          <cell r="N43">
            <v>10319725.199999999</v>
          </cell>
        </row>
        <row r="44">
          <cell r="A44" t="str">
            <v>TRANSF.SERV.(TOTAL JURISD. EXCL. T.F)</v>
          </cell>
          <cell r="B44">
            <v>107987.4</v>
          </cell>
          <cell r="C44">
            <v>107987.4</v>
          </cell>
          <cell r="D44">
            <v>107987.4</v>
          </cell>
          <cell r="E44">
            <v>107987.4</v>
          </cell>
          <cell r="F44">
            <v>107987.4</v>
          </cell>
          <cell r="G44">
            <v>107987.4</v>
          </cell>
          <cell r="H44">
            <v>107987.4</v>
          </cell>
          <cell r="I44">
            <v>107987.4</v>
          </cell>
          <cell r="J44">
            <v>107987.4</v>
          </cell>
          <cell r="K44">
            <v>107987.4</v>
          </cell>
          <cell r="L44">
            <v>107987.4</v>
          </cell>
          <cell r="M44">
            <v>107987.4</v>
          </cell>
          <cell r="N44">
            <v>1295848.7999999998</v>
          </cell>
        </row>
        <row r="45">
          <cell r="A45" t="str">
            <v>TRANSF. SERV. (TIERRA DEL FUEGO)</v>
          </cell>
          <cell r="B45">
            <v>1000</v>
          </cell>
          <cell r="C45">
            <v>1000</v>
          </cell>
          <cell r="D45">
            <v>1000</v>
          </cell>
          <cell r="E45">
            <v>1000</v>
          </cell>
          <cell r="F45">
            <v>1000</v>
          </cell>
          <cell r="G45">
            <v>1000</v>
          </cell>
          <cell r="H45">
            <v>1000</v>
          </cell>
          <cell r="I45">
            <v>1000</v>
          </cell>
          <cell r="J45">
            <v>1000</v>
          </cell>
          <cell r="K45">
            <v>1000</v>
          </cell>
          <cell r="L45">
            <v>1000</v>
          </cell>
          <cell r="M45">
            <v>1000</v>
          </cell>
          <cell r="N45">
            <v>12000</v>
          </cell>
        </row>
        <row r="46">
          <cell r="A46" t="str">
            <v>FONDO ATN</v>
          </cell>
          <cell r="B46">
            <v>17881.599999999999</v>
          </cell>
          <cell r="C46">
            <v>16087.4</v>
          </cell>
          <cell r="D46">
            <v>15712.1</v>
          </cell>
          <cell r="E46">
            <v>14988.1</v>
          </cell>
          <cell r="F46">
            <v>16861.900000000001</v>
          </cell>
          <cell r="G46">
            <v>18794.8</v>
          </cell>
          <cell r="H46">
            <v>16185.9</v>
          </cell>
          <cell r="I46">
            <v>16728.3</v>
          </cell>
          <cell r="J46">
            <v>16438.3</v>
          </cell>
          <cell r="K46">
            <v>17372.7</v>
          </cell>
          <cell r="L46">
            <v>17850.2</v>
          </cell>
          <cell r="M46">
            <v>17811.099999999999</v>
          </cell>
          <cell r="N46">
            <v>202712.40000000002</v>
          </cell>
        </row>
        <row r="47">
          <cell r="A47" t="str">
            <v>NACION</v>
          </cell>
          <cell r="B47">
            <v>744589.1</v>
          </cell>
          <cell r="C47">
            <v>669880.80000000005</v>
          </cell>
          <cell r="D47">
            <v>654253</v>
          </cell>
          <cell r="E47">
            <v>624102.9</v>
          </cell>
          <cell r="F47">
            <v>702129.4</v>
          </cell>
          <cell r="G47">
            <v>782613.6</v>
          </cell>
          <cell r="H47">
            <v>673980.9</v>
          </cell>
          <cell r="I47">
            <v>696564.7</v>
          </cell>
          <cell r="J47">
            <v>684489</v>
          </cell>
          <cell r="K47">
            <v>723397.6</v>
          </cell>
          <cell r="L47">
            <v>743283.4</v>
          </cell>
          <cell r="M47">
            <v>741653.1</v>
          </cell>
          <cell r="N47">
            <v>8440937.5</v>
          </cell>
        </row>
        <row r="48">
          <cell r="A48" t="str">
            <v>ACUMULADO I</v>
          </cell>
          <cell r="B48">
            <v>1788158</v>
          </cell>
          <cell r="C48">
            <v>1608743.6</v>
          </cell>
          <cell r="D48">
            <v>1571212.9</v>
          </cell>
          <cell r="E48">
            <v>1498806.4</v>
          </cell>
          <cell r="F48">
            <v>1686189.6</v>
          </cell>
          <cell r="G48">
            <v>1879475.3000000003</v>
          </cell>
          <cell r="H48">
            <v>1618590</v>
          </cell>
          <cell r="I48">
            <v>1672826</v>
          </cell>
          <cell r="J48">
            <v>1643825.6</v>
          </cell>
          <cell r="K48">
            <v>1737266.2000000002</v>
          </cell>
          <cell r="L48">
            <v>1785022.7</v>
          </cell>
          <cell r="M48">
            <v>1781107.6</v>
          </cell>
          <cell r="N48">
            <v>20271223.899999999</v>
          </cell>
        </row>
        <row r="49">
          <cell r="A49" t="str">
            <v>FONDO COMPENSADOR DE DEFICITS</v>
          </cell>
          <cell r="B49">
            <v>45800</v>
          </cell>
          <cell r="C49">
            <v>45800</v>
          </cell>
          <cell r="D49">
            <v>45800</v>
          </cell>
          <cell r="E49">
            <v>45800</v>
          </cell>
          <cell r="F49">
            <v>45800</v>
          </cell>
          <cell r="G49">
            <v>45800</v>
          </cell>
          <cell r="H49">
            <v>45800</v>
          </cell>
          <cell r="I49">
            <v>45800</v>
          </cell>
          <cell r="J49">
            <v>45800</v>
          </cell>
          <cell r="K49">
            <v>45800</v>
          </cell>
          <cell r="L49">
            <v>45800</v>
          </cell>
          <cell r="M49">
            <v>45800</v>
          </cell>
          <cell r="N49">
            <v>549600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TOC"/>
      <sheetName val="MAIN"/>
      <sheetName val="Asm"/>
      <sheetName val="Gin"/>
      <sheetName val="Con"/>
      <sheetName val="WETA"/>
      <sheetName val="DSA"/>
      <sheetName val="SPA"/>
      <sheetName val="Ann"/>
      <sheetName val="Gout"/>
      <sheetName val="Fout"/>
      <sheetName val="Mout"/>
      <sheetName val="Bout"/>
      <sheetName val="Oout"/>
      <sheetName val="Dout"/>
      <sheetName val="Fin"/>
      <sheetName val="Min"/>
      <sheetName val="Bin"/>
      <sheetName val="Din"/>
      <sheetName val="Oin"/>
      <sheetName val="Med"/>
      <sheetName val="Old"/>
      <sheetName val="Chg"/>
      <sheetName val="Chart1"/>
      <sheetName val="Macr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ControlSheet"/>
      <sheetName val="Panel1"/>
      <sheetName val="Interest-Data"/>
      <sheetName val="RGDP data"/>
      <sheetName val="CA data (exact quarters)"/>
      <sheetName val="CA data"/>
      <sheetName val="K data"/>
      <sheetName val="DataAnnual"/>
      <sheetName val="Ex Rate Daily"/>
      <sheetName val="DataDaily"/>
      <sheetName val="data"/>
      <sheetName val="RealInterest (Country) (other)"/>
      <sheetName val="RealInterest (Country) (Defaul)"/>
      <sheetName val="RealInterest (Country)"/>
      <sheetName val="RealInterest (avg)"/>
      <sheetName val="RGDP (country) (%Seas)"/>
      <sheetName val="RGDP (avg) (%Seas)"/>
      <sheetName val="RGDP (country)"/>
      <sheetName val="RGDP (average)"/>
      <sheetName val="CA (avg) (%GDP) (newQ) (adj)"/>
      <sheetName val="CA (% of GDP) (newQ) (MAvg)"/>
      <sheetName val="CA (avg) (%GDP) (newQ) Mavg"/>
      <sheetName val="CA (avg) (change%GDP) (newQ)"/>
      <sheetName val="CA (% of GDP) (newQ)"/>
      <sheetName val="CA (avg) (%GDP) (newQ)"/>
      <sheetName val="CA (avg) (change%GDP)"/>
      <sheetName val="CA (change% of GDP)"/>
      <sheetName val="CA (avg) (%GDP)"/>
      <sheetName val="CA (% of GDP)"/>
      <sheetName val="K Liab (avg)"/>
      <sheetName val="K Liab (country)"/>
      <sheetName val="K Liab less FDI (country)"/>
      <sheetName val="K Liab less FDI (avg)"/>
      <sheetName val="Interest"/>
      <sheetName val="Primary Balance (avg)"/>
      <sheetName val="Interest (% of GDP)"/>
      <sheetName val="Interest (avg) (%GDP)"/>
      <sheetName val="Interest (Change%GDP)"/>
      <sheetName val="Interest (avg) (Change%GDP)"/>
      <sheetName val="PrimBal (Change%GDP)"/>
      <sheetName val="PrimBal (avg) (Change%GDP)"/>
      <sheetName val="PrimBal (% of GDP)"/>
      <sheetName val="PrimBal (avg) (%GDP)"/>
      <sheetName val="PrimBal"/>
      <sheetName val="PrimBal (avg)"/>
      <sheetName val="NomExRate Daily Default"/>
      <sheetName val="NomExRate Daily"/>
      <sheetName val="Ex rate bloom"/>
      <sheetName val="REER (avg)"/>
      <sheetName val="REER"/>
      <sheetName val="NomExRate (avg)"/>
      <sheetName val="NomExRate"/>
      <sheetName val="Inflation (avg)"/>
      <sheetName val="Inflation"/>
      <sheetName val="New Data"/>
      <sheetName val="bop"/>
      <sheetName val="ex rate"/>
      <sheetName val="gdp"/>
      <sheetName val="Deposits"/>
      <sheetName val="Reserves"/>
      <sheetName val="Int Reserves"/>
      <sheetName val="Int Reserves (scale t-24)"/>
      <sheetName val="Int Reserves (scale t)"/>
      <sheetName val="Int Reserves (scale t) res only"/>
      <sheetName val="Int Reserves (scale t) (%gdp)"/>
      <sheetName val="Int Reserves scale t %gdp restr"/>
      <sheetName val="Int Reserves (scale t) (avg)"/>
      <sheetName val="Int Reserves (scale t) (avg gdp"/>
      <sheetName val="Deposits (scale t) (avg (2)"/>
      <sheetName val="Deposits (scale t)"/>
      <sheetName val="Sheet13"/>
      <sheetName val="Int Reserves USD"/>
      <sheetName val="11 rev 94 "/>
      <sheetName val="SR Table 2"/>
      <sheetName val="excise"/>
      <sheetName val="WEOQ4"/>
      <sheetName val="Table 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row r="4">
          <cell r="A4" t="e">
            <v>#NAME?</v>
          </cell>
          <cell r="D4" t="e">
            <v>#NAME?</v>
          </cell>
          <cell r="G4" t="e">
            <v>#NAME?</v>
          </cell>
          <cell r="J4" t="e">
            <v>#NAME?</v>
          </cell>
          <cell r="M4" t="e">
            <v>#NAME?</v>
          </cell>
          <cell r="P4" t="e">
            <v>#NAME?</v>
          </cell>
          <cell r="S4" t="e">
            <v>#NAME?</v>
          </cell>
          <cell r="V4" t="e">
            <v>#NAME?</v>
          </cell>
        </row>
      </sheetData>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Raw_1"/>
      <sheetName val="Nigeria_Val"/>
      <sheetName val="Raw_2"/>
      <sheetName val="SpotExchangeRates"/>
      <sheetName val="StockMarketIndices"/>
      <sheetName val="raw"/>
      <sheetName val="Nominal"/>
      <sheetName val="EERProfile"/>
      <sheetName val="BDDBIL"/>
      <sheetName val="BNCBIL"/>
      <sheetName val="OUT_WE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ControlSheet"/>
      <sheetName val="1"/>
      <sheetName val="monthly"/>
      <sheetName val="STIR"/>
      <sheetName val="Bloomberg"/>
      <sheetName val="daily"/>
      <sheetName val="2 old"/>
      <sheetName val="1 old"/>
      <sheetName val="2 old+CI+PM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2"/>
      <sheetName val="3"/>
      <sheetName val="4"/>
      <sheetName val="5 "/>
      <sheetName val="6"/>
      <sheetName val="7"/>
      <sheetName val="8"/>
      <sheetName val="9"/>
      <sheetName val="10"/>
      <sheetName val="11"/>
      <sheetName val="13 "/>
      <sheetName val="14"/>
      <sheetName val="Table 2[F]"/>
      <sheetName val="Table 2[E]"/>
      <sheetName val="Table 3[F]"/>
      <sheetName val="Table 3[E] "/>
      <sheetName val="SUMMARY TAB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MSRV"/>
      <sheetName val="Contents"/>
      <sheetName val="IN"/>
      <sheetName val="OUT"/>
      <sheetName val="CBS"/>
      <sheetName val="DMB"/>
      <sheetName val="Comparing AFR &amp; SRF data"/>
      <sheetName val="SCSMSRV"/>
      <sheetName val="Broad Money contribution"/>
      <sheetName val="printMRSV"/>
      <sheetName val="SCSCBS"/>
      <sheetName val="VulnInd"/>
      <sheetName val="WETA"/>
      <sheetName val="Figure X"/>
      <sheetName val="Quarterly Interest Rate IFS"/>
      <sheetName val="Annual Interest Rate IFS"/>
      <sheetName val="Development Bank IFS"/>
      <sheetName val="Financial Survey IFS"/>
      <sheetName val="Nonbank Institution IFS"/>
      <sheetName val="Vuln.ind from CBS"/>
      <sheetName val="SoundnessInd."/>
      <sheetName val="FinSoundInd"/>
      <sheetName val="DOMDEBT-M (old)"/>
      <sheetName val="ControlSheet"/>
      <sheetName val="EDSS_OFIM"/>
      <sheetName val="EDSS_OFIQ"/>
      <sheetName val="from CBS on DMB"/>
      <sheetName val="di_RSRV"/>
      <sheetName val="di_OFI"/>
      <sheetName val="di_CRDT"/>
      <sheetName val="di_LQDT"/>
      <sheetName val="di_INT"/>
      <sheetName val="SCRMSRV"/>
      <sheetName val="SCRMCDEV"/>
      <sheetName val="SCRCBS"/>
      <sheetName val="SCRDMB"/>
      <sheetName val="SCROFI"/>
      <sheetName val="SCRCRDT"/>
      <sheetName val="SCRLQDT"/>
      <sheetName val="SCRINT"/>
      <sheetName val="SCRRSRV"/>
      <sheetName val="monetary aggregates"/>
      <sheetName val="mon aggreg in percent"/>
      <sheetName val="Chart2"/>
      <sheetName val="Chart3"/>
      <sheetName val="data for monetary dev chart"/>
      <sheetName val="data for Figure 3"/>
      <sheetName val="Figure 3"/>
      <sheetName val="Chart1"/>
      <sheetName val="Chart4"/>
      <sheetName val="Chart5"/>
      <sheetName val="Panel1"/>
      <sheetName val="Monetary Authorites IFS"/>
      <sheetName val="Banking Institution IFS"/>
      <sheetName val="Banking Survey IFS"/>
      <sheetName val="CBS IFS"/>
      <sheetName val="Commercial Bank Assets IFS"/>
      <sheetName val="Securities-nonbanks"/>
      <sheetName val="SecuritiesDMBs"/>
      <sheetName val="SEC-REDEMP"/>
      <sheetName val="SCRDOMDEBT"/>
      <sheetName val="DOMDEBT-M"/>
      <sheetName val="SCSMSRVHalfYear"/>
      <sheetName val="Sheet1"/>
      <sheetName val="MSRV-PRG"/>
      <sheetName val="DMB-PRG"/>
      <sheetName val="CBS-PRG"/>
      <sheetName val="EDSS_CBSQ"/>
      <sheetName val="EDSS_DMBQ"/>
      <sheetName val="EDSS_CBSM"/>
      <sheetName val="EDSS_DMBM"/>
      <sheetName val="Sheet1 (2)"/>
      <sheetName val="Interest Rate IFS"/>
      <sheetName val="CBS (SRF pilot)"/>
      <sheetName val="ODCs (SRF pilot)"/>
      <sheetName val="Monetary Survey (SRF pilot) "/>
      <sheetName val="Gvt.Securities-others"/>
      <sheetName val="GvtSecurities-DMBs"/>
      <sheetName val="Gvt-Securities"/>
      <sheetName val="Mon-DMX"/>
      <sheetName val="IN_DMX"/>
      <sheetName val="CBS (SRF)"/>
      <sheetName val="ODCs (SRF)"/>
      <sheetName val="Monetary Survey (SRF) "/>
      <sheetName val="FX"/>
      <sheetName val="1SR"/>
      <sheetName val="CBS weekly"/>
      <sheetName val="MS proj"/>
      <sheetName val="Mon Ind"/>
      <sheetName val="Mon Survey Table (2)"/>
      <sheetName val="MS montly"/>
      <sheetName val="CBS BS (2)"/>
      <sheetName val="CBS BS"/>
      <sheetName val="MonQ Prg"/>
      <sheetName val="IFS - Exchange rates"/>
      <sheetName val="WEO_q"/>
      <sheetName val="Input from HUB"/>
      <sheetName val="Raw_1"/>
      <sheetName val="page 1"/>
    </sheetNames>
    <sheetDataSet>
      <sheetData sheetId="0" refreshError="1"/>
      <sheetData sheetId="1" refreshError="1"/>
      <sheetData sheetId="2"/>
      <sheetData sheetId="3"/>
      <sheetData sheetId="4">
        <row r="1">
          <cell r="D1">
            <v>1981</v>
          </cell>
        </row>
      </sheetData>
      <sheetData sheetId="5"/>
      <sheetData sheetId="6"/>
      <sheetData sheetId="7"/>
      <sheetData sheetId="8" refreshError="1"/>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efreshError="1"/>
      <sheetData sheetId="42" refreshError="1"/>
      <sheetData sheetId="43" refreshError="1"/>
      <sheetData sheetId="44" refreshError="1"/>
      <sheetData sheetId="45"/>
      <sheetData sheetId="46"/>
      <sheetData sheetId="47"/>
      <sheetData sheetId="48" refreshError="1"/>
      <sheetData sheetId="49" refreshError="1"/>
      <sheetData sheetId="50" refreshError="1"/>
      <sheetData sheetId="5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sheetData sheetId="74"/>
      <sheetData sheetId="75"/>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CPIINDEX"/>
      <sheetName val="CPICOMP"/>
      <sheetName val="INSINDEX"/>
      <sheetName val="INSPERCHG"/>
    </sheetNames>
    <sheetDataSet>
      <sheetData sheetId="0" refreshError="1">
        <row r="203">
          <cell r="B203">
            <v>1987</v>
          </cell>
          <cell r="K203">
            <v>0.55710306406684396</v>
          </cell>
          <cell r="O203">
            <v>15.680410168767377</v>
          </cell>
        </row>
        <row r="204">
          <cell r="K204">
            <v>-0.14773776546630479</v>
          </cell>
          <cell r="O204">
            <v>13.069845253032231</v>
          </cell>
        </row>
        <row r="205">
          <cell r="K205">
            <v>0.25892361753281357</v>
          </cell>
          <cell r="O205">
            <v>14.560439560439576</v>
          </cell>
        </row>
        <row r="206">
          <cell r="K206">
            <v>0.14757424829365817</v>
          </cell>
          <cell r="O206">
            <v>14.006719865602669</v>
          </cell>
        </row>
        <row r="207">
          <cell r="K207">
            <v>1.1235955056179803</v>
          </cell>
          <cell r="O207">
            <v>10.307414104882451</v>
          </cell>
        </row>
        <row r="208">
          <cell r="K208">
            <v>0.60109289617484851</v>
          </cell>
          <cell r="O208">
            <v>9.0209238057638697</v>
          </cell>
        </row>
        <row r="209">
          <cell r="K209">
            <v>1.9373528879232493</v>
          </cell>
          <cell r="O209">
            <v>7.5248281130633643</v>
          </cell>
        </row>
        <row r="210">
          <cell r="K210">
            <v>0.74600355239786698</v>
          </cell>
          <cell r="O210">
            <v>5.1538746755653841</v>
          </cell>
        </row>
        <row r="211">
          <cell r="K211">
            <v>1.6748942172073233</v>
          </cell>
          <cell r="O211">
            <v>6.4022140221401402</v>
          </cell>
        </row>
        <row r="212">
          <cell r="K212">
            <v>1.0750823651811903</v>
          </cell>
          <cell r="O212">
            <v>8.9940164547493531</v>
          </cell>
        </row>
        <row r="213">
          <cell r="K213">
            <v>1.2523588951792952</v>
          </cell>
          <cell r="O213">
            <v>9.84552391587561</v>
          </cell>
        </row>
        <row r="214">
          <cell r="K214">
            <v>0.10166045408335211</v>
          </cell>
          <cell r="O214">
            <v>9.7121634168986901</v>
          </cell>
        </row>
        <row r="215">
          <cell r="B215">
            <v>1988</v>
          </cell>
          <cell r="K215">
            <v>3.4867975626269532</v>
          </cell>
          <cell r="O215">
            <v>12.908587257617654</v>
          </cell>
        </row>
        <row r="216">
          <cell r="K216">
            <v>6.2031356509884228</v>
          </cell>
          <cell r="O216">
            <v>20.089878189410548</v>
          </cell>
        </row>
        <row r="217">
          <cell r="K217">
            <v>2.9525032092426073</v>
          </cell>
          <cell r="O217">
            <v>23.316240825178426</v>
          </cell>
        </row>
        <row r="218">
          <cell r="K218">
            <v>7.2942643391521234</v>
          </cell>
          <cell r="O218">
            <v>32.116283791393684</v>
          </cell>
        </row>
        <row r="219">
          <cell r="K219">
            <v>4.9970947123765264</v>
          </cell>
          <cell r="O219">
            <v>37.176945627111515</v>
          </cell>
        </row>
        <row r="220">
          <cell r="K220">
            <v>2.6009961261759917</v>
          </cell>
          <cell r="O220">
            <v>39.903959904426436</v>
          </cell>
        </row>
        <row r="221">
          <cell r="K221">
            <v>4.6925566343041902</v>
          </cell>
          <cell r="O221">
            <v>43.685340365482858</v>
          </cell>
        </row>
        <row r="222">
          <cell r="K222">
            <v>1.2879958784131951</v>
          </cell>
          <cell r="O222">
            <v>44.458337299286676</v>
          </cell>
        </row>
        <row r="223">
          <cell r="K223">
            <v>0.55951169888097674</v>
          </cell>
          <cell r="O223">
            <v>42.87361665324498</v>
          </cell>
        </row>
        <row r="224">
          <cell r="K224">
            <v>-2.9337379868487501</v>
          </cell>
          <cell r="O224">
            <v>37.206990925072844</v>
          </cell>
        </row>
        <row r="225">
          <cell r="K225">
            <v>2.3970818134444905</v>
          </cell>
          <cell r="O225">
            <v>38.758204040223454</v>
          </cell>
        </row>
        <row r="226">
          <cell r="K226">
            <v>0.25445292620864812</v>
          </cell>
          <cell r="O226">
            <v>38.970000816888287</v>
          </cell>
        </row>
        <row r="227">
          <cell r="B227">
            <v>1989</v>
          </cell>
          <cell r="K227">
            <v>11.827411167512691</v>
          </cell>
          <cell r="O227">
            <v>50.170415814587614</v>
          </cell>
        </row>
        <row r="228">
          <cell r="K228">
            <v>5.7648660916931327</v>
          </cell>
          <cell r="O228">
            <v>49.550706033376102</v>
          </cell>
        </row>
        <row r="229">
          <cell r="K229">
            <v>7.8969957081545195</v>
          </cell>
          <cell r="O229">
            <v>56.733167082294258</v>
          </cell>
        </row>
        <row r="230">
          <cell r="K230">
            <v>7.6372315035799554</v>
          </cell>
          <cell r="O230">
            <v>57.234166182452071</v>
          </cell>
        </row>
        <row r="231">
          <cell r="K231">
            <v>3.9911308203991025</v>
          </cell>
          <cell r="O231">
            <v>55.727725511898171</v>
          </cell>
        </row>
        <row r="232">
          <cell r="K232">
            <v>5.6503198294243218</v>
          </cell>
          <cell r="O232">
            <v>60.355987055016193</v>
          </cell>
        </row>
        <row r="233">
          <cell r="K233">
            <v>-2.4217961654893982</v>
          </cell>
          <cell r="O233">
            <v>49.459041731066478</v>
          </cell>
        </row>
        <row r="234">
          <cell r="K234">
            <v>-0.79283005860049105</v>
          </cell>
          <cell r="O234">
            <v>46.388606307222787</v>
          </cell>
        </row>
        <row r="235">
          <cell r="K235">
            <v>-0.41695621959694229</v>
          </cell>
          <cell r="O235">
            <v>44.967121901871529</v>
          </cell>
        </row>
        <row r="236">
          <cell r="K236">
            <v>-0.5233775296580645</v>
          </cell>
          <cell r="O236">
            <v>48.56696195935384</v>
          </cell>
        </row>
        <row r="237">
          <cell r="K237">
            <v>-0.42090494563312708</v>
          </cell>
          <cell r="O237">
            <v>44.47837150127225</v>
          </cell>
        </row>
        <row r="238">
          <cell r="K238">
            <v>0.3874603733709181</v>
          </cell>
          <cell r="O238">
            <v>44.670050761421322</v>
          </cell>
        </row>
        <row r="239">
          <cell r="B239" t="str">
            <v>1990</v>
          </cell>
          <cell r="K239">
            <v>-1.0175438596491171</v>
          </cell>
          <cell r="O239">
            <v>28.052655469813903</v>
          </cell>
        </row>
        <row r="240">
          <cell r="K240">
            <v>1.0280042538106882</v>
          </cell>
          <cell r="O240">
            <v>22.317596566523612</v>
          </cell>
        </row>
        <row r="241">
          <cell r="K241">
            <v>0.59649122807017285</v>
          </cell>
          <cell r="O241">
            <v>14.041368337311045</v>
          </cell>
        </row>
        <row r="242">
          <cell r="K242">
            <v>1.6393442622950838</v>
          </cell>
          <cell r="O242">
            <v>7.6866223207686435</v>
          </cell>
        </row>
        <row r="243">
          <cell r="K243">
            <v>1.7158544955387711</v>
          </cell>
          <cell r="O243">
            <v>5.3304904051172608</v>
          </cell>
        </row>
        <row r="244">
          <cell r="B244" t="str">
            <v xml:space="preserve"> </v>
          </cell>
          <cell r="K244">
            <v>0.57354925775980892</v>
          </cell>
          <cell r="O244">
            <v>0.26908846283215659</v>
          </cell>
        </row>
        <row r="245">
          <cell r="K245">
            <v>0.63737001006372029</v>
          </cell>
          <cell r="O245">
            <v>3.4126163391933639</v>
          </cell>
        </row>
        <row r="246">
          <cell r="K246">
            <v>0.10000000000001119</v>
          </cell>
          <cell r="O246">
            <v>4.3432939541348192</v>
          </cell>
        </row>
        <row r="247">
          <cell r="K247">
            <v>-2.0313020313020402</v>
          </cell>
          <cell r="O247">
            <v>2.6517794836008246</v>
          </cell>
        </row>
        <row r="248">
          <cell r="K248">
            <v>-0.67980965329708098</v>
          </cell>
          <cell r="O248">
            <v>2.4903542616625529</v>
          </cell>
        </row>
        <row r="249">
          <cell r="K249">
            <v>-6.8446269678301697E-2</v>
          </cell>
          <cell r="O249">
            <v>2.8531172948221384</v>
          </cell>
        </row>
        <row r="250">
          <cell r="K250">
            <v>1.0616438356164437</v>
          </cell>
          <cell r="O250">
            <v>3.5438596491228047</v>
          </cell>
        </row>
        <row r="251">
          <cell r="B251" t="str">
            <v>1991</v>
          </cell>
          <cell r="K251">
            <v>-0.57607590647239526</v>
          </cell>
          <cell r="O251">
            <v>4.0056717476072201</v>
          </cell>
        </row>
        <row r="252">
          <cell r="K252">
            <v>4.1581458759373024</v>
          </cell>
          <cell r="O252">
            <v>7.2280701754386056</v>
          </cell>
        </row>
        <row r="253">
          <cell r="K253">
            <v>0.45811518324605505</v>
          </cell>
          <cell r="O253">
            <v>7.0805720265085581</v>
          </cell>
        </row>
        <row r="254">
          <cell r="K254">
            <v>3.1596091205211785</v>
          </cell>
          <cell r="O254">
            <v>8.6822237474262209</v>
          </cell>
        </row>
        <row r="255">
          <cell r="K255">
            <v>4.0101041995579401</v>
          </cell>
          <cell r="O255">
            <v>11.133603238866407</v>
          </cell>
        </row>
        <row r="256">
          <cell r="B256" t="str">
            <v xml:space="preserve"> </v>
          </cell>
          <cell r="K256">
            <v>2.0947176684881663</v>
          </cell>
          <cell r="O256">
            <v>12.814491781281445</v>
          </cell>
        </row>
        <row r="257">
          <cell r="K257">
            <v>0.71364852809989721</v>
          </cell>
          <cell r="O257">
            <v>12.9</v>
          </cell>
        </row>
        <row r="258">
          <cell r="K258">
            <v>2.0076764098021949</v>
          </cell>
          <cell r="O258">
            <v>15.051615051615052</v>
          </cell>
        </row>
        <row r="259">
          <cell r="K259">
            <v>-1.157742402315487</v>
          </cell>
          <cell r="O259">
            <v>16.077498300475867</v>
          </cell>
        </row>
        <row r="260">
          <cell r="K260">
            <v>1.0541727672035206</v>
          </cell>
          <cell r="O260">
            <v>18.104038329911031</v>
          </cell>
        </row>
        <row r="261">
          <cell r="K261">
            <v>0.89829035062298779</v>
          </cell>
          <cell r="O261">
            <v>19.246575342465743</v>
          </cell>
        </row>
        <row r="262">
          <cell r="K262">
            <v>4.2791499138426392</v>
          </cell>
          <cell r="O262">
            <v>23.043036258895278</v>
          </cell>
        </row>
        <row r="263">
          <cell r="B263" t="str">
            <v>1/92</v>
          </cell>
          <cell r="K263">
            <v>4.0484714954557965</v>
          </cell>
          <cell r="O263">
            <v>28.766189502385831</v>
          </cell>
          <cell r="S263">
            <v>15.039151157512487</v>
          </cell>
        </row>
        <row r="264">
          <cell r="K264">
            <v>2.1439915299100054</v>
          </cell>
          <cell r="O264">
            <v>26.276178010471195</v>
          </cell>
          <cell r="S264">
            <v>16.635640548316122</v>
          </cell>
        </row>
        <row r="265">
          <cell r="K265">
            <v>5.4159108577351844</v>
          </cell>
          <cell r="O265">
            <v>32.508143322475583</v>
          </cell>
          <cell r="S265">
            <v>18.770507894663059</v>
          </cell>
        </row>
        <row r="266">
          <cell r="K266">
            <v>7.4237954768928249</v>
          </cell>
          <cell r="O266">
            <v>37.985475213135466</v>
          </cell>
          <cell r="S266">
            <v>21.283764967975529</v>
          </cell>
        </row>
        <row r="267">
          <cell r="K267">
            <v>4.6681922196796233</v>
          </cell>
          <cell r="O267">
            <v>38.858530661809354</v>
          </cell>
          <cell r="S267">
            <v>23.711368653421651</v>
          </cell>
        </row>
        <row r="268">
          <cell r="B268" t="str">
            <v xml:space="preserve"> </v>
          </cell>
          <cell r="K268">
            <v>9.1604722343681786</v>
          </cell>
          <cell r="O268">
            <v>48.46862920011894</v>
          </cell>
          <cell r="S268">
            <v>26.871825678553908</v>
          </cell>
        </row>
        <row r="269">
          <cell r="B269" t="str">
            <v>7/92</v>
          </cell>
          <cell r="K269">
            <v>3.8654115762067009</v>
          </cell>
          <cell r="O269">
            <v>53.114850900501942</v>
          </cell>
          <cell r="S269">
            <v>30.406117430895186</v>
          </cell>
        </row>
        <row r="270">
          <cell r="K270">
            <v>2.4874662553027393</v>
          </cell>
          <cell r="O270">
            <v>53.835021707670052</v>
          </cell>
          <cell r="S270">
            <v>33.797816395718236</v>
          </cell>
        </row>
        <row r="271">
          <cell r="K271">
            <v>-0.48918156161806836</v>
          </cell>
          <cell r="O271">
            <v>54.875549048316245</v>
          </cell>
          <cell r="S271">
            <v>37.069647282121586</v>
          </cell>
        </row>
        <row r="272">
          <cell r="K272">
            <v>-0.43486481376441288</v>
          </cell>
          <cell r="O272">
            <v>52.59345117357288</v>
          </cell>
          <cell r="S272">
            <v>39.903283675220358</v>
          </cell>
        </row>
        <row r="273">
          <cell r="K273">
            <v>0.79756931257120023</v>
          </cell>
          <cell r="O273">
            <v>52.441125789775981</v>
          </cell>
          <cell r="S273">
            <v>42.567584881486241</v>
          </cell>
        </row>
        <row r="274">
          <cell r="K274">
            <v>1.7897513187641323</v>
          </cell>
          <cell r="O274">
            <v>48.801982924814084</v>
          </cell>
          <cell r="S274">
            <v>44.588842715023326</v>
          </cell>
        </row>
        <row r="275">
          <cell r="B275" t="str">
            <v>1993</v>
          </cell>
          <cell r="K275">
            <v>4.7936331667592258</v>
          </cell>
          <cell r="O275">
            <v>49.867654843832732</v>
          </cell>
          <cell r="S275">
            <v>46.225554267676159</v>
          </cell>
        </row>
        <row r="276">
          <cell r="K276">
            <v>5.2808194984104606</v>
          </cell>
          <cell r="O276">
            <v>54.470069966312536</v>
          </cell>
          <cell r="S276">
            <v>48.46923969820083</v>
          </cell>
        </row>
        <row r="277">
          <cell r="K277">
            <v>6.3579936252306624</v>
          </cell>
          <cell r="O277">
            <v>55.850540806293012</v>
          </cell>
          <cell r="S277">
            <v>50.335301062573798</v>
          </cell>
        </row>
        <row r="278">
          <cell r="K278">
            <v>6.7823343848580464</v>
          </cell>
          <cell r="O278">
            <v>54.919908466819223</v>
          </cell>
          <cell r="S278">
            <v>51.693339150001158</v>
          </cell>
        </row>
        <row r="279">
          <cell r="K279">
            <v>9.1875923190546605</v>
          </cell>
          <cell r="O279">
            <v>61.609094884127693</v>
          </cell>
          <cell r="S279">
            <v>53.647982512881121</v>
          </cell>
        </row>
        <row r="280">
          <cell r="B280" t="str">
            <v xml:space="preserve"> </v>
          </cell>
          <cell r="K280">
            <v>5.6006493506493449</v>
          </cell>
          <cell r="O280">
            <v>56.338874424193875</v>
          </cell>
          <cell r="S280">
            <v>54.312033230742699</v>
          </cell>
        </row>
        <row r="281">
          <cell r="B281" t="str">
            <v>7/93</v>
          </cell>
          <cell r="K281">
            <v>3.561363054060962</v>
          </cell>
          <cell r="O281">
            <v>55.881218665638244</v>
          </cell>
          <cell r="S281">
            <v>54.564667854626812</v>
          </cell>
        </row>
        <row r="282">
          <cell r="K282">
            <v>1.9544779811974333</v>
          </cell>
          <cell r="O282">
            <v>55.070555032925682</v>
          </cell>
          <cell r="S282">
            <v>54.668608595028111</v>
          </cell>
        </row>
        <row r="283">
          <cell r="K283">
            <v>1.6136859985440344</v>
          </cell>
          <cell r="O283">
            <v>58.347513707695221</v>
          </cell>
          <cell r="S283">
            <v>55.029233017924462</v>
          </cell>
        </row>
        <row r="284">
          <cell r="K284">
            <v>-0.16716417910447312</v>
          </cell>
          <cell r="O284">
            <v>58.773262438283311</v>
          </cell>
          <cell r="S284">
            <v>55.55183884335915</v>
          </cell>
        </row>
        <row r="285">
          <cell r="K285">
            <v>1.8538452338237033</v>
          </cell>
          <cell r="O285">
            <v>60.437076111529777</v>
          </cell>
          <cell r="S285">
            <v>56.21259233963012</v>
          </cell>
        </row>
        <row r="286">
          <cell r="K286">
            <v>2.3132926256458353</v>
          </cell>
          <cell r="O286">
            <v>61.262261706459384</v>
          </cell>
          <cell r="S286">
            <v>57.156543399118597</v>
          </cell>
        </row>
        <row r="287">
          <cell r="B287" t="str">
            <v>1994</v>
          </cell>
          <cell r="K287">
            <v>2.5134855962355207</v>
          </cell>
          <cell r="O287">
            <v>57.753444012716358</v>
          </cell>
          <cell r="S287">
            <v>57.677972104632921</v>
          </cell>
        </row>
        <row r="288">
          <cell r="K288">
            <v>5.6202418271383614</v>
          </cell>
          <cell r="O288">
            <v>58.262036571045115</v>
          </cell>
          <cell r="S288">
            <v>57.936314032087296</v>
          </cell>
        </row>
        <row r="289">
          <cell r="K289">
            <v>1.2825948696205236</v>
          </cell>
          <cell r="O289">
            <v>50.709779179810724</v>
          </cell>
          <cell r="S289">
            <v>57.349961518526094</v>
          </cell>
        </row>
        <row r="290">
          <cell r="K290">
            <v>6.7817896389325005</v>
          </cell>
          <cell r="O290">
            <v>50.709010339734121</v>
          </cell>
          <cell r="S290">
            <v>56.83018753689435</v>
          </cell>
        </row>
        <row r="291">
          <cell r="K291">
            <v>3.9890228364206637</v>
          </cell>
          <cell r="O291">
            <v>43.533549783549773</v>
          </cell>
          <cell r="S291">
            <v>55.086012920084194</v>
          </cell>
        </row>
        <row r="292">
          <cell r="B292" t="str">
            <v xml:space="preserve"> </v>
          </cell>
          <cell r="K292">
            <v>4.1564561734212857</v>
          </cell>
          <cell r="O292">
            <v>41.570586728157807</v>
          </cell>
          <cell r="S292">
            <v>53.527295043097432</v>
          </cell>
        </row>
        <row r="293">
          <cell r="B293" t="str">
            <v>7/94</v>
          </cell>
          <cell r="K293">
            <v>7.2663107411094163</v>
          </cell>
          <cell r="O293">
            <v>46.635329045027227</v>
          </cell>
          <cell r="S293">
            <v>52.616762292884324</v>
          </cell>
        </row>
        <row r="294">
          <cell r="K294">
            <v>8.6553062257465729</v>
          </cell>
          <cell r="O294">
            <v>56.272749332686224</v>
          </cell>
          <cell r="S294">
            <v>52.837222501709171</v>
          </cell>
        </row>
        <row r="295">
          <cell r="K295">
            <v>4.1537267080745233</v>
          </cell>
          <cell r="O295">
            <v>60.179104477611943</v>
          </cell>
          <cell r="S295">
            <v>53.238472130903467</v>
          </cell>
        </row>
        <row r="296">
          <cell r="K296">
            <v>2.50465896384644</v>
          </cell>
          <cell r="O296">
            <v>64.465972969740434</v>
          </cell>
          <cell r="S296">
            <v>54.01175571059926</v>
          </cell>
        </row>
        <row r="297">
          <cell r="K297">
            <v>6.1668242309650401</v>
          </cell>
          <cell r="O297">
            <v>71.430248943165807</v>
          </cell>
          <cell r="S297">
            <v>55.326076951399081</v>
          </cell>
        </row>
        <row r="298">
          <cell r="K298">
            <v>5.493526953900929</v>
          </cell>
          <cell r="O298">
            <v>76.758866062205897</v>
          </cell>
          <cell r="S298">
            <v>57.040411429584779</v>
          </cell>
        </row>
        <row r="299">
          <cell r="B299" t="str">
            <v>1995</v>
          </cell>
          <cell r="K299">
            <v>3.8374131549899548</v>
          </cell>
          <cell r="O299">
            <v>79.04164800716525</v>
          </cell>
          <cell r="S299">
            <v>59.099174260899325</v>
          </cell>
        </row>
        <row r="300">
          <cell r="K300">
            <v>4.5897948974487068</v>
          </cell>
          <cell r="O300">
            <v>77.29489082043672</v>
          </cell>
          <cell r="S300">
            <v>60.920950858557219</v>
          </cell>
        </row>
        <row r="301">
          <cell r="K301">
            <v>3.5692933157957629</v>
          </cell>
          <cell r="O301">
            <v>81.297749869178432</v>
          </cell>
          <cell r="S301">
            <v>63.510680774605689</v>
          </cell>
        </row>
        <row r="302">
          <cell r="K302">
            <v>8.9822778964382621</v>
          </cell>
          <cell r="O302">
            <v>85.033813584239937</v>
          </cell>
          <cell r="S302">
            <v>66.466563076061917</v>
          </cell>
        </row>
        <row r="303">
          <cell r="K303">
            <v>6.1602839133428677</v>
          </cell>
          <cell r="O303">
            <v>88.897266729500473</v>
          </cell>
          <cell r="S303">
            <v>70.281098183111652</v>
          </cell>
        </row>
        <row r="304">
          <cell r="B304" t="str">
            <v xml:space="preserve"> </v>
          </cell>
          <cell r="K304">
            <v>4.5254964574393819</v>
          </cell>
          <cell r="O304">
            <v>89.566555062890259</v>
          </cell>
          <cell r="S304">
            <v>74.253243213779569</v>
          </cell>
        </row>
        <row r="305">
          <cell r="B305" t="str">
            <v>7/95</v>
          </cell>
          <cell r="O305">
            <v>82.579719925763456</v>
          </cell>
          <cell r="S305">
            <v>77.081320380162694</v>
          </cell>
        </row>
        <row r="306">
          <cell r="O306">
            <v>73.959627329192543</v>
          </cell>
          <cell r="S306">
            <v>78.189460180277479</v>
          </cell>
        </row>
        <row r="307">
          <cell r="O307">
            <v>69.877003354453976</v>
          </cell>
          <cell r="S307">
            <v>78.507820342605498</v>
          </cell>
        </row>
        <row r="308">
          <cell r="O308">
            <v>61.631881317722346</v>
          </cell>
          <cell r="S308">
            <v>77.618412274849916</v>
          </cell>
        </row>
        <row r="309">
          <cell r="O309">
            <v>54.305089389684213</v>
          </cell>
          <cell r="S309">
            <v>75.487603428224332</v>
          </cell>
        </row>
        <row r="310">
          <cell r="O310">
            <v>51.587559249399398</v>
          </cell>
          <cell r="S310">
            <v>72.811518509369378</v>
          </cell>
        </row>
      </sheetData>
      <sheetData sheetId="1" refreshError="1"/>
      <sheetData sheetId="2" refreshError="1"/>
      <sheetData sheetId="3" refreshError="1"/>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C Summary"/>
      <sheetName val="PC"/>
      <sheetName val="D %GDP"/>
      <sheetName val="InFis2"/>
      <sheetName val="Fiscal Tables"/>
    </sheetNames>
    <sheetDataSet>
      <sheetData sheetId="0" refreshError="1"/>
      <sheetData sheetId="1" refreshError="1"/>
      <sheetData sheetId="2" refreshError="1"/>
      <sheetData sheetId="3" refreshError="1"/>
      <sheetData sheetId="4" refreshError="1"/>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BOP"/>
      <sheetName val="CONTENTS"/>
      <sheetName val="Gas 2004"/>
      <sheetName val="IN"/>
      <sheetName val="IN-HUB"/>
      <sheetName val="OUT-HUB"/>
      <sheetName val="Impact CI"/>
      <sheetName val="Assum"/>
      <sheetName val="X"/>
      <sheetName val="M"/>
      <sheetName val="SRT"/>
      <sheetName val="K"/>
      <sheetName val="T9SR_bop"/>
      <sheetName val="ControlSheet"/>
      <sheetName val="WETA"/>
      <sheetName val="Au"/>
      <sheetName val="comments"/>
      <sheetName val="Module1"/>
      <sheetName val="Module2"/>
      <sheetName val="T9SR_bop (2)"/>
      <sheetName val="Gas"/>
      <sheetName val="IN-Q"/>
      <sheetName val="IN_TRE"/>
      <sheetName val="Sheet1"/>
      <sheetName val="T1SR"/>
      <sheetName val="T1SR_b"/>
      <sheetName val="Chart1"/>
      <sheetName val="Sensitivity Analysis"/>
      <sheetName val="T10SR "/>
      <sheetName val="T11SR"/>
      <sheetName val="DSA 2002"/>
      <sheetName val="DSA_Presentation"/>
      <sheetName val="NPV_DP2"/>
      <sheetName val="frozen request"/>
      <sheetName val="request"/>
      <sheetName val="Exports for DSA"/>
      <sheetName val="Source Data (Current)"/>
      <sheetName val="Complete Data Set (Annual)"/>
      <sheetName val=""/>
      <sheetName val="GAS March 05"/>
      <sheetName val="T3SR_bop"/>
      <sheetName val="GAS Dec04"/>
    </sheetNames>
    <sheetDataSet>
      <sheetData sheetId="0" refreshError="1">
        <row r="36">
          <cell r="A36" t="str">
            <v>||</v>
          </cell>
          <cell r="B36" t="str">
            <v xml:space="preserve">          O.w:Russia/China</v>
          </cell>
          <cell r="C36" t="str">
            <v xml:space="preserve">          O.w:Russia/China</v>
          </cell>
          <cell r="E36">
            <v>-1.6</v>
          </cell>
          <cell r="F36">
            <v>-1.6</v>
          </cell>
          <cell r="G36">
            <v>-1.4</v>
          </cell>
          <cell r="H36">
            <v>-1.2</v>
          </cell>
          <cell r="I36">
            <v>-1.1000000000000001</v>
          </cell>
          <cell r="J36">
            <v>-0.9</v>
          </cell>
          <cell r="K36">
            <v>-4.867</v>
          </cell>
          <cell r="L36">
            <v>-1.8</v>
          </cell>
          <cell r="M36">
            <v>-2.931</v>
          </cell>
          <cell r="N36">
            <v>-2.492</v>
          </cell>
          <cell r="O36">
            <v>-2.5</v>
          </cell>
          <cell r="P36">
            <v>-2.242</v>
          </cell>
          <cell r="Q36">
            <v>-1.5</v>
          </cell>
          <cell r="R36">
            <v>0</v>
          </cell>
          <cell r="S36">
            <v>0</v>
          </cell>
          <cell r="T36">
            <v>0</v>
          </cell>
          <cell r="U36">
            <v>0</v>
          </cell>
          <cell r="V36">
            <v>0</v>
          </cell>
          <cell r="W36">
            <v>0</v>
          </cell>
          <cell r="X36">
            <v>-1.7</v>
          </cell>
          <cell r="Y36">
            <v>-1.7</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row>
        <row r="44">
          <cell r="A44" t="str">
            <v>||</v>
          </cell>
          <cell r="B44" t="str">
            <v xml:space="preserve">             (excl. Russia/China)</v>
          </cell>
          <cell r="C44" t="str">
            <v xml:space="preserve">             (excl. Russia/China)</v>
          </cell>
          <cell r="D44" t="str">
            <v>||</v>
          </cell>
          <cell r="E44">
            <v>-53.256999999999969</v>
          </cell>
          <cell r="F44">
            <v>-53.256999999999969</v>
          </cell>
          <cell r="G44">
            <v>-62.093999999999973</v>
          </cell>
          <cell r="H44">
            <v>-19.858000000000008</v>
          </cell>
          <cell r="I44">
            <v>-27.772000000000006</v>
          </cell>
          <cell r="J44">
            <v>-14.357000000000012</v>
          </cell>
          <cell r="K44">
            <v>-26.595999999999993</v>
          </cell>
          <cell r="L44">
            <v>-8.0779999999999994</v>
          </cell>
          <cell r="M44">
            <v>-22.687000000000001</v>
          </cell>
          <cell r="N44">
            <v>-19.214000000000002</v>
          </cell>
          <cell r="O44">
            <v>-87.936000000000007</v>
          </cell>
          <cell r="P44">
            <v>-85.933999999999955</v>
          </cell>
          <cell r="Q44">
            <v>-131.92835643335684</v>
          </cell>
          <cell r="R44">
            <v>-104.17750762000009</v>
          </cell>
          <cell r="S44">
            <v>-116.02263836547826</v>
          </cell>
          <cell r="T44">
            <v>-151.97383447493075</v>
          </cell>
          <cell r="U44">
            <v>-181.4453478829704</v>
          </cell>
          <cell r="V44">
            <v>-216.3213811633816</v>
          </cell>
          <cell r="W44">
            <v>-227.62783257270709</v>
          </cell>
          <cell r="X44">
            <v>-98.037641815094943</v>
          </cell>
          <cell r="Y44">
            <v>-67.509370837869909</v>
          </cell>
          <cell r="Z44">
            <v>-102.07568869740109</v>
          </cell>
          <cell r="AA44">
            <v>-117.00505434652015</v>
          </cell>
          <cell r="AB44">
            <v>-186.66574785244381</v>
          </cell>
          <cell r="AC44">
            <v>-202.25866091938349</v>
          </cell>
          <cell r="AD44">
            <v>-226.20340499146388</v>
          </cell>
          <cell r="AE44">
            <v>-252.07641617618688</v>
          </cell>
          <cell r="AF44">
            <v>-276.63664882771087</v>
          </cell>
          <cell r="AG44">
            <v>-299.76477025710506</v>
          </cell>
          <cell r="AH44">
            <v>-327.4373047845815</v>
          </cell>
          <cell r="AI44">
            <v>-352.69756218493359</v>
          </cell>
          <cell r="AJ44">
            <v>-387.98428410319104</v>
          </cell>
          <cell r="AK44">
            <v>-426.77280970290764</v>
          </cell>
          <cell r="AL44">
            <v>-468.73848049384901</v>
          </cell>
          <cell r="AM44">
            <v>-509.45492121413713</v>
          </cell>
          <cell r="AN44">
            <v>-553.66212973580946</v>
          </cell>
          <cell r="AO44">
            <v>-601.85896997835709</v>
          </cell>
          <cell r="AP44">
            <v>-653.99438821577883</v>
          </cell>
          <cell r="AQ44">
            <v>-710.22900073663584</v>
          </cell>
        </row>
        <row r="59">
          <cell r="B59" t="str">
            <v xml:space="preserve">     Direct investment (net)</v>
          </cell>
          <cell r="C59" t="str">
            <v xml:space="preserve">     Direct investment (net)</v>
          </cell>
          <cell r="E59">
            <v>-2.6429999999999998</v>
          </cell>
          <cell r="F59">
            <v>-2.6429999999999998</v>
          </cell>
          <cell r="G59">
            <v>-6.7</v>
          </cell>
          <cell r="H59">
            <v>-11.73</v>
          </cell>
          <cell r="I59">
            <v>-3.2</v>
          </cell>
          <cell r="J59">
            <v>-7.4</v>
          </cell>
          <cell r="K59">
            <v>-6.7</v>
          </cell>
          <cell r="L59">
            <v>-6.6</v>
          </cell>
          <cell r="M59">
            <v>0</v>
          </cell>
          <cell r="N59">
            <v>-4.625</v>
          </cell>
          <cell r="O59">
            <v>9.67</v>
          </cell>
          <cell r="P59">
            <v>20.885999999999999</v>
          </cell>
          <cell r="Q59">
            <v>22.164000000000001</v>
          </cell>
          <cell r="R59">
            <v>40.700000000000003</v>
          </cell>
          <cell r="S59">
            <v>5.3</v>
          </cell>
          <cell r="T59">
            <v>0.8</v>
          </cell>
          <cell r="U59">
            <v>55.8</v>
          </cell>
          <cell r="V59" t="e">
            <v>#NULL!</v>
          </cell>
          <cell r="W59">
            <v>76.576999999999998</v>
          </cell>
          <cell r="X59">
            <v>88</v>
          </cell>
          <cell r="Y59">
            <v>168.8</v>
          </cell>
          <cell r="Z59">
            <v>46</v>
          </cell>
          <cell r="AA59">
            <v>21.571826234561822</v>
          </cell>
          <cell r="AB59">
            <v>24.60352962399319</v>
          </cell>
          <cell r="AC59">
            <v>29.470968624983499</v>
          </cell>
          <cell r="AD59">
            <v>29.586367597174309</v>
          </cell>
          <cell r="AE59">
            <v>30.339294578790643</v>
          </cell>
          <cell r="AF59">
            <v>29.397635648754559</v>
          </cell>
          <cell r="AG59">
            <v>26.040320381323635</v>
          </cell>
          <cell r="AH59">
            <v>24.584698139425132</v>
          </cell>
          <cell r="AI59">
            <v>27.4780497222166</v>
          </cell>
          <cell r="AJ59">
            <v>27.941450669375342</v>
          </cell>
          <cell r="AK59">
            <v>28.126969959321166</v>
          </cell>
          <cell r="AL59">
            <v>28.183487468671359</v>
          </cell>
          <cell r="AM59">
            <v>28.832248256668301</v>
          </cell>
          <cell r="AN59">
            <v>29.493357390727901</v>
          </cell>
          <cell r="AO59">
            <v>30.16704985547214</v>
          </cell>
          <cell r="AP59">
            <v>30.853565106190981</v>
          </cell>
          <cell r="AQ59">
            <v>31.553147153878683</v>
          </cell>
          <cell r="AR59">
            <v>32.266044651886745</v>
          </cell>
          <cell r="AS59" t="e">
            <v>#DIV/0!</v>
          </cell>
          <cell r="AT59" t="e">
            <v>#DIV/0!</v>
          </cell>
          <cell r="AU59" t="e">
            <v>#DIV/0!</v>
          </cell>
          <cell r="AV59" t="e">
            <v>#DIV/0!</v>
          </cell>
        </row>
        <row r="79">
          <cell r="B79" t="str">
            <v xml:space="preserve">   (in millions of SDRs)</v>
          </cell>
          <cell r="C79" t="str">
            <v xml:space="preserve">   (in millions of SDRs)</v>
          </cell>
          <cell r="F79">
            <v>-36.188187437086093</v>
          </cell>
          <cell r="G79">
            <v>-36.188187437086093</v>
          </cell>
          <cell r="H79">
            <v>9.5210855375611327</v>
          </cell>
          <cell r="I79">
            <v>46.463943979471935</v>
          </cell>
          <cell r="J79">
            <v>65.64977332635624</v>
          </cell>
          <cell r="K79">
            <v>35.970341859000001</v>
          </cell>
          <cell r="L79">
            <v>84.722656675210629</v>
          </cell>
          <cell r="M79">
            <v>4.5602946639216775</v>
          </cell>
          <cell r="N79">
            <v>30.577513117330795</v>
          </cell>
          <cell r="O79">
            <v>-30.570408845481087</v>
          </cell>
          <cell r="P79">
            <v>38.095117748459231</v>
          </cell>
          <cell r="Q79">
            <v>85.097405801781463</v>
          </cell>
          <cell r="R79">
            <v>-2.5151260274558824</v>
          </cell>
          <cell r="S79">
            <v>-28.19157822427734</v>
          </cell>
          <cell r="T79">
            <v>-12.017652954324085</v>
          </cell>
          <cell r="U79">
            <v>29.705860732986903</v>
          </cell>
          <cell r="V79" t="e">
            <v>#NULL!</v>
          </cell>
          <cell r="W79">
            <v>-35.200021569098865</v>
          </cell>
          <cell r="X79">
            <v>104.26835154530427</v>
          </cell>
          <cell r="Y79">
            <v>89.867966551948371</v>
          </cell>
          <cell r="Z79">
            <v>117.7482262685876</v>
          </cell>
          <cell r="AA79">
            <v>-84.179156611118017</v>
          </cell>
        </row>
        <row r="81">
          <cell r="A81" t="str">
            <v>||</v>
          </cell>
          <cell r="B81" t="str">
            <v>errors and omissions</v>
          </cell>
          <cell r="C81" t="str">
            <v>errors and omissions</v>
          </cell>
          <cell r="D81" t="str">
            <v>||</v>
          </cell>
        </row>
        <row r="82">
          <cell r="A82" t="str">
            <v>||</v>
          </cell>
          <cell r="B82" t="str">
            <v>Check</v>
          </cell>
          <cell r="C82" t="str">
            <v>Check</v>
          </cell>
          <cell r="D82" t="str">
            <v>||</v>
          </cell>
          <cell r="N82">
            <v>0</v>
          </cell>
          <cell r="O82">
            <v>0</v>
          </cell>
          <cell r="P82">
            <v>0</v>
          </cell>
          <cell r="Q82">
            <v>0</v>
          </cell>
          <cell r="R82">
            <v>0</v>
          </cell>
          <cell r="S82">
            <v>0</v>
          </cell>
          <cell r="T82">
            <v>0</v>
          </cell>
          <cell r="U82">
            <v>0</v>
          </cell>
          <cell r="V82" t="e">
            <v>#NULL!</v>
          </cell>
          <cell r="W82">
            <v>0</v>
          </cell>
          <cell r="X82">
            <v>0</v>
          </cell>
          <cell r="Y82">
            <v>0</v>
          </cell>
          <cell r="Z82">
            <v>0</v>
          </cell>
          <cell r="AA82">
            <v>0</v>
          </cell>
          <cell r="AB82">
            <v>0</v>
          </cell>
          <cell r="AC82">
            <v>0</v>
          </cell>
          <cell r="AD82">
            <v>-86.737265930695855</v>
          </cell>
          <cell r="AE82">
            <v>-2.118398347433299</v>
          </cell>
        </row>
        <row r="83">
          <cell r="A83" t="str">
            <v>||</v>
          </cell>
          <cell r="B83" t="str">
            <v>_</v>
          </cell>
          <cell r="C83" t="str">
            <v>_</v>
          </cell>
          <cell r="D83" t="str">
            <v>||</v>
          </cell>
          <cell r="E83" t="str">
            <v>_</v>
          </cell>
          <cell r="F83" t="str">
            <v>_</v>
          </cell>
          <cell r="G83" t="str">
            <v>_</v>
          </cell>
          <cell r="H83" t="str">
            <v>_</v>
          </cell>
          <cell r="I83" t="str">
            <v>_</v>
          </cell>
          <cell r="J83" t="str">
            <v>_</v>
          </cell>
          <cell r="K83" t="str">
            <v>_</v>
          </cell>
          <cell r="L83" t="str">
            <v>_</v>
          </cell>
          <cell r="M83" t="str">
            <v>_</v>
          </cell>
          <cell r="N83" t="str">
            <v>_</v>
          </cell>
          <cell r="O83" t="str">
            <v>_</v>
          </cell>
          <cell r="P83" t="str">
            <v>_</v>
          </cell>
          <cell r="Q83" t="str">
            <v>_</v>
          </cell>
          <cell r="R83" t="str">
            <v>_</v>
          </cell>
          <cell r="S83" t="str">
            <v>_</v>
          </cell>
          <cell r="T83" t="str">
            <v>_</v>
          </cell>
          <cell r="U83" t="str">
            <v>_</v>
          </cell>
          <cell r="V83" t="str">
            <v>_</v>
          </cell>
          <cell r="W83" t="str">
            <v>_</v>
          </cell>
          <cell r="X83" t="str">
            <v>_</v>
          </cell>
          <cell r="Y83" t="str">
            <v>_</v>
          </cell>
          <cell r="Z83" t="str">
            <v>_</v>
          </cell>
          <cell r="AA83" t="str">
            <v>_</v>
          </cell>
          <cell r="AB83" t="str">
            <v>_</v>
          </cell>
          <cell r="AC83" t="str">
            <v>_</v>
          </cell>
          <cell r="AD83" t="str">
            <v>_</v>
          </cell>
          <cell r="AE83" t="str">
            <v>_</v>
          </cell>
          <cell r="AF83" t="str">
            <v>_</v>
          </cell>
          <cell r="AG83" t="str">
            <v>_</v>
          </cell>
          <cell r="AH83" t="str">
            <v>_</v>
          </cell>
          <cell r="AI83" t="str">
            <v>_</v>
          </cell>
          <cell r="AJ83" t="str">
            <v>_</v>
          </cell>
          <cell r="AK83" t="str">
            <v>_</v>
          </cell>
          <cell r="AL83" t="str">
            <v>_</v>
          </cell>
          <cell r="AM83" t="str">
            <v>_</v>
          </cell>
          <cell r="AN83" t="str">
            <v>_</v>
          </cell>
          <cell r="AO83" t="str">
            <v>_</v>
          </cell>
          <cell r="AP83" t="str">
            <v>_</v>
          </cell>
          <cell r="AQ83" t="str">
            <v>_</v>
          </cell>
        </row>
        <row r="84">
          <cell r="A84" t="str">
            <v>||</v>
          </cell>
          <cell r="B84">
            <v>37964.514540162039</v>
          </cell>
          <cell r="C84">
            <v>38092.597013773149</v>
          </cell>
          <cell r="D84" t="str">
            <v>||</v>
          </cell>
          <cell r="E84" t="str">
            <v>1985</v>
          </cell>
          <cell r="F84" t="str">
            <v>1985</v>
          </cell>
          <cell r="G84" t="str">
            <v>1986</v>
          </cell>
          <cell r="H84" t="str">
            <v>1987</v>
          </cell>
          <cell r="I84" t="str">
            <v>1988</v>
          </cell>
          <cell r="J84" t="str">
            <v>1989</v>
          </cell>
          <cell r="K84" t="str">
            <v>1990</v>
          </cell>
          <cell r="L84" t="str">
            <v>1991</v>
          </cell>
          <cell r="M84" t="str">
            <v>1992</v>
          </cell>
          <cell r="N84" t="str">
            <v>1993</v>
          </cell>
          <cell r="O84" t="str">
            <v>1994</v>
          </cell>
          <cell r="P84" t="str">
            <v>1995</v>
          </cell>
          <cell r="Q84">
            <v>1999</v>
          </cell>
          <cell r="R84">
            <v>1999</v>
          </cell>
          <cell r="S84">
            <v>1998</v>
          </cell>
          <cell r="T84">
            <v>1999</v>
          </cell>
          <cell r="U84">
            <v>2001</v>
          </cell>
          <cell r="V84">
            <v>2002</v>
          </cell>
          <cell r="W84">
            <v>2003</v>
          </cell>
          <cell r="X84">
            <v>2004</v>
          </cell>
          <cell r="Y84">
            <v>2004</v>
          </cell>
          <cell r="Z84">
            <v>2005</v>
          </cell>
          <cell r="AA84">
            <v>2006</v>
          </cell>
          <cell r="AB84">
            <v>2007</v>
          </cell>
          <cell r="AC84">
            <v>2008</v>
          </cell>
          <cell r="AD84">
            <v>2009</v>
          </cell>
          <cell r="AE84">
            <v>2010</v>
          </cell>
          <cell r="AF84">
            <v>2011</v>
          </cell>
          <cell r="AG84">
            <v>2012</v>
          </cell>
          <cell r="AH84">
            <v>2013</v>
          </cell>
          <cell r="AI84">
            <v>2014</v>
          </cell>
          <cell r="AJ84">
            <v>2015</v>
          </cell>
          <cell r="AK84">
            <v>2016</v>
          </cell>
          <cell r="AL84">
            <v>2017</v>
          </cell>
          <cell r="AM84">
            <v>2018</v>
          </cell>
          <cell r="AN84">
            <v>2019</v>
          </cell>
          <cell r="AO84">
            <v>2020</v>
          </cell>
          <cell r="AP84">
            <v>2021</v>
          </cell>
          <cell r="AQ84">
            <v>2022</v>
          </cell>
        </row>
        <row r="85">
          <cell r="A85" t="str">
            <v>||</v>
          </cell>
          <cell r="B85">
            <v>37964.514540162039</v>
          </cell>
          <cell r="C85">
            <v>38092.597013773149</v>
          </cell>
          <cell r="D85" t="str">
            <v>||</v>
          </cell>
          <cell r="J85" t="str">
            <v>2/96</v>
          </cell>
          <cell r="K85" t="str">
            <v>2/96</v>
          </cell>
          <cell r="L85" t="str">
            <v>2/96</v>
          </cell>
          <cell r="M85" t="str">
            <v>2/96</v>
          </cell>
          <cell r="N85" t="str">
            <v>2/96</v>
          </cell>
          <cell r="O85" t="str">
            <v>10/97</v>
          </cell>
          <cell r="P85" t="str">
            <v>5/98</v>
          </cell>
          <cell r="Q85" t="str">
            <v>11/99</v>
          </cell>
          <cell r="R85" t="str">
            <v>11/99</v>
          </cell>
          <cell r="S85" t="str">
            <v>11/98</v>
          </cell>
          <cell r="T85" t="str">
            <v>11/99</v>
          </cell>
          <cell r="U85" t="str">
            <v>11/101</v>
          </cell>
          <cell r="V85" t="str">
            <v>11/102</v>
          </cell>
          <cell r="W85" t="str">
            <v>11/103</v>
          </cell>
          <cell r="X85" t="str">
            <v>11/104</v>
          </cell>
          <cell r="Y85" t="str">
            <v>11/104</v>
          </cell>
          <cell r="Z85" t="str">
            <v>11/105</v>
          </cell>
          <cell r="AA85" t="str">
            <v>11/106</v>
          </cell>
          <cell r="AB85" t="str">
            <v>11/107</v>
          </cell>
          <cell r="AC85" t="str">
            <v>11/108</v>
          </cell>
          <cell r="AD85" t="str">
            <v>11/109</v>
          </cell>
          <cell r="AE85" t="str">
            <v>11/110</v>
          </cell>
          <cell r="AF85" t="str">
            <v>11/111</v>
          </cell>
          <cell r="AG85" t="str">
            <v>11/112</v>
          </cell>
          <cell r="AH85" t="str">
            <v>11/113</v>
          </cell>
          <cell r="AI85" t="str">
            <v>11/114</v>
          </cell>
          <cell r="AJ85" t="str">
            <v>11/115</v>
          </cell>
          <cell r="AK85" t="str">
            <v>11/116</v>
          </cell>
          <cell r="AL85" t="str">
            <v>11/117</v>
          </cell>
          <cell r="AM85" t="str">
            <v>11/118</v>
          </cell>
          <cell r="AN85" t="str">
            <v>11/119</v>
          </cell>
          <cell r="AO85" t="str">
            <v>11/120</v>
          </cell>
          <cell r="AP85" t="str">
            <v>11/121</v>
          </cell>
          <cell r="AQ85" t="str">
            <v>11/122</v>
          </cell>
        </row>
        <row r="86">
          <cell r="A86" t="str">
            <v>||</v>
          </cell>
          <cell r="C86" t="str">
            <v>||</v>
          </cell>
          <cell r="D86" t="str">
            <v>||</v>
          </cell>
          <cell r="J86" t="str">
            <v>Rév.</v>
          </cell>
          <cell r="K86" t="str">
            <v>Rév.</v>
          </cell>
          <cell r="L86" t="str">
            <v>Rév.</v>
          </cell>
          <cell r="M86" t="str">
            <v>Rév.</v>
          </cell>
          <cell r="N86" t="str">
            <v>Rév.</v>
          </cell>
          <cell r="O86" t="str">
            <v>Rev.</v>
          </cell>
          <cell r="P86" t="str">
            <v>Rev.</v>
          </cell>
          <cell r="Q86" t="str">
            <v>Proj.</v>
          </cell>
          <cell r="R86" t="str">
            <v>Proj.</v>
          </cell>
          <cell r="S86" t="str">
            <v>Proj.</v>
          </cell>
          <cell r="T86" t="str">
            <v>Proj.</v>
          </cell>
          <cell r="U86" t="str">
            <v>Proj.</v>
          </cell>
          <cell r="V86" t="str">
            <v>Proj.</v>
          </cell>
          <cell r="W86" t="str">
            <v>Proj.</v>
          </cell>
          <cell r="X86" t="str">
            <v>Proj.</v>
          </cell>
          <cell r="Y86" t="str">
            <v>Proj.</v>
          </cell>
          <cell r="Z86" t="str">
            <v>Proj.</v>
          </cell>
          <cell r="AA86" t="str">
            <v>Proj.</v>
          </cell>
          <cell r="AB86" t="str">
            <v>Proj.</v>
          </cell>
          <cell r="AC86" t="str">
            <v>Proj.</v>
          </cell>
          <cell r="AD86" t="str">
            <v>Proj.</v>
          </cell>
          <cell r="AE86" t="str">
            <v>Proj.</v>
          </cell>
          <cell r="AF86" t="str">
            <v>Proj.</v>
          </cell>
          <cell r="AG86" t="str">
            <v>Proj.</v>
          </cell>
          <cell r="AH86" t="str">
            <v>Proj.</v>
          </cell>
          <cell r="AI86" t="str">
            <v>Proj.</v>
          </cell>
          <cell r="AJ86" t="str">
            <v>Proj.</v>
          </cell>
          <cell r="AK86" t="str">
            <v>Proj.</v>
          </cell>
          <cell r="AL86" t="str">
            <v>Proj.</v>
          </cell>
          <cell r="AM86" t="str">
            <v>Proj.</v>
          </cell>
          <cell r="AN86" t="str">
            <v>Proj.</v>
          </cell>
          <cell r="AO86" t="str">
            <v>Proj.</v>
          </cell>
          <cell r="AP86" t="str">
            <v>Proj.</v>
          </cell>
          <cell r="AQ86" t="str">
            <v>Proj.</v>
          </cell>
        </row>
        <row r="87">
          <cell r="A87" t="str">
            <v>||</v>
          </cell>
          <cell r="C87" t="str">
            <v>||</v>
          </cell>
          <cell r="D87" t="str">
            <v>||</v>
          </cell>
        </row>
        <row r="88">
          <cell r="A88" t="str">
            <v>||</v>
          </cell>
          <cell r="B88" t="str">
            <v>_</v>
          </cell>
          <cell r="C88" t="str">
            <v>_</v>
          </cell>
          <cell r="D88" t="str">
            <v>||</v>
          </cell>
          <cell r="E88" t="str">
            <v>_</v>
          </cell>
          <cell r="F88" t="str">
            <v>_</v>
          </cell>
          <cell r="G88" t="str">
            <v>_</v>
          </cell>
          <cell r="H88" t="str">
            <v>_</v>
          </cell>
          <cell r="I88" t="str">
            <v>_</v>
          </cell>
          <cell r="J88" t="str">
            <v>_</v>
          </cell>
          <cell r="K88" t="str">
            <v>_</v>
          </cell>
          <cell r="L88" t="str">
            <v>_</v>
          </cell>
          <cell r="M88" t="str">
            <v>_</v>
          </cell>
          <cell r="N88" t="str">
            <v>_</v>
          </cell>
          <cell r="O88" t="str">
            <v>_</v>
          </cell>
          <cell r="P88" t="str">
            <v>_</v>
          </cell>
          <cell r="Q88" t="str">
            <v>_</v>
          </cell>
          <cell r="R88" t="str">
            <v>_</v>
          </cell>
          <cell r="S88" t="str">
            <v>_</v>
          </cell>
          <cell r="T88" t="str">
            <v>_</v>
          </cell>
          <cell r="U88" t="str">
            <v>_</v>
          </cell>
          <cell r="V88" t="str">
            <v>_</v>
          </cell>
          <cell r="W88" t="str">
            <v>_</v>
          </cell>
          <cell r="X88" t="str">
            <v>_</v>
          </cell>
          <cell r="Y88" t="str">
            <v>_</v>
          </cell>
          <cell r="Z88" t="str">
            <v>_</v>
          </cell>
          <cell r="AA88" t="str">
            <v>_</v>
          </cell>
          <cell r="AB88" t="str">
            <v>_</v>
          </cell>
          <cell r="AC88" t="str">
            <v>_</v>
          </cell>
          <cell r="AD88" t="str">
            <v>_</v>
          </cell>
          <cell r="AE88" t="str">
            <v>_</v>
          </cell>
          <cell r="AF88" t="str">
            <v>_</v>
          </cell>
          <cell r="AG88" t="str">
            <v>_</v>
          </cell>
          <cell r="AH88" t="str">
            <v>_</v>
          </cell>
          <cell r="AI88" t="str">
            <v>_</v>
          </cell>
          <cell r="AJ88" t="str">
            <v>_</v>
          </cell>
          <cell r="AK88" t="str">
            <v>_</v>
          </cell>
          <cell r="AL88" t="str">
            <v>_</v>
          </cell>
          <cell r="AM88" t="str">
            <v>_</v>
          </cell>
          <cell r="AN88" t="str">
            <v>_</v>
          </cell>
          <cell r="AO88" t="str">
            <v>_</v>
          </cell>
          <cell r="AP88" t="str">
            <v>_</v>
          </cell>
          <cell r="AQ88" t="str">
            <v>_</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32.xml><?xml version="1.0" encoding="utf-8"?>
<externalLink xmlns="http://schemas.openxmlformats.org/spreadsheetml/2006/main">
  <externalBook xmlns:r="http://schemas.openxmlformats.org/officeDocument/2006/relationships" r:id="rId1">
    <sheetNames>
      <sheetName val="Contents"/>
      <sheetName val="Main"/>
      <sheetName val="TRE"/>
      <sheetName val="Indic"/>
      <sheetName val="Basic Data"/>
      <sheetName val="Quota"/>
      <sheetName val="AMB"/>
      <sheetName val="MTS1"/>
      <sheetName val="MTS2"/>
      <sheetName val="MTS3"/>
      <sheetName val="MTS4"/>
      <sheetName val="K"/>
      <sheetName val="Sheet2"/>
      <sheetName val="Sheet1"/>
      <sheetName val="Z"/>
      <sheetName val="Module1"/>
      <sheetName val="BOP"/>
      <sheetName val="30_BOP"/>
      <sheetName val="34_EXDO"/>
      <sheetName val="Asm"/>
      <sheetName val="MSRV"/>
    </sheetNames>
    <sheetDataSet>
      <sheetData sheetId="0" refreshError="1"/>
      <sheetData sheetId="1" refreshError="1"/>
      <sheetData sheetId="2" refreshError="1"/>
      <sheetData sheetId="3" refreshError="1">
        <row r="109">
          <cell r="A109" t="str">
            <v>||~</v>
          </cell>
          <cell r="B109" t="str">
            <v xml:space="preserve">       Of which:  Relief operations</v>
          </cell>
          <cell r="F109" t="str">
            <v xml:space="preserve">... </v>
          </cell>
          <cell r="G109" t="str">
            <v xml:space="preserve">... </v>
          </cell>
          <cell r="H109">
            <v>85</v>
          </cell>
          <cell r="I109">
            <v>85</v>
          </cell>
          <cell r="J109">
            <v>75</v>
          </cell>
          <cell r="K109">
            <v>25</v>
          </cell>
          <cell r="L109">
            <v>25</v>
          </cell>
          <cell r="M109">
            <v>25</v>
          </cell>
        </row>
        <row r="196">
          <cell r="A196" t="str">
            <v>||~</v>
          </cell>
          <cell r="B196" t="str">
            <v xml:space="preserve">        Inflows</v>
          </cell>
          <cell r="D196" t="str">
            <v xml:space="preserve">       Entrées</v>
          </cell>
          <cell r="F196">
            <v>386.45711556287046</v>
          </cell>
          <cell r="G196">
            <v>275.07819505856389</v>
          </cell>
          <cell r="H196">
            <v>96.210247639030925</v>
          </cell>
          <cell r="I196">
            <v>214.23485763380796</v>
          </cell>
          <cell r="J196">
            <v>311.39712555461625</v>
          </cell>
          <cell r="K196">
            <v>142.56596368287362</v>
          </cell>
          <cell r="L196">
            <v>343.83281861387457</v>
          </cell>
          <cell r="M196">
            <v>160.74621300797173</v>
          </cell>
        </row>
        <row r="197">
          <cell r="A197" t="str">
            <v>||~</v>
          </cell>
          <cell r="B197" t="str">
            <v xml:space="preserve">        Outflows</v>
          </cell>
          <cell r="D197" t="str">
            <v xml:space="preserve">       Sorties</v>
          </cell>
          <cell r="F197">
            <v>-49.85634799900005</v>
          </cell>
          <cell r="G197">
            <v>-358.85835599010619</v>
          </cell>
          <cell r="H197">
            <v>-251.97922000698577</v>
          </cell>
          <cell r="I197">
            <v>-487.37854830118727</v>
          </cell>
          <cell r="J197">
            <v>-530.74050395093718</v>
          </cell>
          <cell r="K197">
            <v>-374.47048147448794</v>
          </cell>
          <cell r="L197">
            <v>-439.10187607540888</v>
          </cell>
          <cell r="M197">
            <v>-368.61727741241879</v>
          </cell>
        </row>
        <row r="208">
          <cell r="A208" t="str">
            <v>||~</v>
          </cell>
          <cell r="B208" t="str">
            <v xml:space="preserve">        SAF drawings</v>
          </cell>
          <cell r="D208" t="str">
            <v xml:space="preserve">            Prêts FAS</v>
          </cell>
          <cell r="F208">
            <v>0</v>
          </cell>
          <cell r="G208">
            <v>0</v>
          </cell>
          <cell r="H208">
            <v>0</v>
          </cell>
          <cell r="I208">
            <v>0</v>
          </cell>
          <cell r="J208">
            <v>0</v>
          </cell>
          <cell r="K208">
            <v>0</v>
          </cell>
          <cell r="L208">
            <v>0</v>
          </cell>
          <cell r="M208">
            <v>0</v>
          </cell>
          <cell r="N208">
            <v>0</v>
          </cell>
          <cell r="O208">
            <v>0</v>
          </cell>
        </row>
        <row r="209">
          <cell r="A209" t="str">
            <v>||~</v>
          </cell>
          <cell r="B209" t="str">
            <v xml:space="preserve">        Purchases (GRA)</v>
          </cell>
          <cell r="D209" t="str">
            <v xml:space="preserve">            Achats (CRG)</v>
          </cell>
          <cell r="F209">
            <v>0</v>
          </cell>
          <cell r="G209">
            <v>0</v>
          </cell>
          <cell r="H209">
            <v>0</v>
          </cell>
          <cell r="I209">
            <v>0</v>
          </cell>
          <cell r="J209">
            <v>0</v>
          </cell>
          <cell r="K209">
            <v>0</v>
          </cell>
          <cell r="L209">
            <v>0</v>
          </cell>
          <cell r="M209">
            <v>0</v>
          </cell>
          <cell r="N209">
            <v>0</v>
          </cell>
          <cell r="O209">
            <v>0</v>
          </cell>
        </row>
        <row r="217">
          <cell r="A217" t="str">
            <v>||~</v>
          </cell>
        </row>
        <row r="218">
          <cell r="A218" t="str">
            <v>||~</v>
          </cell>
          <cell r="B218" t="str">
            <v>Financing gap</v>
          </cell>
          <cell r="D218" t="str">
            <v>Ecart de financement</v>
          </cell>
          <cell r="F218">
            <v>0</v>
          </cell>
          <cell r="G218">
            <v>0</v>
          </cell>
          <cell r="H218">
            <v>0</v>
          </cell>
          <cell r="I218">
            <v>0</v>
          </cell>
          <cell r="J218">
            <v>0</v>
          </cell>
          <cell r="K218">
            <v>0</v>
          </cell>
          <cell r="L218">
            <v>10.906000000000001</v>
          </cell>
          <cell r="M218">
            <v>-139.94200000000001</v>
          </cell>
          <cell r="N218">
            <v>-33.844000000000001</v>
          </cell>
          <cell r="O218">
            <v>-10273.805</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33.xml><?xml version="1.0" encoding="utf-8"?>
<externalLink xmlns="http://schemas.openxmlformats.org/spreadsheetml/2006/main">
  <externalBook xmlns:r="http://schemas.openxmlformats.org/officeDocument/2006/relationships" r:id="rId1">
    <sheetNames>
      <sheetName val="J(Priv.Cap)"/>
      <sheetName val="A"/>
      <sheetName val="GAS_061301"/>
      <sheetName val="GEE_061301"/>
      <sheetName val="B(Assump)"/>
      <sheetName val="GEE0901"/>
      <sheetName val="X"/>
      <sheetName val="M"/>
      <sheetName val="T-T"/>
      <sheetName val="S"/>
      <sheetName val="Check Interest"/>
      <sheetName val="G(Disb.)"/>
      <sheetName val="H(Amort)"/>
      <sheetName val="Debt scenario"/>
      <sheetName val="I(Interest)"/>
      <sheetName val="N(Debt)"/>
      <sheetName val="J(Fin. account)"/>
      <sheetName val="O(Arrears)"/>
      <sheetName val="K(Reserves)"/>
      <sheetName val="BOP_output"/>
      <sheetName val="L(Links)"/>
      <sheetName val="P(IM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4.xml><?xml version="1.0" encoding="utf-8"?>
<externalLink xmlns="http://schemas.openxmlformats.org/spreadsheetml/2006/main">
  <externalBook xmlns:r="http://schemas.openxmlformats.org/officeDocument/2006/relationships" r:id="rId1">
    <sheetNames>
      <sheetName val="J(Priv.Cap)"/>
    </sheetNames>
    <sheetDataSet>
      <sheetData sheetId="0" refreshError="1"/>
    </sheetDataSet>
  </externalBook>
</externalLink>
</file>

<file path=xl/externalLinks/externalLink35.xml><?xml version="1.0" encoding="utf-8"?>
<externalLink xmlns="http://schemas.openxmlformats.org/spreadsheetml/2006/main">
  <externalBook xmlns:r="http://schemas.openxmlformats.org/officeDocument/2006/relationships" r:id="rId1">
    <sheetNames>
      <sheetName val="M"/>
      <sheetName val="X"/>
      <sheetName val="CA"/>
      <sheetName val="CA-Income"/>
      <sheetName val="CK"/>
    </sheetNames>
    <sheetDataSet>
      <sheetData sheetId="0" refreshError="1"/>
      <sheetData sheetId="1" refreshError="1"/>
      <sheetData sheetId="2" refreshError="1"/>
      <sheetData sheetId="3" refreshError="1"/>
      <sheetData sheetId="4" refreshError="1"/>
    </sheetDataSet>
  </externalBook>
</externalLink>
</file>

<file path=xl/externalLinks/externalLink36.xml><?xml version="1.0" encoding="utf-8"?>
<externalLink xmlns="http://schemas.openxmlformats.org/spreadsheetml/2006/main">
  <externalBook xmlns:r="http://schemas.openxmlformats.org/officeDocument/2006/relationships" r:id="rId1">
    <sheetNames>
      <sheetName val="M"/>
      <sheetName val="X"/>
      <sheetName val="CA"/>
      <sheetName val="CA-Income"/>
      <sheetName val="CK"/>
      <sheetName val="DEBT"/>
      <sheetName val="DIS"/>
      <sheetName val="AMO"/>
      <sheetName val="I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7.xml><?xml version="1.0" encoding="utf-8"?>
<externalLink xmlns="http://schemas.openxmlformats.org/spreadsheetml/2006/main">
  <externalBook xmlns:r="http://schemas.openxmlformats.org/officeDocument/2006/relationships" r:id="rId1">
    <sheetNames>
      <sheetName val="README"/>
      <sheetName val="A"/>
      <sheetName val="Basicdata"/>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amp; 38"/>
      <sheetName val="39"/>
      <sheetName val="40"/>
      <sheetName val="41"/>
      <sheetName val="42"/>
      <sheetName val="43"/>
      <sheetName val="44"/>
      <sheetName val="45"/>
      <sheetName val="46"/>
      <sheetName val="47"/>
      <sheetName val="48"/>
      <sheetName val="49"/>
      <sheetName val="50"/>
      <sheetName val="51"/>
      <sheetName val="52"/>
      <sheetName val="5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38.xml><?xml version="1.0" encoding="utf-8"?>
<externalLink xmlns="http://schemas.openxmlformats.org/spreadsheetml/2006/main">
  <externalBook xmlns:r="http://schemas.openxmlformats.org/officeDocument/2006/relationships" r:id="rId1">
    <sheetNames>
      <sheetName val="CONTENTS"/>
      <sheetName val="OUTPUT"/>
      <sheetName val="Scratch pad"/>
      <sheetName val="ControlSheet"/>
      <sheetName val="INPUT"/>
      <sheetName val="Sel. Ind.-MacroframeworkI"/>
      <sheetName val="Annual Meetings Selec Indicator"/>
      <sheetName val="WETA"/>
      <sheetName val="GDP Prod. - Input"/>
      <sheetName val="National Accounts"/>
      <sheetName val="Chart real growth rates"/>
      <sheetName val="Figure 3"/>
      <sheetName val="INE PIBprod"/>
      <sheetName val="PROJECTIONS"/>
      <sheetName val="AnMeets"/>
      <sheetName val="PIN Selected Indicators."/>
      <sheetName val="weekly-monthly Rep."/>
      <sheetName val="MacroframeworkII"/>
      <sheetName val="RED TABLES"/>
      <sheetName val="Basic Data"/>
      <sheetName val="SUMMARY"/>
      <sheetName val="Excel macros"/>
      <sheetName val="moz macroframework Brief Feb200"/>
      <sheetName val="Q1"/>
      <sheetName val="Q2"/>
      <sheetName val="Q3"/>
      <sheetName val="M"/>
      <sheetName val="Assump"/>
      <sheetName val="Last"/>
      <sheetName val="wage growth"/>
      <sheetName val="Gin"/>
      <sheetName val="Din"/>
      <sheetName val="Scratch_pad"/>
      <sheetName val="Sel__Ind_-MacroframeworkI"/>
      <sheetName val="Annual_Meetings_Selec_Indicator"/>
      <sheetName val="GDP_Prod__-_Input"/>
      <sheetName val="National_Accounts"/>
      <sheetName val="Chart_real_growth_rates"/>
      <sheetName val="Figure_3"/>
      <sheetName val="INE_PIBprod"/>
      <sheetName val="PIN_Selected_Indicators_"/>
      <sheetName val="weekly-monthly_Rep_"/>
      <sheetName val="RED_TABLES"/>
      <sheetName val="Basic_Data"/>
      <sheetName val="Excel_macros"/>
      <sheetName val="moz_macroframework_Brief_Feb200"/>
      <sheetName val="wage_growt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row r="1">
          <cell r="C1" t="str">
            <v>SUMMARY TABLES FOR EACH SECTOR; WEO SUBMISISON DATA AND CODES; CONSISTENCY CHECKS</v>
          </cell>
        </row>
        <row r="3">
          <cell r="B3" t="str">
            <v>WEO</v>
          </cell>
          <cell r="C3" t="str">
            <v>DNE PROJECTIONS</v>
          </cell>
          <cell r="E3" t="str">
            <v>80a1</v>
          </cell>
          <cell r="F3" t="str">
            <v>81a1</v>
          </cell>
          <cell r="G3" t="str">
            <v>82a1</v>
          </cell>
          <cell r="H3" t="str">
            <v>83a1</v>
          </cell>
          <cell r="I3" t="str">
            <v>84a1</v>
          </cell>
          <cell r="J3" t="str">
            <v>85a1</v>
          </cell>
          <cell r="K3" t="str">
            <v>86a1</v>
          </cell>
          <cell r="L3" t="str">
            <v>87a1</v>
          </cell>
          <cell r="M3" t="str">
            <v>88a1</v>
          </cell>
          <cell r="N3" t="str">
            <v>89a1</v>
          </cell>
          <cell r="O3" t="str">
            <v>90a1</v>
          </cell>
          <cell r="P3" t="str">
            <v>91a1</v>
          </cell>
          <cell r="Q3" t="str">
            <v>92a1</v>
          </cell>
          <cell r="R3" t="str">
            <v>93a1</v>
          </cell>
          <cell r="S3" t="str">
            <v>94a1</v>
          </cell>
          <cell r="T3" t="str">
            <v>95a1</v>
          </cell>
          <cell r="U3" t="str">
            <v>96a1</v>
          </cell>
          <cell r="V3" t="str">
            <v>97a1</v>
          </cell>
          <cell r="W3" t="str">
            <v>98a1</v>
          </cell>
          <cell r="X3" t="str">
            <v>99a1</v>
          </cell>
          <cell r="Y3" t="str">
            <v>100a1</v>
          </cell>
          <cell r="Z3" t="str">
            <v>101a1</v>
          </cell>
          <cell r="AA3" t="str">
            <v>102a1</v>
          </cell>
          <cell r="AB3" t="str">
            <v>103a1</v>
          </cell>
          <cell r="AC3" t="str">
            <v>104a1</v>
          </cell>
          <cell r="AD3" t="str">
            <v>105a1</v>
          </cell>
          <cell r="AE3" t="str">
            <v>105a1</v>
          </cell>
          <cell r="AF3" t="str">
            <v>105a1</v>
          </cell>
        </row>
        <row r="4">
          <cell r="B4" t="str">
            <v>CODES</v>
          </cell>
          <cell r="C4" t="str">
            <v xml:space="preserve">      TWELVE-MONTH PERIOD ENDING:</v>
          </cell>
          <cell r="E4">
            <v>1980</v>
          </cell>
          <cell r="F4">
            <v>1981</v>
          </cell>
          <cell r="G4">
            <v>1982</v>
          </cell>
          <cell r="H4">
            <v>1983</v>
          </cell>
          <cell r="I4">
            <v>1984</v>
          </cell>
          <cell r="J4">
            <v>1985</v>
          </cell>
          <cell r="K4">
            <v>1986</v>
          </cell>
          <cell r="L4">
            <v>1987</v>
          </cell>
          <cell r="M4">
            <v>1988</v>
          </cell>
          <cell r="N4">
            <v>1989</v>
          </cell>
          <cell r="O4">
            <v>1990</v>
          </cell>
          <cell r="P4">
            <v>1991</v>
          </cell>
          <cell r="Q4">
            <v>1992</v>
          </cell>
          <cell r="R4">
            <v>1993</v>
          </cell>
          <cell r="S4">
            <v>1994</v>
          </cell>
          <cell r="T4">
            <v>1995</v>
          </cell>
          <cell r="U4">
            <v>1996</v>
          </cell>
          <cell r="V4">
            <v>1997</v>
          </cell>
          <cell r="W4">
            <v>1998</v>
          </cell>
          <cell r="X4">
            <v>1999</v>
          </cell>
          <cell r="Y4">
            <v>2000</v>
          </cell>
          <cell r="Z4">
            <v>2001</v>
          </cell>
          <cell r="AA4">
            <v>2002</v>
          </cell>
          <cell r="AB4">
            <v>2003</v>
          </cell>
          <cell r="AC4">
            <v>2004</v>
          </cell>
          <cell r="AD4">
            <v>2005</v>
          </cell>
          <cell r="AE4">
            <v>2006</v>
          </cell>
          <cell r="AF4">
            <v>2007</v>
          </cell>
          <cell r="AG4">
            <v>2008</v>
          </cell>
          <cell r="AH4">
            <v>2009</v>
          </cell>
          <cell r="AI4">
            <v>2010</v>
          </cell>
          <cell r="AJ4">
            <v>2011</v>
          </cell>
          <cell r="AK4">
            <v>2012</v>
          </cell>
          <cell r="AL4">
            <v>2013</v>
          </cell>
          <cell r="AM4">
            <v>2014</v>
          </cell>
          <cell r="AN4">
            <v>2015</v>
          </cell>
          <cell r="AO4">
            <v>2016</v>
          </cell>
          <cell r="AP4">
            <v>2017</v>
          </cell>
          <cell r="AQ4">
            <v>2018</v>
          </cell>
          <cell r="AR4">
            <v>2019</v>
          </cell>
          <cell r="AS4">
            <v>2020</v>
          </cell>
          <cell r="AT4">
            <v>2021</v>
          </cell>
        </row>
        <row r="6">
          <cell r="C6" t="str">
            <v>current date</v>
          </cell>
        </row>
        <row r="7">
          <cell r="C7" t="str">
            <v>last update</v>
          </cell>
        </row>
        <row r="9">
          <cell r="C9" t="str">
            <v>I.   INDICATORS OF FACTOR INPUT AND PRICES</v>
          </cell>
        </row>
        <row r="11">
          <cell r="B11" t="str">
            <v>ENDA_PR</v>
          </cell>
          <cell r="C11" t="str">
            <v>Representative rate (average)</v>
          </cell>
        </row>
        <row r="12">
          <cell r="C12" t="str">
            <v>Representative rate (year end)</v>
          </cell>
        </row>
        <row r="13">
          <cell r="B13" t="str">
            <v>ENDA</v>
          </cell>
          <cell r="C13" t="str">
            <v>Official rate (average)</v>
          </cell>
        </row>
        <row r="14">
          <cell r="B14" t="str">
            <v>ENDE</v>
          </cell>
          <cell r="C14" t="str">
            <v>Official rate (year end)</v>
          </cell>
        </row>
        <row r="15">
          <cell r="C15" t="str">
            <v>Market rate (average)</v>
          </cell>
        </row>
        <row r="16">
          <cell r="C16" t="str">
            <v>Depreciation % -Repr. rate (average)</v>
          </cell>
        </row>
        <row r="17">
          <cell r="C17" t="str">
            <v>Depreciation - Repr. rate (year end)</v>
          </cell>
        </row>
        <row r="19">
          <cell r="B19" t="str">
            <v>PCPI</v>
          </cell>
          <cell r="C19" t="str">
            <v>CPI (index; average, 1990 = 100)</v>
          </cell>
        </row>
        <row r="20">
          <cell r="B20" t="str">
            <v>PCPIE</v>
          </cell>
          <cell r="C20" t="str">
            <v>CPI (index; year end, 1990 = 100)</v>
          </cell>
        </row>
        <row r="21">
          <cell r="C21" t="str">
            <v>GDP Deflator index 1990=100</v>
          </cell>
        </row>
        <row r="22">
          <cell r="C22" t="str">
            <v>Inflation  (avg)</v>
          </cell>
        </row>
        <row r="23">
          <cell r="C23" t="str">
            <v xml:space="preserve">Inflation (eop)  </v>
          </cell>
        </row>
        <row r="24">
          <cell r="C24" t="str">
            <v>GDP deflator (% change)</v>
          </cell>
        </row>
        <row r="28">
          <cell r="C28" t="str">
            <v>II.  NATIONAL ACCOUNTS IN NOMINAL and  REAL TERMS  and PROJECTIONS</v>
          </cell>
        </row>
        <row r="30">
          <cell r="C30" t="str">
            <v>II.I NATIONAL ACCOUNTS IN NOMINAL TERMS</v>
          </cell>
        </row>
        <row r="32">
          <cell r="C32" t="str">
            <v>Billions of meticais, at current prices)</v>
          </cell>
        </row>
        <row r="33">
          <cell r="C33" t="str">
            <v>Total consumption</v>
          </cell>
        </row>
        <row r="34">
          <cell r="B34" t="str">
            <v>NCG</v>
          </cell>
          <cell r="C34" t="str">
            <v xml:space="preserve">  Public consumption  </v>
          </cell>
        </row>
        <row r="35">
          <cell r="B35" t="str">
            <v>NCP</v>
          </cell>
          <cell r="C35" t="str">
            <v xml:space="preserve">  Private consumption</v>
          </cell>
        </row>
        <row r="36">
          <cell r="C36" t="str">
            <v xml:space="preserve">     Monetary private consumption</v>
          </cell>
        </row>
        <row r="37">
          <cell r="C37" t="str">
            <v xml:space="preserve">     Nonmonetary private consumption</v>
          </cell>
        </row>
        <row r="38">
          <cell r="B38" t="str">
            <v>NFI</v>
          </cell>
          <cell r="C38" t="str">
            <v>Total investment</v>
          </cell>
        </row>
        <row r="39">
          <cell r="C39" t="str">
            <v xml:space="preserve">  Public investment                                            </v>
          </cell>
        </row>
        <row r="40">
          <cell r="B40" t="str">
            <v>NFIP</v>
          </cell>
          <cell r="C40" t="str">
            <v xml:space="preserve">  Private investment  </v>
          </cell>
        </row>
        <row r="41">
          <cell r="B41" t="str">
            <v>NINV</v>
          </cell>
          <cell r="C41" t="str">
            <v>Changes in inventories</v>
          </cell>
        </row>
        <row r="42">
          <cell r="C42" t="str">
            <v>Domestic demand</v>
          </cell>
        </row>
        <row r="43">
          <cell r="B43" t="str">
            <v>NX</v>
          </cell>
          <cell r="C43" t="str">
            <v>Exports of goods and services</v>
          </cell>
        </row>
        <row r="44">
          <cell r="B44" t="str">
            <v>NXG</v>
          </cell>
          <cell r="C44" t="str">
            <v xml:space="preserve">  Exports of goods</v>
          </cell>
        </row>
        <row r="45">
          <cell r="B45" t="str">
            <v>NM</v>
          </cell>
          <cell r="C45" t="str">
            <v>Imports of goods and services</v>
          </cell>
        </row>
        <row r="46">
          <cell r="B46" t="str">
            <v>NMG</v>
          </cell>
          <cell r="C46" t="str">
            <v xml:space="preserve">  Imports of goods</v>
          </cell>
        </row>
        <row r="47">
          <cell r="B47" t="str">
            <v>NGDP</v>
          </cell>
          <cell r="C47" t="str">
            <v>Gross domestic product  (GDP)</v>
          </cell>
        </row>
        <row r="48">
          <cell r="C48" t="str">
            <v xml:space="preserve">Memorandum items </v>
          </cell>
        </row>
        <row r="49">
          <cell r="B49" t="str">
            <v>NGPXO</v>
          </cell>
          <cell r="C49" t="str">
            <v>Non-oil GDP</v>
          </cell>
        </row>
        <row r="50">
          <cell r="B50" t="str">
            <v>NGNI</v>
          </cell>
          <cell r="C50" t="str">
            <v>National income, accrual (BPM5)</v>
          </cell>
        </row>
        <row r="51">
          <cell r="C51" t="str">
            <v>Gross National Product (GNP)</v>
          </cell>
        </row>
        <row r="52">
          <cell r="C52" t="str">
            <v>Dollar GDP</v>
          </cell>
        </row>
        <row r="53">
          <cell r="C53" t="str">
            <v>Dollar GDP per capita</v>
          </cell>
        </row>
        <row r="54">
          <cell r="C54" t="str">
            <v>Dollar GNP per capita</v>
          </cell>
        </row>
        <row r="56">
          <cell r="C56" t="str">
            <v>Percentage of GDP</v>
          </cell>
        </row>
        <row r="57">
          <cell r="C57" t="str">
            <v>Total consumption</v>
          </cell>
        </row>
        <row r="58">
          <cell r="C58" t="str">
            <v xml:space="preserve">  Public consumption</v>
          </cell>
        </row>
        <row r="59">
          <cell r="C59" t="str">
            <v xml:space="preserve">  Private consumption</v>
          </cell>
        </row>
        <row r="60">
          <cell r="C60" t="str">
            <v>Total investment</v>
          </cell>
        </row>
        <row r="61">
          <cell r="C61" t="str">
            <v xml:space="preserve">  Public gross fixed capital formation</v>
          </cell>
        </row>
        <row r="62">
          <cell r="C62" t="str">
            <v xml:space="preserve">  Private gross fixed capital formation</v>
          </cell>
        </row>
        <row r="63">
          <cell r="C63" t="str">
            <v>Changes in inventories</v>
          </cell>
        </row>
        <row r="64">
          <cell r="C64" t="str">
            <v>Exports of goods and services</v>
          </cell>
        </row>
        <row r="65">
          <cell r="C65" t="str">
            <v xml:space="preserve">  Exports of goods</v>
          </cell>
        </row>
        <row r="66">
          <cell r="C66" t="str">
            <v>Imports of goods and services</v>
          </cell>
        </row>
        <row r="67">
          <cell r="C67" t="str">
            <v xml:space="preserve">  Imports of goods</v>
          </cell>
        </row>
        <row r="69">
          <cell r="C69" t="str">
            <v>Real growth rates</v>
          </cell>
        </row>
        <row r="70">
          <cell r="C70" t="str">
            <v>Total consumption</v>
          </cell>
        </row>
        <row r="71">
          <cell r="C71" t="str">
            <v xml:space="preserve">  Public consumption</v>
          </cell>
        </row>
        <row r="72">
          <cell r="C72" t="str">
            <v xml:space="preserve">  Private consumption</v>
          </cell>
        </row>
        <row r="73">
          <cell r="C73" t="str">
            <v xml:space="preserve">        Monetary private consumption + emergency aid</v>
          </cell>
        </row>
        <row r="74">
          <cell r="C74" t="str">
            <v xml:space="preserve">        Non-monetary private cons.</v>
          </cell>
        </row>
        <row r="75">
          <cell r="C75" t="str">
            <v>Gross fixed capital formation</v>
          </cell>
        </row>
        <row r="76">
          <cell r="C76" t="str">
            <v xml:space="preserve">  Public gross fixed capital formation</v>
          </cell>
        </row>
        <row r="77">
          <cell r="C77" t="str">
            <v xml:space="preserve">  Private gross fixed capital formation</v>
          </cell>
        </row>
        <row r="78">
          <cell r="C78" t="str">
            <v>Changes in inventories</v>
          </cell>
        </row>
        <row r="79">
          <cell r="C79" t="str">
            <v>Exports of goods and services</v>
          </cell>
        </row>
        <row r="80">
          <cell r="C80" t="str">
            <v>Imports of goods and services</v>
          </cell>
        </row>
        <row r="81">
          <cell r="C81" t="str">
            <v>Underlying gross domestic product</v>
          </cell>
        </row>
        <row r="82">
          <cell r="C82" t="str">
            <v>GDP at market prices (excl. large projects)</v>
          </cell>
          <cell r="D82" t="str">
            <v xml:space="preserve"> </v>
          </cell>
        </row>
        <row r="83">
          <cell r="C83" t="str">
            <v xml:space="preserve">Memorandum items </v>
          </cell>
        </row>
        <row r="84">
          <cell r="C84" t="str">
            <v>Total Consumption per capita</v>
          </cell>
        </row>
        <row r="85">
          <cell r="C85" t="str">
            <v>Private Consumption per capita</v>
          </cell>
        </row>
        <row r="86">
          <cell r="C86" t="str">
            <v xml:space="preserve"> </v>
          </cell>
        </row>
        <row r="87">
          <cell r="C87" t="str">
            <v>Deflators  (percent)</v>
          </cell>
        </row>
        <row r="88">
          <cell r="C88" t="str">
            <v>Total consumption</v>
          </cell>
        </row>
        <row r="89">
          <cell r="C89" t="str">
            <v xml:space="preserve">  Public consumption</v>
          </cell>
        </row>
        <row r="90">
          <cell r="C90" t="str">
            <v xml:space="preserve">  Private consumption</v>
          </cell>
        </row>
        <row r="91">
          <cell r="C91" t="str">
            <v>Gross fixed capital formation</v>
          </cell>
        </row>
        <row r="92">
          <cell r="C92" t="str">
            <v xml:space="preserve">  Public gross fixed capital formation</v>
          </cell>
        </row>
        <row r="93">
          <cell r="C93" t="str">
            <v xml:space="preserve">  Private gross fixed capital formation</v>
          </cell>
        </row>
        <row r="94">
          <cell r="C94" t="str">
            <v>Exports of goods and services</v>
          </cell>
        </row>
        <row r="95">
          <cell r="C95" t="str">
            <v>Imports of goods and services</v>
          </cell>
        </row>
        <row r="96">
          <cell r="C96" t="str">
            <v>Gross domestic product</v>
          </cell>
        </row>
        <row r="97">
          <cell r="C97" t="str">
            <v>Deflator: (1990 should = 100)</v>
          </cell>
        </row>
        <row r="99">
          <cell r="C99" t="str">
            <v>II.II NATIONAL ACCOUNTS IN 1999 REAL TERMS (for projections)</v>
          </cell>
        </row>
        <row r="101">
          <cell r="C101" t="str">
            <v>GDP Components in billions of 1999 Meticals (for projections)</v>
          </cell>
        </row>
        <row r="102">
          <cell r="C102" t="str">
            <v>Total consumption</v>
          </cell>
        </row>
        <row r="103">
          <cell r="C103" t="str">
            <v xml:space="preserve">    Private consumption</v>
          </cell>
        </row>
        <row r="104">
          <cell r="C104" t="str">
            <v xml:space="preserve">        Monetary private consumption + emergency aid</v>
          </cell>
        </row>
        <row r="105">
          <cell r="C105" t="str">
            <v xml:space="preserve">        Non-monetary private cons.</v>
          </cell>
        </row>
        <row r="106">
          <cell r="C106" t="str">
            <v xml:space="preserve">    Public consumption</v>
          </cell>
        </row>
        <row r="107">
          <cell r="C107" t="str">
            <v>Total investment</v>
          </cell>
        </row>
        <row r="108">
          <cell r="C108" t="str">
            <v xml:space="preserve">    Public investment</v>
          </cell>
        </row>
        <row r="109">
          <cell r="C109" t="str">
            <v xml:space="preserve">    Private investment </v>
          </cell>
        </row>
        <row r="110">
          <cell r="C110" t="str">
            <v xml:space="preserve">  Domestic demand</v>
          </cell>
        </row>
        <row r="111">
          <cell r="C111" t="str">
            <v>Exports goods and nonfactor services</v>
          </cell>
        </row>
        <row r="112">
          <cell r="C112" t="str">
            <v>Imports goods and nonfactor services</v>
          </cell>
        </row>
        <row r="113">
          <cell r="C113" t="str">
            <v>GDP at market prices (excl. large projects)</v>
          </cell>
        </row>
        <row r="114">
          <cell r="C114" t="str">
            <v xml:space="preserve">Memorandum items </v>
          </cell>
        </row>
        <row r="115">
          <cell r="C115" t="str">
            <v>Total consumption per capita</v>
          </cell>
        </row>
        <row r="116">
          <cell r="C116" t="str">
            <v>Private consumption per capita</v>
          </cell>
        </row>
        <row r="117">
          <cell r="C117" t="str">
            <v xml:space="preserve"> </v>
          </cell>
        </row>
        <row r="118">
          <cell r="C118" t="str">
            <v>Average propensity to consume</v>
          </cell>
        </row>
        <row r="119">
          <cell r="C119" t="str">
            <v>Freely distributed foreign aid (in 1999 met.)</v>
          </cell>
        </row>
        <row r="120">
          <cell r="C120" t="str">
            <v xml:space="preserve">          Emergency food aid (from fiscal) Mill USD</v>
          </cell>
        </row>
        <row r="121">
          <cell r="C121" t="str">
            <v xml:space="preserve">          Emergency nonfood aid, mill. USD (from fiscal proj)</v>
          </cell>
        </row>
        <row r="122">
          <cell r="C122" t="str">
            <v>Real disposable income of the monetized private sector, 1995 meticais</v>
          </cell>
        </row>
        <row r="123">
          <cell r="C123" t="str">
            <v xml:space="preserve">      GDP</v>
          </cell>
        </row>
        <row r="124">
          <cell r="C124" t="str">
            <v xml:space="preserve">      Subsistance production/consumption  (-)</v>
          </cell>
        </row>
        <row r="125">
          <cell r="C125" t="str">
            <v xml:space="preserve">     Amortization of Pande Gas, bill. 1996 Mt.</v>
          </cell>
        </row>
        <row r="126">
          <cell r="C126" t="str">
            <v xml:space="preserve">          Amortization of Pande Gas, mill. US$</v>
          </cell>
        </row>
        <row r="127">
          <cell r="C127" t="str">
            <v xml:space="preserve">      Real net taxes</v>
          </cell>
        </row>
        <row r="128">
          <cell r="C128" t="str">
            <v xml:space="preserve">      Net private sector factor income, cash</v>
          </cell>
        </row>
        <row r="130">
          <cell r="C130" t="str">
            <v>Base deflators for projection (100=1997)</v>
          </cell>
        </row>
        <row r="131">
          <cell r="C131" t="str">
            <v>Total consumption</v>
          </cell>
        </row>
        <row r="132">
          <cell r="C132" t="str">
            <v xml:space="preserve">  Public consumption</v>
          </cell>
        </row>
        <row r="133">
          <cell r="C133" t="str">
            <v xml:space="preserve">  Private consumption</v>
          </cell>
        </row>
        <row r="134">
          <cell r="C134" t="str">
            <v>Gross fixed capital formation</v>
          </cell>
        </row>
        <row r="135">
          <cell r="C135" t="str">
            <v xml:space="preserve">  Public gross fixed capital formation</v>
          </cell>
        </row>
        <row r="136">
          <cell r="C136" t="str">
            <v xml:space="preserve">  Private gross fixed capital formation</v>
          </cell>
        </row>
        <row r="137">
          <cell r="C137" t="str">
            <v>Exports of goods and services</v>
          </cell>
        </row>
        <row r="138">
          <cell r="C138" t="str">
            <v>Imports of goods and services</v>
          </cell>
        </row>
        <row r="139">
          <cell r="C139" t="str">
            <v>Gross domestic product</v>
          </cell>
        </row>
        <row r="141">
          <cell r="C141" t="str">
            <v>Base index, exports</v>
          </cell>
        </row>
        <row r="142">
          <cell r="C142" t="str">
            <v>Base index, imports</v>
          </cell>
        </row>
        <row r="144">
          <cell r="C144" t="str">
            <v>II.III NATIONAL ACCOUNTS IN 1990 REAL TERMS (for WEO)</v>
          </cell>
        </row>
        <row r="146">
          <cell r="C146" t="str">
            <v>Billions of meticais, at 1990 constant prices)</v>
          </cell>
        </row>
        <row r="147">
          <cell r="C147" t="str">
            <v>Total consumption</v>
          </cell>
        </row>
        <row r="148">
          <cell r="B148" t="str">
            <v>NCG_R</v>
          </cell>
          <cell r="C148" t="str">
            <v xml:space="preserve">  Public consumption</v>
          </cell>
        </row>
        <row r="149">
          <cell r="B149" t="str">
            <v>NCP_R</v>
          </cell>
          <cell r="C149" t="str">
            <v xml:space="preserve">  Private consumption</v>
          </cell>
        </row>
        <row r="150">
          <cell r="B150" t="str">
            <v>NFI_R</v>
          </cell>
          <cell r="C150" t="str">
            <v>Gross fixed capital formation</v>
          </cell>
        </row>
        <row r="151">
          <cell r="C151" t="str">
            <v xml:space="preserve">  Public gross fixed capital formation</v>
          </cell>
        </row>
        <row r="152">
          <cell r="C152" t="str">
            <v xml:space="preserve">  Private gross fixed capital formation</v>
          </cell>
        </row>
        <row r="153">
          <cell r="B153" t="str">
            <v>NINV_R</v>
          </cell>
          <cell r="C153" t="str">
            <v>Changes in inventories</v>
          </cell>
        </row>
        <row r="154">
          <cell r="B154" t="str">
            <v>NX_R</v>
          </cell>
          <cell r="C154" t="str">
            <v>Exports of goods and services</v>
          </cell>
        </row>
        <row r="155">
          <cell r="B155" t="str">
            <v>NXG_R</v>
          </cell>
          <cell r="C155" t="str">
            <v xml:space="preserve">  Exports of goods</v>
          </cell>
        </row>
        <row r="156">
          <cell r="B156" t="str">
            <v>NM_R</v>
          </cell>
          <cell r="C156" t="str">
            <v>Imports of goods and services</v>
          </cell>
        </row>
        <row r="157">
          <cell r="B157" t="str">
            <v>NMG_R</v>
          </cell>
          <cell r="C157" t="str">
            <v xml:space="preserve">  Imports of goods</v>
          </cell>
        </row>
        <row r="158">
          <cell r="B158" t="str">
            <v>NGDP_R</v>
          </cell>
          <cell r="C158" t="str">
            <v xml:space="preserve">Gross domestic product </v>
          </cell>
        </row>
        <row r="159">
          <cell r="C159" t="str">
            <v xml:space="preserve">Memorandum items </v>
          </cell>
        </row>
        <row r="160">
          <cell r="B160" t="str">
            <v>NGPXO_R</v>
          </cell>
          <cell r="C160" t="str">
            <v>Non-oil GDP</v>
          </cell>
        </row>
        <row r="161">
          <cell r="C161" t="str">
            <v xml:space="preserve">   Net factor income at 1990 metical </v>
          </cell>
        </row>
        <row r="162">
          <cell r="C162" t="str">
            <v>GNP</v>
          </cell>
        </row>
        <row r="163">
          <cell r="C163" t="str">
            <v xml:space="preserve">GDP per capita </v>
          </cell>
        </row>
        <row r="164">
          <cell r="C164" t="str">
            <v>GNP per capita</v>
          </cell>
        </row>
        <row r="166">
          <cell r="C166" t="str">
            <v>Percentage change</v>
          </cell>
        </row>
        <row r="167">
          <cell r="C167" t="str">
            <v>Total consumption</v>
          </cell>
        </row>
        <row r="168">
          <cell r="C168" t="str">
            <v xml:space="preserve">  Public consumption</v>
          </cell>
        </row>
        <row r="169">
          <cell r="C169" t="str">
            <v xml:space="preserve">  Private consumption</v>
          </cell>
        </row>
        <row r="170">
          <cell r="C170" t="str">
            <v>Gross fixed capital formation</v>
          </cell>
        </row>
        <row r="171">
          <cell r="C171" t="str">
            <v xml:space="preserve">  Public gross fixed capital formation</v>
          </cell>
        </row>
        <row r="172">
          <cell r="C172" t="str">
            <v xml:space="preserve">  Private gross fixed capital formation</v>
          </cell>
        </row>
        <row r="173">
          <cell r="C173" t="str">
            <v>Changes in inventories</v>
          </cell>
        </row>
        <row r="174">
          <cell r="C174" t="str">
            <v>Exports of goods and services</v>
          </cell>
        </row>
        <row r="175">
          <cell r="C175" t="str">
            <v xml:space="preserve">  Exports of goods</v>
          </cell>
        </row>
        <row r="176">
          <cell r="C176" t="str">
            <v>Imports of goods and services</v>
          </cell>
        </row>
        <row r="177">
          <cell r="C177" t="str">
            <v xml:space="preserve">  Imports of goods</v>
          </cell>
        </row>
        <row r="178">
          <cell r="C178" t="str">
            <v>Real GDP growth rate:</v>
          </cell>
        </row>
        <row r="179">
          <cell r="C179" t="str">
            <v>Non-oil GDP</v>
          </cell>
        </row>
        <row r="181">
          <cell r="C181" t="str">
            <v xml:space="preserve">III.    FISCAL AND FINANCIAL INDICATORS </v>
          </cell>
        </row>
        <row r="183">
          <cell r="C183" t="str">
            <v>Central Government (bill. met.)</v>
          </cell>
        </row>
        <row r="184">
          <cell r="B184" t="str">
            <v>GCRG</v>
          </cell>
          <cell r="C184" t="str">
            <v>Total revenue and grants</v>
          </cell>
        </row>
        <row r="185">
          <cell r="C185" t="str">
            <v xml:space="preserve">   Total revenue</v>
          </cell>
        </row>
        <row r="186">
          <cell r="B186" t="str">
            <v>GCG</v>
          </cell>
          <cell r="C186" t="str">
            <v xml:space="preserve">  Grants received (current and capital)</v>
          </cell>
        </row>
        <row r="187">
          <cell r="B187" t="str">
            <v>GCGC</v>
          </cell>
          <cell r="C187" t="str">
            <v xml:space="preserve">     of which: project grants received</v>
          </cell>
        </row>
        <row r="188">
          <cell r="C188" t="str">
            <v xml:space="preserve">   Estimated grant financed technical assistance</v>
          </cell>
        </row>
        <row r="189">
          <cell r="C189" t="str">
            <v xml:space="preserve">   Tax revenue</v>
          </cell>
        </row>
        <row r="190">
          <cell r="B190" t="str">
            <v>GCENL</v>
          </cell>
          <cell r="C190" t="str">
            <v>Total expenditure and net lending</v>
          </cell>
        </row>
        <row r="191">
          <cell r="B191" t="str">
            <v>GCEG</v>
          </cell>
          <cell r="C191" t="str">
            <v>General public services</v>
          </cell>
        </row>
        <row r="192">
          <cell r="B192" t="str">
            <v>GCED</v>
          </cell>
          <cell r="C192" t="str">
            <v xml:space="preserve">   Defense</v>
          </cell>
        </row>
        <row r="193">
          <cell r="B193" t="str">
            <v>GCEE</v>
          </cell>
          <cell r="C193" t="str">
            <v xml:space="preserve">   Education</v>
          </cell>
        </row>
        <row r="194">
          <cell r="B194" t="str">
            <v>GCEEP</v>
          </cell>
          <cell r="C194" t="str">
            <v xml:space="preserve">      Elementary education</v>
          </cell>
        </row>
        <row r="195">
          <cell r="B195" t="str">
            <v>GCEH</v>
          </cell>
          <cell r="C195" t="str">
            <v xml:space="preserve">   Health</v>
          </cell>
        </row>
        <row r="196">
          <cell r="B196" t="str">
            <v>GCEHP</v>
          </cell>
          <cell r="C196" t="str">
            <v xml:space="preserve">      Basic healthcare</v>
          </cell>
        </row>
        <row r="197">
          <cell r="B197" t="str">
            <v>GCESWH</v>
          </cell>
          <cell r="C197" t="str">
            <v xml:space="preserve">   Social security, welfare &amp; housing</v>
          </cell>
        </row>
        <row r="198">
          <cell r="B198" t="str">
            <v>GCEES</v>
          </cell>
          <cell r="C198" t="str">
            <v xml:space="preserve">   Economic affairs &amp; services</v>
          </cell>
        </row>
        <row r="199">
          <cell r="B199" t="str">
            <v>GCEO</v>
          </cell>
          <cell r="C199" t="str">
            <v xml:space="preserve">   Other (residual)</v>
          </cell>
        </row>
        <row r="200">
          <cell r="C200" t="str">
            <v>Total expenditure (excluding net lending)</v>
          </cell>
        </row>
        <row r="201">
          <cell r="B201" t="str">
            <v>GCEC</v>
          </cell>
          <cell r="C201" t="str">
            <v xml:space="preserve">  Current expenditure</v>
          </cell>
        </row>
        <row r="202">
          <cell r="B202" t="str">
            <v>GCEW</v>
          </cell>
          <cell r="C202" t="str">
            <v xml:space="preserve">  Wages and salaries</v>
          </cell>
        </row>
        <row r="203">
          <cell r="B203" t="str">
            <v>GCEI_D</v>
          </cell>
          <cell r="C203" t="str">
            <v xml:space="preserve">    Domestic interest payments (scheduled)</v>
          </cell>
        </row>
        <row r="204">
          <cell r="B204" t="str">
            <v>GCEI_F</v>
          </cell>
          <cell r="C204" t="str">
            <v xml:space="preserve">    Foreign interest payments (scheduled  -budget)</v>
          </cell>
        </row>
        <row r="205">
          <cell r="C205" t="str">
            <v>Net Taxes</v>
          </cell>
        </row>
        <row r="206">
          <cell r="C206" t="str">
            <v>Net foreign borrowing</v>
          </cell>
        </row>
        <row r="207">
          <cell r="C207" t="str">
            <v>Domestic financing</v>
          </cell>
        </row>
        <row r="208">
          <cell r="C208" t="str">
            <v xml:space="preserve">   Of which:   bank financing</v>
          </cell>
        </row>
        <row r="210">
          <cell r="C210" t="str">
            <v>General Government (bill. met.)</v>
          </cell>
        </row>
        <row r="211">
          <cell r="B211" t="str">
            <v>GGRG</v>
          </cell>
          <cell r="C211" t="str">
            <v>Total revenue and grants</v>
          </cell>
        </row>
        <row r="212">
          <cell r="B212" t="str">
            <v>GGENL</v>
          </cell>
          <cell r="C212" t="str">
            <v>Total expenditure and net lending</v>
          </cell>
        </row>
        <row r="213">
          <cell r="B213" t="str">
            <v>GGEC</v>
          </cell>
          <cell r="C213" t="str">
            <v xml:space="preserve">  Current expenditure</v>
          </cell>
        </row>
        <row r="214">
          <cell r="C214" t="str">
            <v xml:space="preserve">        Current expenditure (adjusted)</v>
          </cell>
        </row>
        <row r="215">
          <cell r="B215" t="str">
            <v>GGED</v>
          </cell>
          <cell r="C215" t="str">
            <v xml:space="preserve">    Expenditure on national defense</v>
          </cell>
        </row>
        <row r="216">
          <cell r="C216" t="str">
            <v>Government investment</v>
          </cell>
        </row>
        <row r="217">
          <cell r="C217" t="str">
            <v xml:space="preserve">   Investment expenditure (from budget)</v>
          </cell>
        </row>
        <row r="219">
          <cell r="C219" t="str">
            <v>In percent of GDP</v>
          </cell>
        </row>
        <row r="220">
          <cell r="C220" t="str">
            <v>Central Government balance</v>
          </cell>
        </row>
        <row r="221">
          <cell r="C221" t="str">
            <v>Central Government balance (excl. grants)</v>
          </cell>
        </row>
        <row r="222">
          <cell r="C222" t="str">
            <v>General Government balance</v>
          </cell>
        </row>
        <row r="223">
          <cell r="C223" t="str">
            <v>Government investment/GDP:</v>
          </cell>
        </row>
        <row r="224">
          <cell r="C224" t="str">
            <v>Grants/GDP</v>
          </cell>
        </row>
        <row r="225">
          <cell r="C225" t="str">
            <v>Expenditure+net lending/GDP</v>
          </cell>
        </row>
        <row r="226">
          <cell r="C226" t="str">
            <v>Primary balance/GDP (revenue and grants - non-interest expenditure and net lending</v>
          </cell>
        </row>
        <row r="227">
          <cell r="C227" t="str">
            <v>Bank financing/GDP</v>
          </cell>
        </row>
        <row r="230">
          <cell r="C230" t="str">
            <v>IV. MONETARY INDICATORS</v>
          </cell>
        </row>
        <row r="232">
          <cell r="B232" t="str">
            <v>FMB</v>
          </cell>
          <cell r="C232" t="str">
            <v>Stock of broad money (M2; year end)</v>
          </cell>
        </row>
        <row r="233">
          <cell r="B233" t="str">
            <v>FIDR</v>
          </cell>
          <cell r="C233" t="str">
            <v>Short-term interest rate (central monetary authorities)</v>
          </cell>
        </row>
        <row r="234">
          <cell r="C234" t="str">
            <v>Rediscount rate (end of year)</v>
          </cell>
        </row>
        <row r="235">
          <cell r="C235" t="str">
            <v>Velocity of circulation</v>
          </cell>
        </row>
        <row r="236">
          <cell r="C236" t="str">
            <v>Broad money growth:</v>
          </cell>
        </row>
        <row r="237">
          <cell r="C237" t="str">
            <v>Broad money/DGP</v>
          </cell>
        </row>
        <row r="238">
          <cell r="C238" t="str">
            <v>CPS/GDP</v>
          </cell>
        </row>
        <row r="239">
          <cell r="C239" t="str">
            <v>COB/M2</v>
          </cell>
        </row>
        <row r="241">
          <cell r="C241" t="str">
            <v>V.   FOREIGN TRADE</v>
          </cell>
        </row>
        <row r="243">
          <cell r="B243" t="str">
            <v>TXG_D</v>
          </cell>
          <cell r="C243" t="str">
            <v>Export deflator/unit value for goods (index in U.S. dollars)</v>
          </cell>
        </row>
        <row r="244">
          <cell r="B244" t="str">
            <v>TMG_D</v>
          </cell>
          <cell r="C244" t="str">
            <v>Import deflator/unit value for goods (index in U.S. dollars)</v>
          </cell>
        </row>
        <row r="246">
          <cell r="B246" t="str">
            <v>TXGO</v>
          </cell>
          <cell r="C246" t="str">
            <v>Value of oil exports (US$ million)</v>
          </cell>
        </row>
        <row r="247">
          <cell r="B247" t="str">
            <v>TMGO</v>
          </cell>
          <cell r="C247" t="str">
            <v>Value of oil imports (US$ million)</v>
          </cell>
        </row>
        <row r="249">
          <cell r="C249" t="str">
            <v>Annual change export and import unit values, exchange rate</v>
          </cell>
        </row>
        <row r="250">
          <cell r="C250" t="str">
            <v xml:space="preserve">  Exports (national currency)</v>
          </cell>
        </row>
        <row r="251">
          <cell r="C251" t="str">
            <v xml:space="preserve">  Imports (national currency)</v>
          </cell>
        </row>
        <row r="252">
          <cell r="C252" t="str">
            <v xml:space="preserve">  Export deflator</v>
          </cell>
        </row>
        <row r="253">
          <cell r="C253" t="str">
            <v xml:space="preserve">  Import deflator</v>
          </cell>
        </row>
        <row r="254">
          <cell r="C254" t="str">
            <v xml:space="preserve">  Representative rate</v>
          </cell>
        </row>
        <row r="256">
          <cell r="C256" t="str">
            <v>Change in terms of trade (merchandise):</v>
          </cell>
        </row>
        <row r="257">
          <cell r="C257" t="str">
            <v xml:space="preserve">   Trade data</v>
          </cell>
        </row>
        <row r="258">
          <cell r="C258" t="str">
            <v xml:space="preserve">   National accounts</v>
          </cell>
        </row>
        <row r="260">
          <cell r="C260" t="str">
            <v>VI.  BALANCE OF PAYMENTS (Millions of U.S. dollars)</v>
          </cell>
        </row>
        <row r="262">
          <cell r="B262" t="str">
            <v>BCA</v>
          </cell>
          <cell r="C262" t="str">
            <v>Balance on CA (excl. capital transfers)</v>
          </cell>
        </row>
        <row r="263">
          <cell r="C263" t="str">
            <v>Balance on CA excl. grants (BPM4)</v>
          </cell>
        </row>
        <row r="264">
          <cell r="C264" t="str">
            <v>Balance on CA (BPM4)</v>
          </cell>
        </row>
        <row r="265">
          <cell r="C265" t="str">
            <v>Current account (CA)/ GDP</v>
          </cell>
        </row>
        <row r="267">
          <cell r="B267" t="str">
            <v>BXG</v>
          </cell>
          <cell r="C267" t="str">
            <v>Exports of goods</v>
          </cell>
        </row>
        <row r="268">
          <cell r="B268" t="str">
            <v>BXS</v>
          </cell>
          <cell r="C268" t="str">
            <v>Exports of non factor (NF) services</v>
          </cell>
        </row>
        <row r="269">
          <cell r="C269" t="str">
            <v>Exports of goods, NF services and income</v>
          </cell>
        </row>
        <row r="270">
          <cell r="C270" t="str">
            <v xml:space="preserve">    Exports of goods and NF services</v>
          </cell>
        </row>
        <row r="271">
          <cell r="B271" t="str">
            <v>BMG</v>
          </cell>
          <cell r="C271" t="str">
            <v>Imports of goods (- sign)</v>
          </cell>
        </row>
        <row r="272">
          <cell r="B272" t="str">
            <v>BMS</v>
          </cell>
          <cell r="C272" t="str">
            <v>Imports of NF services (- sign)</v>
          </cell>
        </row>
        <row r="273">
          <cell r="C273" t="str">
            <v>Imports of goods, NF services and income</v>
          </cell>
        </row>
        <row r="274">
          <cell r="C274" t="str">
            <v xml:space="preserve">    Imports of goods and NF services</v>
          </cell>
        </row>
        <row r="275">
          <cell r="B275" t="str">
            <v>BXI</v>
          </cell>
          <cell r="C275" t="str">
            <v>Income credits</v>
          </cell>
        </row>
        <row r="276">
          <cell r="B276" t="str">
            <v>BMI</v>
          </cell>
          <cell r="C276" t="str">
            <v>Income debits (- sign)</v>
          </cell>
        </row>
        <row r="277">
          <cell r="B277" t="str">
            <v>BMII_G</v>
          </cell>
          <cell r="C277" t="str">
            <v xml:space="preserve">     Interest on public debt (scheduled; - sign)</v>
          </cell>
        </row>
        <row r="278">
          <cell r="B278" t="str">
            <v>BMIIMU</v>
          </cell>
          <cell r="C278" t="str">
            <v xml:space="preserve">       To multilateral creditors (scheduled; - sign)</v>
          </cell>
        </row>
        <row r="279">
          <cell r="B279" t="str">
            <v>BMIIBI</v>
          </cell>
          <cell r="C279" t="str">
            <v xml:space="preserve">       To bilateral creditors (scheduled; - sign)</v>
          </cell>
        </row>
        <row r="280">
          <cell r="B280" t="str">
            <v>BMIIBA</v>
          </cell>
          <cell r="C280" t="str">
            <v xml:space="preserve">       To banks (scheduled; - sign)</v>
          </cell>
        </row>
        <row r="281">
          <cell r="B281" t="str">
            <v>BMII_P</v>
          </cell>
          <cell r="C281" t="str">
            <v xml:space="preserve">  Interest on nonpublic debt (scheduled; - sign)</v>
          </cell>
        </row>
        <row r="282">
          <cell r="C282" t="str">
            <v xml:space="preserve"> Non energy imports</v>
          </cell>
        </row>
        <row r="284">
          <cell r="B284" t="str">
            <v>BTRP</v>
          </cell>
          <cell r="C284" t="str">
            <v>Private current transfers, net (excl. capital transfers) (BPM4,5)</v>
          </cell>
        </row>
        <row r="285">
          <cell r="B285" t="str">
            <v>BTRG</v>
          </cell>
          <cell r="C285" t="str">
            <v>Official current transfers, net (excl. capital transfers) (BPM5)</v>
          </cell>
        </row>
        <row r="286">
          <cell r="C286" t="str">
            <v>Official transfers, net(BPM4)</v>
          </cell>
        </row>
        <row r="287">
          <cell r="C287" t="str">
            <v>Net factor income and unreq. transfers, accrued (BPM4)</v>
          </cell>
        </row>
        <row r="288">
          <cell r="C288" t="str">
            <v>Net factor income and unreq. transfers, cash (BPM4)</v>
          </cell>
        </row>
        <row r="289">
          <cell r="B289" t="str">
            <v>cash interest needs to be entered for form. to make sense.  Add HCB to equal SR table!</v>
          </cell>
          <cell r="C289" t="str">
            <v>Net factor income and unreq. transf. accrued (BPM5) 6/</v>
          </cell>
        </row>
        <row r="290">
          <cell r="C290" t="str">
            <v>Net factor income and transfers, cash (BPM5) 4/</v>
          </cell>
        </row>
        <row r="291">
          <cell r="B291" t="str">
            <v>cash interest needs to be entered for form. to make sense.  Add HCB to equal SR table!</v>
          </cell>
          <cell r="C291" t="str">
            <v>Disposable national income (cash basis, BPM4) in Mt</v>
          </cell>
        </row>
        <row r="292">
          <cell r="B292" t="str">
            <v>cash interest needs to be entered for form. to make sense.  Add HCB to equal SR table!</v>
          </cell>
        </row>
        <row r="295">
          <cell r="B295" t="str">
            <v>BK</v>
          </cell>
          <cell r="C295" t="str">
            <v>Balance on capital account (BPM5)</v>
          </cell>
        </row>
        <row r="296">
          <cell r="B296" t="str">
            <v>BKF</v>
          </cell>
          <cell r="C296" t="str">
            <v xml:space="preserve">  Debt forgiveness (with forgiven amount +)</v>
          </cell>
        </row>
        <row r="297">
          <cell r="B297" t="str">
            <v>BKFMU</v>
          </cell>
          <cell r="C297" t="str">
            <v xml:space="preserve">    By multilateral creditors</v>
          </cell>
        </row>
        <row r="298">
          <cell r="B298" t="str">
            <v>BKFBI</v>
          </cell>
          <cell r="C298" t="str">
            <v xml:space="preserve">    By bilateral creditors</v>
          </cell>
        </row>
        <row r="299">
          <cell r="B299" t="str">
            <v>BKFBA</v>
          </cell>
          <cell r="C299" t="str">
            <v xml:space="preserve">    By banks</v>
          </cell>
        </row>
        <row r="300">
          <cell r="C300" t="str">
            <v>Balance on capital account (BPM4)   1/</v>
          </cell>
        </row>
        <row r="301">
          <cell r="D301" t="str">
            <v xml:space="preserve"> </v>
          </cell>
        </row>
        <row r="302">
          <cell r="B302" t="str">
            <v>BF</v>
          </cell>
          <cell r="C302" t="str">
            <v>Balance on financial account (BPM5, incl. reserves)</v>
          </cell>
        </row>
        <row r="304">
          <cell r="B304" t="str">
            <v>BFD</v>
          </cell>
          <cell r="C304" t="str">
            <v>Direct investment, net</v>
          </cell>
        </row>
        <row r="305">
          <cell r="B305" t="str">
            <v>BFDL</v>
          </cell>
          <cell r="C305" t="str">
            <v xml:space="preserve">   of which: debt-creating direct inv. Liabilities</v>
          </cell>
        </row>
        <row r="306">
          <cell r="B306" t="str">
            <v>BFDI</v>
          </cell>
          <cell r="C306" t="str">
            <v xml:space="preserve">  Direct investment in reporting country</v>
          </cell>
        </row>
        <row r="308">
          <cell r="B308" t="str">
            <v>BFL_C_G</v>
          </cell>
          <cell r="C308" t="str">
            <v>Gross public borrowing, including IMF</v>
          </cell>
        </row>
        <row r="309">
          <cell r="B309" t="str">
            <v>BFL_CMU</v>
          </cell>
          <cell r="C309" t="str">
            <v xml:space="preserve">  From multilateral creditors (incl. IMF)</v>
          </cell>
        </row>
        <row r="310">
          <cell r="B310" t="str">
            <v>BFL_CBI</v>
          </cell>
          <cell r="C310" t="str">
            <v xml:space="preserve">  From bilateral creditors</v>
          </cell>
        </row>
        <row r="311">
          <cell r="B311" t="str">
            <v>BFL_CBA</v>
          </cell>
          <cell r="C311" t="str">
            <v xml:space="preserve">  From banks</v>
          </cell>
        </row>
        <row r="312">
          <cell r="B312" t="str">
            <v>BFL_C_P</v>
          </cell>
          <cell r="C312" t="str">
            <v>Other gross borrowing</v>
          </cell>
        </row>
        <row r="314">
          <cell r="B314" t="str">
            <v>BFL_D_G</v>
          </cell>
          <cell r="C314" t="str">
            <v>Public amortization (scheduled; - sign)</v>
          </cell>
        </row>
        <row r="315">
          <cell r="B315" t="str">
            <v>BFL_DMU</v>
          </cell>
          <cell r="C315" t="str">
            <v xml:space="preserve">  To multilateral creditors (scheduled; - sign) (incl. IMF)</v>
          </cell>
        </row>
        <row r="316">
          <cell r="B316" t="str">
            <v>BFL_DBI</v>
          </cell>
          <cell r="C316" t="str">
            <v xml:space="preserve">  To bilateral creditors (scheduled; - sign)</v>
          </cell>
        </row>
        <row r="317">
          <cell r="B317" t="str">
            <v>BFL_DBA</v>
          </cell>
          <cell r="C317" t="str">
            <v xml:space="preserve">  To banks (scheduled; - sign)</v>
          </cell>
        </row>
        <row r="318">
          <cell r="B318" t="str">
            <v>BFL_D_P</v>
          </cell>
          <cell r="C318" t="str">
            <v>Other amortization (scheduled; - sign)</v>
          </cell>
        </row>
        <row r="319">
          <cell r="C319" t="str">
            <v xml:space="preserve"> </v>
          </cell>
        </row>
        <row r="320">
          <cell r="B320" t="str">
            <v>BFUND</v>
          </cell>
          <cell r="C320" t="str">
            <v>Memorandum: Net credit from IMF</v>
          </cell>
        </row>
        <row r="322">
          <cell r="B322" t="str">
            <v>BFL_DF</v>
          </cell>
          <cell r="C322" t="str">
            <v>Amortization on account of debt-reduction operations (- sign)</v>
          </cell>
        </row>
        <row r="323">
          <cell r="B323" t="str">
            <v>BFLB_DF</v>
          </cell>
          <cell r="C323" t="str">
            <v xml:space="preserve">  To banks (- sign)</v>
          </cell>
        </row>
        <row r="325">
          <cell r="B325" t="str">
            <v>BER</v>
          </cell>
          <cell r="C325" t="str">
            <v>Rescheduling of current maturities</v>
          </cell>
        </row>
        <row r="326">
          <cell r="B326" t="str">
            <v>BERBI</v>
          </cell>
          <cell r="C326" t="str">
            <v xml:space="preserve">  Of obligations to bilateral creditors</v>
          </cell>
        </row>
        <row r="327">
          <cell r="B327" t="str">
            <v>BERBA</v>
          </cell>
          <cell r="C327" t="str">
            <v xml:space="preserve">  Of obligations to banks</v>
          </cell>
        </row>
        <row r="329">
          <cell r="B329" t="str">
            <v>BEA</v>
          </cell>
          <cell r="C329" t="str">
            <v>Accumulation of arrears, net (decrease -)</v>
          </cell>
        </row>
        <row r="330">
          <cell r="B330" t="str">
            <v>BEAMU</v>
          </cell>
          <cell r="C330" t="str">
            <v xml:space="preserve">  To multilateral creditors, net (decrease -)</v>
          </cell>
        </row>
        <row r="331">
          <cell r="B331" t="str">
            <v>BEABI</v>
          </cell>
          <cell r="C331" t="str">
            <v xml:space="preserve">  To bilateral creditors, net (decrease -)</v>
          </cell>
        </row>
        <row r="332">
          <cell r="B332" t="str">
            <v>BEABA</v>
          </cell>
          <cell r="C332" t="str">
            <v xml:space="preserve">  To banks, net (decrease -)</v>
          </cell>
        </row>
        <row r="334">
          <cell r="B334" t="str">
            <v>BEO</v>
          </cell>
          <cell r="C334" t="str">
            <v>Other exceptional financing</v>
          </cell>
        </row>
        <row r="336">
          <cell r="B336" t="str">
            <v>BFOTH</v>
          </cell>
          <cell r="C336" t="str">
            <v>Other long-term financial flows, net</v>
          </cell>
        </row>
        <row r="337">
          <cell r="B337" t="str">
            <v>BFPA</v>
          </cell>
          <cell r="C337" t="str">
            <v xml:space="preserve">  Portfolio investment assets, net (increase -)</v>
          </cell>
        </row>
        <row r="338">
          <cell r="B338" t="str">
            <v>BFPL</v>
          </cell>
          <cell r="C338" t="str">
            <v xml:space="preserve">  Portfolio investment liabilities, net </v>
          </cell>
        </row>
        <row r="339">
          <cell r="B339" t="str">
            <v>BFPQ</v>
          </cell>
          <cell r="C339" t="str">
            <v xml:space="preserve">   Of which:  equity securities</v>
          </cell>
        </row>
        <row r="341">
          <cell r="B341" t="str">
            <v>BFO_S</v>
          </cell>
          <cell r="C341" t="str">
            <v>Other short-term flows, net   17/</v>
          </cell>
        </row>
        <row r="342">
          <cell r="D342" t="str">
            <v xml:space="preserve"> </v>
          </cell>
        </row>
        <row r="343">
          <cell r="B343" t="str">
            <v>BFLRES</v>
          </cell>
          <cell r="C343" t="str">
            <v>Residual financing (projections only; history = 0)</v>
          </cell>
        </row>
        <row r="344">
          <cell r="B344" t="str">
            <v>BFRA</v>
          </cell>
          <cell r="C344" t="str">
            <v>Reserve assets (accumulation -)</v>
          </cell>
        </row>
        <row r="345">
          <cell r="C345" t="str">
            <v>NFA accumulation</v>
          </cell>
        </row>
        <row r="346">
          <cell r="B346" t="str">
            <v>BNEO</v>
          </cell>
          <cell r="C346" t="str">
            <v>Net errors and omissions (= 0 in projection period)</v>
          </cell>
        </row>
        <row r="348">
          <cell r="B348" t="str">
            <v xml:space="preserve"> </v>
          </cell>
          <cell r="C348" t="str">
            <v>Exceptional financing</v>
          </cell>
        </row>
        <row r="350">
          <cell r="B350" t="str">
            <v>BFL</v>
          </cell>
          <cell r="C350" t="str">
            <v>Net liability flows</v>
          </cell>
        </row>
        <row r="351">
          <cell r="B351" t="str">
            <v>BFLMU</v>
          </cell>
          <cell r="C351" t="str">
            <v>Multilateral</v>
          </cell>
        </row>
        <row r="352">
          <cell r="B352" t="str">
            <v>BFLBI</v>
          </cell>
          <cell r="C352" t="str">
            <v>Bilateral</v>
          </cell>
        </row>
        <row r="353">
          <cell r="B353" t="str">
            <v>BFLBA</v>
          </cell>
          <cell r="C353" t="str">
            <v>Banks</v>
          </cell>
        </row>
        <row r="355">
          <cell r="C355" t="str">
            <v>VII. EXTERNAL DEBT (Millions of U.S. dollars)</v>
          </cell>
        </row>
        <row r="357">
          <cell r="B357" t="str">
            <v>D_G</v>
          </cell>
          <cell r="C357" t="str">
            <v>Total public debt (incl. short-term debt, arrears, and IMF)</v>
          </cell>
        </row>
        <row r="358">
          <cell r="B358" t="str">
            <v>DMU</v>
          </cell>
          <cell r="C358" t="str">
            <v xml:space="preserve">  Multilateral debt</v>
          </cell>
        </row>
        <row r="359">
          <cell r="B359" t="str">
            <v>DBI</v>
          </cell>
          <cell r="C359" t="str">
            <v xml:space="preserve">  Bilateral debt</v>
          </cell>
        </row>
        <row r="360">
          <cell r="B360" t="str">
            <v>DBA</v>
          </cell>
          <cell r="C360" t="str">
            <v xml:space="preserve">  Debt to banks</v>
          </cell>
        </row>
        <row r="361">
          <cell r="B361" t="str">
            <v>D_P</v>
          </cell>
          <cell r="C361" t="str">
            <v>Other (nonpublic) debt    9/</v>
          </cell>
        </row>
        <row r="362">
          <cell r="D362" t="str">
            <v xml:space="preserve"> </v>
          </cell>
        </row>
        <row r="363">
          <cell r="B363" t="str">
            <v>DA</v>
          </cell>
          <cell r="C363" t="str">
            <v>Total stock of arrears 7/</v>
          </cell>
        </row>
        <row r="364">
          <cell r="B364" t="str">
            <v>DAMU</v>
          </cell>
          <cell r="C364" t="str">
            <v xml:space="preserve">  To multilateral creditors  11/</v>
          </cell>
        </row>
        <row r="365">
          <cell r="B365" t="str">
            <v>DABI</v>
          </cell>
          <cell r="C365" t="str">
            <v xml:space="preserve">  To bilateral creditors  12/</v>
          </cell>
        </row>
        <row r="366">
          <cell r="B366" t="str">
            <v>DABA</v>
          </cell>
          <cell r="C366" t="str">
            <v xml:space="preserve">  To banks  18/</v>
          </cell>
        </row>
        <row r="368">
          <cell r="B368" t="str">
            <v>D_S</v>
          </cell>
          <cell r="C368" t="str">
            <v>Total short-term debt  7/  14/</v>
          </cell>
        </row>
        <row r="369">
          <cell r="D369" t="str">
            <v xml:space="preserve"> </v>
          </cell>
        </row>
        <row r="370">
          <cell r="B370" t="str">
            <v>DDR</v>
          </cell>
          <cell r="C370" t="str">
            <v>Impact of debt-reduction operations  15/</v>
          </cell>
        </row>
        <row r="371">
          <cell r="B371" t="str">
            <v>DDRBA</v>
          </cell>
          <cell r="C371" t="str">
            <v xml:space="preserve">  Impact of bank debt-reduction operations  13/</v>
          </cell>
        </row>
        <row r="372">
          <cell r="C372" t="str">
            <v>Memorandum items:</v>
          </cell>
        </row>
        <row r="373">
          <cell r="C373" t="str">
            <v>Public external debt to GDP ratio:  16/</v>
          </cell>
        </row>
        <row r="374">
          <cell r="C374" t="str">
            <v>Public external debt service (scheduled) (% of exports of g&amp;s):</v>
          </cell>
        </row>
        <row r="375">
          <cell r="C375" t="str">
            <v>Public external debt service (cash) (% of exports of g&amp;s):</v>
          </cell>
        </row>
        <row r="376">
          <cell r="C376" t="str">
            <v>Public external debt to exports of goods and services</v>
          </cell>
        </row>
        <row r="377">
          <cell r="C377" t="str">
            <v xml:space="preserve">    Scheduled debt service/fiscal revenue bef. grants</v>
          </cell>
        </row>
        <row r="378">
          <cell r="B378" t="str">
            <v xml:space="preserve"> </v>
          </cell>
          <cell r="C378" t="str">
            <v>Debt relief</v>
          </cell>
        </row>
        <row r="379">
          <cell r="C379" t="str">
            <v xml:space="preserve"> </v>
          </cell>
          <cell r="D379" t="str">
            <v xml:space="preserve"> </v>
          </cell>
        </row>
        <row r="380">
          <cell r="C380" t="str">
            <v xml:space="preserve"> VIII. SAVINGS INVESTMENT BALANCE </v>
          </cell>
        </row>
        <row r="381">
          <cell r="C381" t="str">
            <v>In current prices</v>
          </cell>
        </row>
        <row r="382">
          <cell r="C382" t="str">
            <v>BPM5</v>
          </cell>
        </row>
        <row r="383">
          <cell r="C383" t="str">
            <v>Net factor income and Unrequired transfers, accrued (BPM5)</v>
          </cell>
        </row>
        <row r="384">
          <cell r="C384" t="str">
            <v xml:space="preserve">  Net factor income from abroad (accrued) (NFI)</v>
          </cell>
        </row>
        <row r="385">
          <cell r="C385" t="str">
            <v xml:space="preserve">  Income credits</v>
          </cell>
        </row>
        <row r="386">
          <cell r="C386" t="str">
            <v xml:space="preserve">  Income debits</v>
          </cell>
        </row>
        <row r="387">
          <cell r="C387" t="str">
            <v>Net unrequited transfers (NUT) (BPM5)</v>
          </cell>
        </row>
        <row r="388">
          <cell r="C388" t="str">
            <v xml:space="preserve">  Public sector (BPM5)</v>
          </cell>
        </row>
        <row r="389">
          <cell r="C389" t="str">
            <v xml:space="preserve">  Private sector</v>
          </cell>
          <cell r="D389" t="str">
            <v xml:space="preserve"> </v>
          </cell>
        </row>
        <row r="391">
          <cell r="C391" t="str">
            <v>Gross national product (GNP) = GDP + NFI (BPM5)</v>
          </cell>
        </row>
        <row r="392">
          <cell r="C392" t="str">
            <v>Gross domestic income (GDI) = GNP + NUT (BPM5)</v>
          </cell>
        </row>
        <row r="393">
          <cell r="C393" t="str">
            <v>Gross National Savings (GNS) = GDI - C (BPM5)</v>
          </cell>
        </row>
        <row r="395">
          <cell r="C395" t="str">
            <v>BPM4</v>
          </cell>
        </row>
        <row r="396">
          <cell r="C396" t="str">
            <v>Net factor income and Unrequired transfers, accrued (BPM4)</v>
          </cell>
        </row>
        <row r="397">
          <cell r="C397" t="str">
            <v>Net unrequited transfers (NUT) (BPM4)</v>
          </cell>
        </row>
        <row r="398">
          <cell r="C398" t="str">
            <v xml:space="preserve">  Public sector (BPM4)</v>
          </cell>
        </row>
        <row r="399">
          <cell r="C399" t="str">
            <v>Net factor income from abroad, cash</v>
          </cell>
        </row>
        <row r="401">
          <cell r="C401" t="str">
            <v>Gross disposable income (GDI) = GNP + NUT (BPM4)</v>
          </cell>
        </row>
        <row r="402">
          <cell r="C402" t="str">
            <v>Gross National Savings (GNS) = GDI - C (BPM4)</v>
          </cell>
        </row>
        <row r="404">
          <cell r="C404" t="str">
            <v>As appears in OLD macroframework (BPM4)</v>
          </cell>
        </row>
        <row r="406">
          <cell r="C406" t="str">
            <v>Gross domestic product</v>
          </cell>
        </row>
        <row r="407">
          <cell r="C407" t="str">
            <v>Domestic absorption (A) = C + I</v>
          </cell>
        </row>
        <row r="409">
          <cell r="C409" t="str">
            <v>Net factor income and unrequited transfers, cash, (OM)</v>
          </cell>
        </row>
        <row r="410">
          <cell r="C410" t="str">
            <v xml:space="preserve">  Net factor income from abroad, cash, (OM)</v>
          </cell>
        </row>
        <row r="411">
          <cell r="C411" t="str">
            <v xml:space="preserve">       Public sector  (from BOP)</v>
          </cell>
          <cell r="D411" t="str">
            <v xml:space="preserve"> </v>
          </cell>
        </row>
        <row r="412">
          <cell r="C412" t="str">
            <v xml:space="preserve">       Private sector</v>
          </cell>
        </row>
        <row r="413">
          <cell r="C413" t="str">
            <v xml:space="preserve">                   o/w servicing of HCB and gas in bill of MT</v>
          </cell>
        </row>
        <row r="414">
          <cell r="C414" t="str">
            <v xml:space="preserve">  Net unrequited transfers, cash basis (NUT)</v>
          </cell>
        </row>
        <row r="415">
          <cell r="C415" t="str">
            <v xml:space="preserve">       Public sector</v>
          </cell>
          <cell r="D415" t="str">
            <v xml:space="preserve"> </v>
          </cell>
        </row>
        <row r="416">
          <cell r="C416" t="str">
            <v xml:space="preserve">       Private sector</v>
          </cell>
        </row>
        <row r="417">
          <cell r="D417" t="str">
            <v xml:space="preserve"> </v>
          </cell>
        </row>
        <row r="418">
          <cell r="C418" t="str">
            <v>Gross domestic income (GDI) = GDP + NFI +NUT (OM)</v>
          </cell>
        </row>
        <row r="419">
          <cell r="C419" t="str">
            <v>Gross National Savings (GNS) = GDI - C (OM)</v>
          </cell>
        </row>
        <row r="420">
          <cell r="C420" t="str">
            <v xml:space="preserve">  Public sector </v>
          </cell>
          <cell r="D420" t="str">
            <v xml:space="preserve"> </v>
          </cell>
        </row>
        <row r="421">
          <cell r="C421" t="str">
            <v xml:space="preserve">  Private sector</v>
          </cell>
          <cell r="D421" t="str">
            <v xml:space="preserve"> </v>
          </cell>
        </row>
        <row r="423">
          <cell r="C423" t="str">
            <v>Gross Domestic Savings (GDS) = GDP - C</v>
          </cell>
        </row>
        <row r="424">
          <cell r="C424" t="str">
            <v xml:space="preserve">  Public sector </v>
          </cell>
          <cell r="D424" t="str">
            <v xml:space="preserve"> </v>
          </cell>
        </row>
        <row r="425">
          <cell r="C425" t="str">
            <v xml:space="preserve">  Private sector</v>
          </cell>
        </row>
        <row r="427">
          <cell r="C427" t="str">
            <v>Gross investment (I)</v>
          </cell>
        </row>
        <row r="428">
          <cell r="C428" t="str">
            <v xml:space="preserve">  Public investment</v>
          </cell>
        </row>
        <row r="429">
          <cell r="C429" t="str">
            <v xml:space="preserve">  Private investment</v>
          </cell>
        </row>
        <row r="430">
          <cell r="C430" t="str">
            <v xml:space="preserve">    o/w : electricity and gas projects</v>
          </cell>
        </row>
        <row r="432">
          <cell r="C432" t="str">
            <v>Foreign savings = I - GNS</v>
          </cell>
        </row>
        <row r="433">
          <cell r="C433" t="str">
            <v>Net official  resource transfers</v>
          </cell>
        </row>
        <row r="434">
          <cell r="C434" t="str">
            <v>Gross energy savings</v>
          </cell>
        </row>
        <row r="435">
          <cell r="C435" t="str">
            <v>IX.  FLOW OF FUNDS</v>
          </cell>
        </row>
        <row r="437">
          <cell r="C437" t="str">
            <v>SECTORAL NONFINANCIAL TRANSACTIONS</v>
          </cell>
        </row>
        <row r="438">
          <cell r="B438" t="str">
            <v>I</v>
          </cell>
        </row>
        <row r="439">
          <cell r="B439" t="str">
            <v>I.1</v>
          </cell>
          <cell r="C439" t="str">
            <v>Domestic sector (savings - investment = GDI - A) (BPM5)</v>
          </cell>
        </row>
        <row r="440">
          <cell r="C440" t="str">
            <v>Domestic sector (savings - investment = GDI - A) (BPM4)</v>
          </cell>
        </row>
        <row r="441">
          <cell r="C441" t="str">
            <v>Domestic sector (savings - investment = GDI - A) (OM)</v>
          </cell>
        </row>
        <row r="442">
          <cell r="B442" t="str">
            <v>I.1.1</v>
          </cell>
          <cell r="C442" t="str">
            <v xml:space="preserve">  Private sector</v>
          </cell>
        </row>
        <row r="443">
          <cell r="C443" t="str">
            <v xml:space="preserve">    Private sector - non-energy</v>
          </cell>
        </row>
        <row r="444">
          <cell r="C444" t="str">
            <v xml:space="preserve">    Private sector - energy</v>
          </cell>
        </row>
        <row r="445">
          <cell r="C445" t="str">
            <v xml:space="preserve">  Public sector</v>
          </cell>
        </row>
        <row r="446">
          <cell r="C446" t="str">
            <v xml:space="preserve">  Banking sector</v>
          </cell>
          <cell r="D446" t="str">
            <v xml:space="preserve"> </v>
          </cell>
        </row>
        <row r="447">
          <cell r="C447" t="str">
            <v>External sector</v>
          </cell>
        </row>
        <row r="448">
          <cell r="C448" t="str">
            <v>Horizontal Check</v>
          </cell>
        </row>
        <row r="450">
          <cell r="C450" t="str">
            <v>X. CONSISTENCY CHECK TABLE - Blue checks correspond to WEO</v>
          </cell>
        </row>
        <row r="452">
          <cell r="D452" t="str">
            <v xml:space="preserve"> </v>
          </cell>
        </row>
        <row r="453">
          <cell r="C453" t="str">
            <v>I:  NATIONAL ACCOUNTS IN REAL TERMS</v>
          </cell>
        </row>
        <row r="455">
          <cell r="C455" t="str">
            <v>Real GDP accounting identity:</v>
          </cell>
        </row>
        <row r="456">
          <cell r="C456" t="str">
            <v xml:space="preserve"> NGDP_R-(NCG_R+NCP_R+NFI_R+NINV_R+NX_R-NM_R)=0</v>
          </cell>
        </row>
        <row r="458">
          <cell r="C458" t="str">
            <v>II:  NATIONAL ACCOUNTS IN NOMINAL TERMS</v>
          </cell>
        </row>
        <row r="460">
          <cell r="C460" t="str">
            <v>Nominal GDP accounting identity:</v>
          </cell>
        </row>
        <row r="461">
          <cell r="C461" t="str">
            <v xml:space="preserve"> NGDP-(NCG+NCP+NFI+NINV+NX-NM)=0</v>
          </cell>
        </row>
        <row r="463">
          <cell r="C463" t="str">
            <v>National income identity:</v>
          </cell>
        </row>
        <row r="464">
          <cell r="C464" t="str">
            <v xml:space="preserve">  NGNI-(NGDP+((BXI+BMI+BTRP+BTRG)*ENDA_PR)/1000)=0</v>
          </cell>
        </row>
        <row r="466">
          <cell r="C466" t="str">
            <v>III:  BALANCE OF PAYMENTS</v>
          </cell>
        </row>
        <row r="468">
          <cell r="C468" t="str">
            <v>Current account identity:</v>
          </cell>
        </row>
        <row r="469">
          <cell r="C469" t="str">
            <v xml:space="preserve">  BCA-(BXG+BMG+BXS+BMS+BXI+BMI+BTRP+BTRG)=0</v>
          </cell>
        </row>
        <row r="470">
          <cell r="C470" t="str">
            <v>As percent of GDP:</v>
          </cell>
        </row>
        <row r="471">
          <cell r="C471" t="str">
            <v xml:space="preserve">  (BCA/((NGDP/ENDA_PR)*1000))*100</v>
          </cell>
        </row>
        <row r="472">
          <cell r="C472" t="str">
            <v>Financial account identity:</v>
          </cell>
        </row>
        <row r="473">
          <cell r="C473" t="str">
            <v xml:space="preserve">  BF-(BFD+BFL_C_G+BFL_C_P+BFL_D_G+BFL_D_P+BFL_DF</v>
          </cell>
        </row>
        <row r="474">
          <cell r="C474" t="str">
            <v xml:space="preserve">      +BER+BEA+BEO+BFOTH+BFO_S+BFLRES+BFRA)=0</v>
          </cell>
        </row>
        <row r="475">
          <cell r="C475" t="str">
            <v>Overall balance of payments identity:</v>
          </cell>
        </row>
        <row r="476">
          <cell r="C476" t="str">
            <v xml:space="preserve">  BCA+BK+BF+BNEO=0</v>
          </cell>
        </row>
        <row r="478">
          <cell r="C478" t="str">
            <v>Debt file v. BOP file</v>
          </cell>
        </row>
        <row r="479">
          <cell r="C479" t="str">
            <v>Total interest, scheduled</v>
          </cell>
        </row>
        <row r="480">
          <cell r="C480" t="str">
            <v>Total amortization, no IMF</v>
          </cell>
        </row>
        <row r="483">
          <cell r="C483" t="str">
            <v>Fiscal v. Real</v>
          </cell>
        </row>
        <row r="484">
          <cell r="C484" t="str">
            <v>Public investment</v>
          </cell>
        </row>
        <row r="486">
          <cell r="C486" t="str">
            <v>Fiscal v. BOP</v>
          </cell>
        </row>
        <row r="487">
          <cell r="C487" t="str">
            <v>Foreign interest payments from budget, after debt relief, only proj.</v>
          </cell>
        </row>
        <row r="489">
          <cell r="C489" t="str">
            <v>Explanatory notes:</v>
          </cell>
        </row>
        <row r="491">
          <cell r="C491" t="str">
            <v xml:space="preserve">1.  There is no information on the composition of debt relief, nor on the maturity of cancelled debt.  All debt relief </v>
          </cell>
        </row>
        <row r="492">
          <cell r="C492" t="str">
            <v xml:space="preserve">    assumed to be rescheduling; debt cancelled assumed to apply to future maturities.</v>
          </cell>
        </row>
        <row r="493">
          <cell r="C493" t="str">
            <v>2.  Population present in the country: sharp changes reflect refugee movements.</v>
          </cell>
        </row>
        <row r="494">
          <cell r="C494" t="str">
            <v>4.  Current transfers in 1980-1990 estimated by keeping 1990 proportion of project grants in total fixed.</v>
          </cell>
        </row>
        <row r="495">
          <cell r="C495" t="str">
            <v>5.  Mozambique does not produce constant price series, only real growth rates of NA aggregates based on previous</v>
          </cell>
        </row>
        <row r="496">
          <cell r="C496" t="str">
            <v xml:space="preserve">    year's prices.</v>
          </cell>
        </row>
        <row r="497">
          <cell r="C497" t="str">
            <v>6.  All private transfers assumed to be current.</v>
          </cell>
        </row>
        <row r="498">
          <cell r="C498" t="str">
            <v>7.  For 1980-1992 stocks of arrears derived from changes of arrears in BOP; does not reflect valuation changes or</v>
          </cell>
        </row>
        <row r="499">
          <cell r="C499" t="str">
            <v xml:space="preserve">    revisions.  Cummulative changes amount to $160 more than known arrears in 1993, possibly unregistered debt </v>
          </cell>
        </row>
        <row r="500">
          <cell r="C500" t="str">
            <v xml:space="preserve">    cancellation.</v>
          </cell>
        </row>
        <row r="501">
          <cell r="C501" t="str">
            <v>8.  The parallel market rate should have been used as representative up to 1992, but data are not available until 1990.</v>
          </cell>
        </row>
        <row r="502">
          <cell r="C502" t="str">
            <v>9.  For 1980-85 source is ETA; from 1986-1993 source are official publications; thereafter, staff data base reconciled</v>
          </cell>
        </row>
        <row r="503">
          <cell r="C503" t="str">
            <v>9.  with authorities.</v>
          </cell>
        </row>
        <row r="504">
          <cell r="C504" t="str">
            <v>10. For 1987-1993 source official publication; for 1985-86, extrapolation between available figure from documents for</v>
          </cell>
        </row>
        <row r="505">
          <cell r="C505" t="str">
            <v xml:space="preserve">    1984 and 1987.  For 1980-83 assumed annual nominal growth rate of 10 percent.</v>
          </cell>
        </row>
        <row r="506">
          <cell r="C506" t="str">
            <v>11. Residual.</v>
          </cell>
        </row>
        <row r="507">
          <cell r="C507" t="str">
            <v>12. For 1985-93 source is official publication.  Appears to include both insured and uninsured debt.  Before 1984,</v>
          </cell>
        </row>
        <row r="508">
          <cell r="C508" t="str">
            <v xml:space="preserve">    assumed to have grown at 10 percent annually; for 1984, source is Fund document.  As of 1993, all commercial debt </v>
          </cell>
        </row>
        <row r="509">
          <cell r="C509" t="str">
            <v xml:space="preserve">    debt cancelled or taken over by bilaterals.</v>
          </cell>
        </row>
        <row r="510">
          <cell r="C510" t="str">
            <v xml:space="preserve">13. Arrears to banks for 1984, 1990 and 92 from documents.  In 1993 all debt to banks had been assumed by bilaterals. </v>
          </cell>
        </row>
        <row r="511">
          <cell r="C511" t="str">
            <v xml:space="preserve">    Data for 1991 and 1983-89 based on assumptions.  Before 1983, Mozambique did not incurr significant arrears.</v>
          </cell>
        </row>
        <row r="512">
          <cell r="C512" t="str">
            <v>14. All available data show no arrears or negligible arrears to multilaterals.</v>
          </cell>
        </row>
        <row r="513">
          <cell r="C513" t="str">
            <v>15. Residual.</v>
          </cell>
        </row>
        <row r="514">
          <cell r="C514" t="str">
            <v>16. Data for 1988 and 1989 from fund documents.  Thereafter extrapolated</v>
          </cell>
        </row>
        <row r="515">
          <cell r="C515" t="str">
            <v xml:space="preserve">    to become 0 by 1992.  Before extrapolated to start increasing in 1984.</v>
          </cell>
        </row>
        <row r="516">
          <cell r="B516" t="str">
            <v>I.1.2</v>
          </cell>
          <cell r="C516" t="str">
            <v>17. Up until 1992 the foreign assets of commercial banks cannot be separated from those of the Monetary Authorities.</v>
          </cell>
        </row>
        <row r="517">
          <cell r="B517" t="str">
            <v>I.1.3</v>
          </cell>
          <cell r="C517" t="str">
            <v>18.  Includes entire HCB debt, which may contain some bilateral elements.</v>
          </cell>
        </row>
        <row r="518">
          <cell r="B518" t="str">
            <v>I.2</v>
          </cell>
          <cell r="C518" t="str">
            <v xml:space="preserve"> </v>
          </cell>
        </row>
        <row r="519">
          <cell r="B519" t="str">
            <v>I.1+I.2</v>
          </cell>
        </row>
        <row r="524">
          <cell r="D524" t="str">
            <v xml:space="preserve"> </v>
          </cell>
        </row>
      </sheetData>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Set>
  </externalBook>
</externalLink>
</file>

<file path=xl/externalLinks/externalLink39.xml><?xml version="1.0" encoding="utf-8"?>
<externalLink xmlns="http://schemas.openxmlformats.org/spreadsheetml/2006/main">
  <externalBook xmlns:r="http://schemas.openxmlformats.org/officeDocument/2006/relationships" r:id="rId1">
    <sheetNames>
      <sheetName val="T10.HIPC Ratios"/>
      <sheetName val="IDA-tab7"/>
      <sheetName val="T9.Assistance"/>
      <sheetName val="T1 BoP OUT Long"/>
      <sheetName val="T3 Key Ratios"/>
      <sheetName val="T3B New Key Ratios"/>
      <sheetName val="T6 IMF Assistance"/>
      <sheetName val="T6 IMF Assistance old"/>
      <sheetName val="Chart4"/>
      <sheetName val="Debt Serv 2"/>
      <sheetName val="Tx. NPV&amp;DS"/>
      <sheetName val="Stress Chart 4 old"/>
      <sheetName val="DebtService Long"/>
      <sheetName val="SUMMARY"/>
      <sheetName val="IDA_tab7"/>
    </sheetNames>
    <sheetDataSet>
      <sheetData sheetId="0" refreshError="1"/>
      <sheetData sheetId="1" refreshError="1">
        <row r="7">
          <cell r="K7">
            <v>2006</v>
          </cell>
          <cell r="L7">
            <v>2007</v>
          </cell>
          <cell r="M7">
            <v>2008</v>
          </cell>
          <cell r="N7">
            <v>2009</v>
          </cell>
          <cell r="O7">
            <v>2010</v>
          </cell>
          <cell r="P7">
            <v>2011</v>
          </cell>
          <cell r="Q7">
            <v>2012</v>
          </cell>
          <cell r="R7">
            <v>2013</v>
          </cell>
          <cell r="S7">
            <v>2014</v>
          </cell>
          <cell r="T7">
            <v>2015</v>
          </cell>
          <cell r="V7">
            <v>2016</v>
          </cell>
          <cell r="W7">
            <v>2017</v>
          </cell>
          <cell r="X7">
            <v>2018</v>
          </cell>
          <cell r="Y7">
            <v>2019</v>
          </cell>
          <cell r="Z7">
            <v>2020</v>
          </cell>
          <cell r="AA7">
            <v>2021</v>
          </cell>
          <cell r="AB7">
            <v>2022</v>
          </cell>
          <cell r="AC7">
            <v>2023</v>
          </cell>
          <cell r="AD7">
            <v>2024</v>
          </cell>
          <cell r="AE7">
            <v>2025</v>
          </cell>
          <cell r="AG7">
            <v>2026</v>
          </cell>
          <cell r="AH7">
            <v>2027</v>
          </cell>
          <cell r="AI7">
            <v>2028</v>
          </cell>
          <cell r="AJ7">
            <v>2029</v>
          </cell>
          <cell r="AK7">
            <v>2030</v>
          </cell>
          <cell r="AL7">
            <v>2031</v>
          </cell>
          <cell r="AM7">
            <v>2032</v>
          </cell>
          <cell r="AN7">
            <v>2033</v>
          </cell>
          <cell r="AO7">
            <v>2034</v>
          </cell>
          <cell r="AP7">
            <v>2035</v>
          </cell>
        </row>
        <row r="9">
          <cell r="K9">
            <v>30.930637973268755</v>
          </cell>
          <cell r="L9">
            <v>32.903048732688859</v>
          </cell>
          <cell r="M9">
            <v>36.12669280541639</v>
          </cell>
          <cell r="N9">
            <v>37.707819330624304</v>
          </cell>
          <cell r="O9">
            <v>40.577921623302139</v>
          </cell>
          <cell r="P9">
            <v>41.066077165354962</v>
          </cell>
          <cell r="Q9">
            <v>43.137792329705853</v>
          </cell>
          <cell r="R9">
            <v>45.710894436789545</v>
          </cell>
          <cell r="S9">
            <v>48.238526828678943</v>
          </cell>
          <cell r="T9">
            <v>50.61375221412915</v>
          </cell>
          <cell r="V9">
            <v>50.54146115122893</v>
          </cell>
          <cell r="W9">
            <v>51.185053236416685</v>
          </cell>
          <cell r="X9">
            <v>51.841771428948796</v>
          </cell>
          <cell r="Y9">
            <v>51.519914592962429</v>
          </cell>
          <cell r="Z9">
            <v>51.177481072244483</v>
          </cell>
          <cell r="AA9">
            <v>50.835047551526515</v>
          </cell>
          <cell r="AB9">
            <v>50.492614030808546</v>
          </cell>
          <cell r="AC9">
            <v>50.150180510090614</v>
          </cell>
          <cell r="AD9">
            <v>49.80774698937266</v>
          </cell>
          <cell r="AE9">
            <v>49.465313468654692</v>
          </cell>
          <cell r="AG9">
            <v>49.122879947936745</v>
          </cell>
          <cell r="AH9">
            <v>47.253349714340047</v>
          </cell>
          <cell r="AI9">
            <v>42.900695551088518</v>
          </cell>
          <cell r="AJ9">
            <v>39.039524236637568</v>
          </cell>
          <cell r="AK9">
            <v>32.316316888063696</v>
          </cell>
          <cell r="AL9">
            <v>30.502634991774411</v>
          </cell>
          <cell r="AM9">
            <v>25.651077456621984</v>
          </cell>
          <cell r="AN9">
            <v>19.368423516473822</v>
          </cell>
          <cell r="AO9">
            <v>13.540369690053312</v>
          </cell>
          <cell r="AP9">
            <v>6.7321142914467229</v>
          </cell>
        </row>
        <row r="10">
          <cell r="A10" t="str">
            <v>Of which</v>
          </cell>
        </row>
        <row r="11">
          <cell r="A11" t="str">
            <v>IDA</v>
          </cell>
          <cell r="B11">
            <v>15.608934481471259</v>
          </cell>
          <cell r="C11">
            <v>18.654135526984085</v>
          </cell>
          <cell r="D11">
            <v>19.317389821871917</v>
          </cell>
          <cell r="E11">
            <v>21.564202333667854</v>
          </cell>
          <cell r="F11">
            <v>24.312401798756834</v>
          </cell>
          <cell r="G11">
            <v>27.015132964601673</v>
          </cell>
          <cell r="H11">
            <v>30.199024032151677</v>
          </cell>
          <cell r="J11">
            <v>407.01316343995893</v>
          </cell>
          <cell r="K11">
            <v>30.930637973268755</v>
          </cell>
          <cell r="L11">
            <v>32.903048732688859</v>
          </cell>
          <cell r="M11">
            <v>36.12669280541639</v>
          </cell>
          <cell r="N11">
            <v>37.707819330624304</v>
          </cell>
          <cell r="O11">
            <v>40.577921623302139</v>
          </cell>
          <cell r="P11">
            <v>41.066077165354962</v>
          </cell>
          <cell r="Q11">
            <v>43.137792329705853</v>
          </cell>
          <cell r="R11">
            <v>45.710894436789545</v>
          </cell>
          <cell r="S11">
            <v>48.238526828678943</v>
          </cell>
          <cell r="T11">
            <v>50.61375221412915</v>
          </cell>
          <cell r="U11">
            <v>507.0165840322544</v>
          </cell>
          <cell r="V11">
            <v>50.54146115122893</v>
          </cell>
          <cell r="W11">
            <v>51.185053236416685</v>
          </cell>
          <cell r="X11">
            <v>51.841771428948796</v>
          </cell>
          <cell r="Y11">
            <v>51.519914592962429</v>
          </cell>
          <cell r="Z11">
            <v>51.177481072244483</v>
          </cell>
          <cell r="AA11">
            <v>50.835047551526515</v>
          </cell>
          <cell r="AB11">
            <v>50.492614030808546</v>
          </cell>
          <cell r="AC11">
            <v>50.150180510090614</v>
          </cell>
          <cell r="AD11">
            <v>49.80774698937266</v>
          </cell>
          <cell r="AE11">
            <v>49.465313468654692</v>
          </cell>
          <cell r="AF11">
            <v>306.42738628443681</v>
          </cell>
          <cell r="AG11">
            <v>49.122879947936745</v>
          </cell>
          <cell r="AH11">
            <v>47.253349714340047</v>
          </cell>
          <cell r="AI11">
            <v>42.900695551088518</v>
          </cell>
          <cell r="AJ11">
            <v>39.039524236637568</v>
          </cell>
          <cell r="AK11">
            <v>32.316316888063696</v>
          </cell>
          <cell r="AL11">
            <v>30.502634991774411</v>
          </cell>
          <cell r="AM11">
            <v>25.651077456621984</v>
          </cell>
          <cell r="AN11">
            <v>19.368423516473822</v>
          </cell>
          <cell r="AO11">
            <v>13.540369690053312</v>
          </cell>
          <cell r="AP11">
            <v>6.7321142914467229</v>
          </cell>
          <cell r="AQ11">
            <v>1377.1283547161554</v>
          </cell>
        </row>
        <row r="13">
          <cell r="K13">
            <v>15.545529445526629</v>
          </cell>
          <cell r="L13">
            <v>16.84194682761488</v>
          </cell>
          <cell r="M13">
            <v>18.311919785616151</v>
          </cell>
          <cell r="N13">
            <v>18.533580070370459</v>
          </cell>
          <cell r="O13">
            <v>19.590642754595301</v>
          </cell>
          <cell r="P13">
            <v>20.211500772084634</v>
          </cell>
          <cell r="Q13">
            <v>20.56109881801023</v>
          </cell>
          <cell r="R13">
            <v>21.409325053489649</v>
          </cell>
          <cell r="S13">
            <v>24.080963902462297</v>
          </cell>
          <cell r="T13">
            <v>26.617017233000489</v>
          </cell>
          <cell r="V13">
            <v>26.705554115188317</v>
          </cell>
          <cell r="W13">
            <v>27.509974145464067</v>
          </cell>
          <cell r="X13">
            <v>28.32752028308418</v>
          </cell>
          <cell r="Y13">
            <v>28.166491392185822</v>
          </cell>
          <cell r="Z13">
            <v>27.984885816555895</v>
          </cell>
          <cell r="AA13">
            <v>27.803280240925925</v>
          </cell>
          <cell r="AB13">
            <v>27.621674665295998</v>
          </cell>
          <cell r="AC13">
            <v>27.440069089666068</v>
          </cell>
          <cell r="AD13">
            <v>27.258463514036137</v>
          </cell>
          <cell r="AE13">
            <v>27.076857938406189</v>
          </cell>
          <cell r="AG13">
            <v>26.895252362776215</v>
          </cell>
          <cell r="AH13">
            <v>26.713646787146299</v>
          </cell>
          <cell r="AI13">
            <v>26.205175618398968</v>
          </cell>
          <cell r="AJ13">
            <v>25.430587665936145</v>
          </cell>
          <cell r="AK13">
            <v>22.692217709119497</v>
          </cell>
          <cell r="AL13">
            <v>20.949068765260222</v>
          </cell>
          <cell r="AM13">
            <v>19.877651538179158</v>
          </cell>
          <cell r="AN13">
            <v>17.380716505034126</v>
          </cell>
          <cell r="AO13">
            <v>11.617495603235161</v>
          </cell>
          <cell r="AP13">
            <v>5.7738726010925676</v>
          </cell>
        </row>
        <row r="15">
          <cell r="K15">
            <v>11.519095423327286</v>
          </cell>
          <cell r="L15">
            <v>12.837695614050535</v>
          </cell>
          <cell r="M15">
            <v>14.329851380686804</v>
          </cell>
          <cell r="N15">
            <v>15.094222801442239</v>
          </cell>
          <cell r="O15">
            <v>16.701117636591139</v>
          </cell>
          <cell r="P15">
            <v>17.275048240627914</v>
          </cell>
          <cell r="Q15">
            <v>17.639383502950007</v>
          </cell>
          <cell r="R15">
            <v>18.519042987357679</v>
          </cell>
          <cell r="S15">
            <v>19.23377042246301</v>
          </cell>
          <cell r="T15">
            <v>19.811030507038897</v>
          </cell>
          <cell r="V15">
            <v>19.943933006496721</v>
          </cell>
          <cell r="W15">
            <v>20.792718654042471</v>
          </cell>
          <cell r="X15">
            <v>21.654630408932587</v>
          </cell>
          <cell r="Y15">
            <v>21.537967135304228</v>
          </cell>
          <cell r="Z15">
            <v>21.400727176944308</v>
          </cell>
          <cell r="AA15">
            <v>21.263487218584331</v>
          </cell>
          <cell r="AB15">
            <v>21.1262472602244</v>
          </cell>
          <cell r="AC15">
            <v>20.989007301864472</v>
          </cell>
          <cell r="AD15">
            <v>20.851767343504537</v>
          </cell>
          <cell r="AE15">
            <v>20.714527385144596</v>
          </cell>
          <cell r="AG15">
            <v>20.577287426784622</v>
          </cell>
          <cell r="AH15">
            <v>20.440047468424702</v>
          </cell>
          <cell r="AI15">
            <v>19.975941916947374</v>
          </cell>
          <cell r="AJ15">
            <v>18.178564570494014</v>
          </cell>
          <cell r="AK15">
            <v>14.429326398294997</v>
          </cell>
          <cell r="AL15">
            <v>12.869565060930061</v>
          </cell>
          <cell r="AM15">
            <v>11.857404635595996</v>
          </cell>
          <cell r="AN15">
            <v>9.3863343391344625</v>
          </cell>
          <cell r="AO15">
            <v>7.6087595852455401</v>
          </cell>
          <cell r="AP15">
            <v>5.7738726010925676</v>
          </cell>
        </row>
        <row r="17">
          <cell r="K17">
            <v>15.385108527742126</v>
          </cell>
          <cell r="L17">
            <v>16.061101905073979</v>
          </cell>
          <cell r="M17">
            <v>17.814773019800239</v>
          </cell>
          <cell r="N17">
            <v>19.174239260253845</v>
          </cell>
          <cell r="O17">
            <v>20.987278868706838</v>
          </cell>
          <cell r="P17">
            <v>20.854576393270328</v>
          </cell>
          <cell r="Q17">
            <v>22.576693511695623</v>
          </cell>
          <cell r="R17">
            <v>24.301569383299896</v>
          </cell>
          <cell r="S17">
            <v>24.157562926216645</v>
          </cell>
          <cell r="T17">
            <v>23.996734981128661</v>
          </cell>
          <cell r="V17">
            <v>23.835907036040613</v>
          </cell>
          <cell r="W17">
            <v>23.675079090952618</v>
          </cell>
          <cell r="X17">
            <v>23.514251145864616</v>
          </cell>
          <cell r="Y17">
            <v>23.353423200776607</v>
          </cell>
          <cell r="Z17">
            <v>23.192595255688587</v>
          </cell>
          <cell r="AA17">
            <v>23.031767310600589</v>
          </cell>
          <cell r="AB17">
            <v>22.870939365512548</v>
          </cell>
          <cell r="AC17">
            <v>22.710111420424546</v>
          </cell>
          <cell r="AD17">
            <v>22.549283475336523</v>
          </cell>
          <cell r="AE17">
            <v>22.388455530248503</v>
          </cell>
          <cell r="AG17">
            <v>22.22762758516053</v>
          </cell>
          <cell r="AH17">
            <v>20.539702927193748</v>
          </cell>
          <cell r="AI17">
            <v>16.69551993268955</v>
          </cell>
          <cell r="AJ17">
            <v>13.608936570701424</v>
          </cell>
          <cell r="AK17">
            <v>9.6240991789441992</v>
          </cell>
          <cell r="AL17">
            <v>9.5535662265141887</v>
          </cell>
          <cell r="AM17">
            <v>5.7734259184428254</v>
          </cell>
          <cell r="AN17">
            <v>1.9877070114396957</v>
          </cell>
          <cell r="AO17">
            <v>1.9228740868181511</v>
          </cell>
          <cell r="AP17">
            <v>0.9582416903541553</v>
          </cell>
        </row>
        <row r="18">
          <cell r="A18" t="str">
            <v>Of which</v>
          </cell>
        </row>
        <row r="19">
          <cell r="K19">
            <v>19.411542549941469</v>
          </cell>
          <cell r="L19">
            <v>20.065353118638324</v>
          </cell>
          <cell r="M19">
            <v>21.796841424729585</v>
          </cell>
          <cell r="N19">
            <v>22.613596529182065</v>
          </cell>
          <cell r="O19">
            <v>23.876803986711</v>
          </cell>
          <cell r="P19">
            <v>23.791028924727048</v>
          </cell>
          <cell r="Q19">
            <v>25.498408826755846</v>
          </cell>
          <cell r="R19">
            <v>27.191851449431866</v>
          </cell>
          <cell r="S19">
            <v>29.004756406215932</v>
          </cell>
          <cell r="T19">
            <v>30.802721707090253</v>
          </cell>
          <cell r="V19">
            <v>30.597528144732209</v>
          </cell>
          <cell r="W19">
            <v>30.392334582374215</v>
          </cell>
          <cell r="X19">
            <v>30.18714102001621</v>
          </cell>
          <cell r="Y19">
            <v>29.981947457658201</v>
          </cell>
          <cell r="Z19">
            <v>29.776753895300175</v>
          </cell>
          <cell r="AA19">
            <v>29.571560332942184</v>
          </cell>
          <cell r="AB19">
            <v>29.366366770584147</v>
          </cell>
          <cell r="AC19">
            <v>29.161173208226142</v>
          </cell>
          <cell r="AD19">
            <v>28.955979645868123</v>
          </cell>
          <cell r="AE19">
            <v>28.750786083510096</v>
          </cell>
          <cell r="AG19">
            <v>28.545592521152123</v>
          </cell>
          <cell r="AH19">
            <v>26.813302245915345</v>
          </cell>
          <cell r="AI19">
            <v>22.924753634141144</v>
          </cell>
          <cell r="AJ19">
            <v>20.860959666143554</v>
          </cell>
          <cell r="AK19">
            <v>17.886990489768699</v>
          </cell>
          <cell r="AL19">
            <v>17.63306993084435</v>
          </cell>
          <cell r="AM19">
            <v>13.793672821025988</v>
          </cell>
          <cell r="AN19">
            <v>9.9820891773393594</v>
          </cell>
          <cell r="AO19">
            <v>5.9316101048077723</v>
          </cell>
          <cell r="AP19">
            <v>0.9582416903541553</v>
          </cell>
        </row>
        <row r="24">
          <cell r="K24">
            <v>49.740676351514082</v>
          </cell>
          <cell r="L24">
            <v>48.813415545646478</v>
          </cell>
          <cell r="M24">
            <v>49.311939832835492</v>
          </cell>
          <cell r="N24">
            <v>50.849504428068428</v>
          </cell>
          <cell r="O24">
            <v>51.720931060832733</v>
          </cell>
          <cell r="P24">
            <v>50.782976687298756</v>
          </cell>
          <cell r="Q24">
            <v>52.33622837983922</v>
          </cell>
          <cell r="R24">
            <v>53.163626926847527</v>
          </cell>
          <cell r="S24">
            <v>50.079396105965671</v>
          </cell>
          <cell r="T24">
            <v>47.411491800897984</v>
          </cell>
          <cell r="V24">
            <v>47.161096044927135</v>
          </cell>
          <cell r="W24">
            <v>46.253891700767994</v>
          </cell>
          <cell r="X24">
            <v>45.357730836979272</v>
          </cell>
          <cell r="Y24">
            <v>45.328924524200708</v>
          </cell>
          <cell r="Z24">
            <v>45.317969485346211</v>
          </cell>
          <cell r="AA24">
            <v>45.306866856484277</v>
          </cell>
          <cell r="AB24">
            <v>45.295613634813257</v>
          </cell>
          <cell r="AC24">
            <v>45.284206735517316</v>
          </cell>
          <cell r="AD24">
            <v>45.272642988946679</v>
          </cell>
          <cell r="AE24">
            <v>45.260919137681555</v>
          </cell>
          <cell r="AG24">
            <v>45.249031833472806</v>
          </cell>
          <cell r="AH24">
            <v>43.467189207457466</v>
          </cell>
          <cell r="AI24">
            <v>38.916664912361625</v>
          </cell>
          <cell r="AJ24">
            <v>34.859381195864557</v>
          </cell>
          <cell r="AK24">
            <v>29.78092835356167</v>
          </cell>
          <cell r="AL24">
            <v>31.320462081687307</v>
          </cell>
          <cell r="AM24">
            <v>22.507537658822123</v>
          </cell>
          <cell r="AN24">
            <v>10.262616416607425</v>
          </cell>
          <cell r="AO24">
            <v>14.201045693978982</v>
          </cell>
          <cell r="AP24">
            <v>14.233889219195511</v>
          </cell>
        </row>
        <row r="26">
          <cell r="K26">
            <v>62.758299931341675</v>
          </cell>
          <cell r="L26">
            <v>60.983264139604152</v>
          </cell>
          <cell r="M26">
            <v>60.334450048141782</v>
          </cell>
          <cell r="N26">
            <v>59.970576211010155</v>
          </cell>
          <cell r="O26">
            <v>58.841860380053546</v>
          </cell>
          <cell r="P26">
            <v>57.933531924491056</v>
          </cell>
          <cell r="Q26">
            <v>59.109211319553204</v>
          </cell>
          <cell r="R26">
            <v>59.486588010290653</v>
          </cell>
          <cell r="S26">
            <v>60.127782320607515</v>
          </cell>
          <cell r="T26">
            <v>60.858403812415787</v>
          </cell>
          <cell r="V26">
            <v>60.53946096488788</v>
          </cell>
          <cell r="W26">
            <v>59.377362453832419</v>
          </cell>
          <cell r="X26">
            <v>58.229377947450899</v>
          </cell>
          <cell r="Y26">
            <v>58.194870264310772</v>
          </cell>
          <cell r="Z26">
            <v>58.183312799756479</v>
          </cell>
          <cell r="AA26">
            <v>58.171599629110972</v>
          </cell>
          <cell r="AB26">
            <v>58.159727584446273</v>
          </cell>
          <cell r="AC26">
            <v>58.147693411310222</v>
          </cell>
          <cell r="AD26">
            <v>58.135493765751697</v>
          </cell>
          <cell r="AE26">
            <v>58.123125211222948</v>
          </cell>
          <cell r="AG26">
            <v>58.110584215352169</v>
          </cell>
          <cell r="AH26">
            <v>56.743706865247425</v>
          </cell>
          <cell r="AI26">
            <v>53.436787771520123</v>
          </cell>
          <cell r="AJ26">
            <v>53.435486405252064</v>
          </cell>
          <cell r="AK26">
            <v>55.349718693888072</v>
          </cell>
          <cell r="AL26">
            <v>57.808349788795056</v>
          </cell>
          <cell r="AM26">
            <v>53.774243379648233</v>
          </cell>
          <cell r="AN26">
            <v>51.537953870376121</v>
          </cell>
          <cell r="AO26">
            <v>43.806854913016913</v>
          </cell>
          <cell r="AP26">
            <v>14.233889219195511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ex rate"/>
      <sheetName val="Contents"/>
      <sheetName val="1.MacInd"/>
      <sheetName val="MacInd data"/>
      <sheetName val="2.Cpifigure"/>
      <sheetName val="CPI"/>
      <sheetName val=" wage"/>
      <sheetName val="3.Ext (2)"/>
      <sheetName val="Extdat"/>
      <sheetName val="4.Fis"/>
      <sheetName val="Fisdat "/>
      <sheetName val="5.MonDev"/>
      <sheetName val="MonSur"/>
      <sheetName val="Velocity"/>
      <sheetName val="currdep&amp;mm"/>
      <sheetName val="6.IntRate"/>
      <sheetName val="IntRatedat"/>
      <sheetName val="8.Exch"/>
      <sheetName val="exdat"/>
      <sheetName val="ex_row"/>
      <sheetName val="7.Fin&amp;Bk"/>
      <sheetName val="Fin&amp;Bkdat"/>
      <sheetName val="Cab"/>
      <sheetName val="GiR"/>
      <sheetName val="mev"/>
      <sheetName val="Panel1"/>
    </sheetNames>
    <sheetDataSet>
      <sheetData sheetId="0" refreshError="1">
        <row r="15">
          <cell r="F15" t="str">
            <v>AUG</v>
          </cell>
          <cell r="G15" t="str">
            <v>SEPT</v>
          </cell>
          <cell r="H15" t="str">
            <v>OCT</v>
          </cell>
          <cell r="I15" t="str">
            <v>NOV</v>
          </cell>
          <cell r="J15" t="str">
            <v>DEC</v>
          </cell>
          <cell r="K15" t="str">
            <v>JAN93</v>
          </cell>
          <cell r="L15" t="str">
            <v>FEB</v>
          </cell>
          <cell r="M15" t="str">
            <v>MAR</v>
          </cell>
          <cell r="N15" t="str">
            <v>APR</v>
          </cell>
          <cell r="O15" t="str">
            <v>MAY</v>
          </cell>
          <cell r="P15" t="str">
            <v>JUNE</v>
          </cell>
          <cell r="Q15" t="str">
            <v>JULY</v>
          </cell>
          <cell r="R15" t="str">
            <v>AUG</v>
          </cell>
          <cell r="S15" t="str">
            <v>SEPT</v>
          </cell>
          <cell r="T15" t="str">
            <v>OCT</v>
          </cell>
          <cell r="U15" t="str">
            <v>NOV</v>
          </cell>
          <cell r="V15" t="str">
            <v>DEC</v>
          </cell>
          <cell r="W15" t="str">
            <v>JAN94</v>
          </cell>
          <cell r="X15" t="str">
            <v>FEB</v>
          </cell>
          <cell r="Y15" t="str">
            <v>MAR</v>
          </cell>
          <cell r="Z15" t="str">
            <v>APR</v>
          </cell>
          <cell r="AA15" t="str">
            <v>MAY</v>
          </cell>
          <cell r="AB15" t="str">
            <v>JUNE</v>
          </cell>
          <cell r="AC15" t="str">
            <v>JULY</v>
          </cell>
          <cell r="AD15" t="str">
            <v>AUG</v>
          </cell>
          <cell r="AE15" t="str">
            <v>SEPT</v>
          </cell>
          <cell r="AF15" t="str">
            <v>OCT</v>
          </cell>
          <cell r="AG15" t="str">
            <v>NOV</v>
          </cell>
          <cell r="AH15" t="str">
            <v>DEC</v>
          </cell>
          <cell r="AI15" t="str">
            <v>JAN95</v>
          </cell>
          <cell r="AJ15" t="str">
            <v>FEB</v>
          </cell>
          <cell r="AK15" t="str">
            <v>MAR</v>
          </cell>
          <cell r="AL15" t="str">
            <v>APR</v>
          </cell>
          <cell r="AM15" t="str">
            <v>MAY</v>
          </cell>
          <cell r="AN15" t="str">
            <v>JUNE</v>
          </cell>
        </row>
        <row r="30">
          <cell r="F30">
            <v>101.41342756183744</v>
          </cell>
          <cell r="G30">
            <v>93.89312977099236</v>
          </cell>
          <cell r="H30">
            <v>94.8237885462555</v>
          </cell>
          <cell r="I30">
            <v>99.307958477508649</v>
          </cell>
          <cell r="J30">
            <v>100</v>
          </cell>
          <cell r="K30">
            <v>103.42342342342343</v>
          </cell>
          <cell r="L30">
            <v>109.33333333333333</v>
          </cell>
          <cell r="M30">
            <v>122.73699215965787</v>
          </cell>
          <cell r="N30">
            <v>129.87404781657742</v>
          </cell>
          <cell r="O30">
            <v>131.60106992739776</v>
          </cell>
          <cell r="P30">
            <v>130.85106382978722</v>
          </cell>
          <cell r="Q30">
            <v>132.46153846153845</v>
          </cell>
          <cell r="R30">
            <v>136.66666666666666</v>
          </cell>
          <cell r="S30">
            <v>139.77272727272728</v>
          </cell>
          <cell r="T30">
            <v>141.14754098360655</v>
          </cell>
          <cell r="U30">
            <v>142.31404958677686</v>
          </cell>
          <cell r="V30">
            <v>144.70588235294116</v>
          </cell>
          <cell r="W30">
            <v>147.93814432989691</v>
          </cell>
          <cell r="X30">
            <v>150.26178010471202</v>
          </cell>
          <cell r="Y30">
            <v>151.85185185185185</v>
          </cell>
          <cell r="Z30">
            <v>152.38938053097345</v>
          </cell>
          <cell r="AA30">
            <v>152.38938053097345</v>
          </cell>
          <cell r="AB30">
            <v>156.26134301270415</v>
          </cell>
          <cell r="AC30">
            <v>155.41516245487364</v>
          </cell>
          <cell r="AD30">
            <v>157.69230769230768</v>
          </cell>
          <cell r="AE30">
            <v>157.98165137614677</v>
          </cell>
          <cell r="AF30">
            <v>160.33519553072622</v>
          </cell>
          <cell r="AG30">
            <v>157.11678832116786</v>
          </cell>
          <cell r="AH30">
            <v>155.97826086956522</v>
          </cell>
          <cell r="AI30">
            <v>158.56353591160223</v>
          </cell>
          <cell r="AJ30">
            <v>160.93457943925233</v>
          </cell>
          <cell r="AK30">
            <v>165.57692307692307</v>
          </cell>
          <cell r="AL30">
            <v>170.83333333333334</v>
          </cell>
          <cell r="AM30">
            <v>169.48818897637796</v>
          </cell>
          <cell r="AN30">
            <v>168.1640625</v>
          </cell>
        </row>
        <row r="31">
          <cell r="F31">
            <v>38.70967741935484</v>
          </cell>
          <cell r="G31">
            <v>48.000000000000007</v>
          </cell>
          <cell r="H31">
            <v>80</v>
          </cell>
          <cell r="I31">
            <v>100</v>
          </cell>
          <cell r="J31">
            <v>100</v>
          </cell>
          <cell r="K31">
            <v>112.5</v>
          </cell>
          <cell r="L31">
            <v>127.6595744680851</v>
          </cell>
          <cell r="M31">
            <v>169.81132075471697</v>
          </cell>
          <cell r="N31">
            <v>213.01775147928996</v>
          </cell>
          <cell r="O31">
            <v>264.70588235294116</v>
          </cell>
          <cell r="P31">
            <v>299.00332225913621</v>
          </cell>
          <cell r="Q31">
            <v>299.00332225913621</v>
          </cell>
          <cell r="R31">
            <v>281.69014084507046</v>
          </cell>
          <cell r="S31">
            <v>295.08196721311475</v>
          </cell>
          <cell r="T31">
            <v>352.25048923679066</v>
          </cell>
          <cell r="U31">
            <v>359.28143712574848</v>
          </cell>
          <cell r="V31">
            <v>376.56903765690379</v>
          </cell>
          <cell r="W31">
            <v>476.1904761904762</v>
          </cell>
          <cell r="X31">
            <v>495.86776859504135</v>
          </cell>
          <cell r="Y31">
            <v>547.11246200607911</v>
          </cell>
          <cell r="Z31">
            <v>564.2633228840125</v>
          </cell>
          <cell r="AA31">
            <v>604.02684563758396</v>
          </cell>
          <cell r="AB31">
            <v>638.29787234042556</v>
          </cell>
          <cell r="AC31">
            <v>661.76470588235304</v>
          </cell>
          <cell r="AD31">
            <v>711.46245059288538</v>
          </cell>
          <cell r="AE31">
            <v>782.60869565217399</v>
          </cell>
          <cell r="AF31">
            <v>1005.586592178771</v>
          </cell>
          <cell r="AG31">
            <v>1052.6315789473683</v>
          </cell>
          <cell r="AH31">
            <v>1118.0124223602486</v>
          </cell>
          <cell r="AI31">
            <v>1323.5294117647061</v>
          </cell>
          <cell r="AJ31">
            <v>1463.4146341463413</v>
          </cell>
          <cell r="AK31">
            <v>1666.6666666666667</v>
          </cell>
          <cell r="AL31">
            <v>1764.705882352941</v>
          </cell>
          <cell r="AM31">
            <v>1730.7692307692307</v>
          </cell>
          <cell r="AN31">
            <v>1592.9203539823006</v>
          </cell>
        </row>
        <row r="36">
          <cell r="F36">
            <v>63.425408178144323</v>
          </cell>
          <cell r="G36">
            <v>65.63798748787012</v>
          </cell>
          <cell r="H36">
            <v>82.616090951477531</v>
          </cell>
          <cell r="I36">
            <v>96.7967822594903</v>
          </cell>
          <cell r="J36">
            <v>100</v>
          </cell>
          <cell r="K36">
            <v>107.25872700325255</v>
          </cell>
          <cell r="L36">
            <v>116.242329919211</v>
          </cell>
          <cell r="M36">
            <v>133.10464808968516</v>
          </cell>
          <cell r="N36">
            <v>141.01678207866232</v>
          </cell>
          <cell r="O36">
            <v>142.1879150692281</v>
          </cell>
          <cell r="P36">
            <v>144.50014842568123</v>
          </cell>
          <cell r="Q36">
            <v>147.46704062394784</v>
          </cell>
          <cell r="R36">
            <v>149.14142263486877</v>
          </cell>
          <cell r="S36">
            <v>155.13790100880988</v>
          </cell>
          <cell r="T36">
            <v>161.94500202559561</v>
          </cell>
          <cell r="U36">
            <v>177.53515563091545</v>
          </cell>
          <cell r="V36">
            <v>189.72540568688362</v>
          </cell>
          <cell r="W36">
            <v>200.79172455380129</v>
          </cell>
          <cell r="X36">
            <v>210.16510763192744</v>
          </cell>
          <cell r="Y36">
            <v>215.26778087929094</v>
          </cell>
          <cell r="Z36">
            <v>221.55242168228023</v>
          </cell>
          <cell r="AA36">
            <v>221.84023835879364</v>
          </cell>
          <cell r="AB36">
            <v>231.24015256688554</v>
          </cell>
          <cell r="AC36">
            <v>231.8917094045749</v>
          </cell>
          <cell r="AD36">
            <v>238.8046698614462</v>
          </cell>
          <cell r="AE36">
            <v>240.984613546714</v>
          </cell>
          <cell r="AF36">
            <v>247.5808654052733</v>
          </cell>
          <cell r="AG36">
            <v>247.1421152813102</v>
          </cell>
          <cell r="AH36">
            <v>251.23965991727854</v>
          </cell>
          <cell r="AI36">
            <v>263.28982872183377</v>
          </cell>
          <cell r="AJ36">
            <v>274.953273003096</v>
          </cell>
          <cell r="AK36">
            <v>289.66029687572819</v>
          </cell>
          <cell r="AL36">
            <v>303.53246609306524</v>
          </cell>
          <cell r="AM36">
            <v>304.74894304237495</v>
          </cell>
          <cell r="AN36">
            <v>306.29103124124674</v>
          </cell>
          <cell r="AO36">
            <v>305.42033207670841</v>
          </cell>
          <cell r="AP36">
            <v>290.73034016102065</v>
          </cell>
          <cell r="AQ36">
            <v>298.14359202935304</v>
          </cell>
          <cell r="AR36">
            <v>301.35217285667312</v>
          </cell>
          <cell r="AS36">
            <v>306.44679169368692</v>
          </cell>
          <cell r="AT36">
            <v>311.29392718986918</v>
          </cell>
          <cell r="AU36">
            <v>313.30989154212403</v>
          </cell>
        </row>
        <row r="37">
          <cell r="F37">
            <v>57.785292346149006</v>
          </cell>
          <cell r="G37">
            <v>69.723952059824299</v>
          </cell>
          <cell r="H37">
            <v>110.89239983936356</v>
          </cell>
          <cell r="I37">
            <v>122.13070000995798</v>
          </cell>
          <cell r="J37">
            <v>100</v>
          </cell>
          <cell r="K37">
            <v>93.182042546504377</v>
          </cell>
          <cell r="L37">
            <v>87.050569990295131</v>
          </cell>
          <cell r="M37">
            <v>98.715792777892204</v>
          </cell>
          <cell r="N37">
            <v>104.38245349694748</v>
          </cell>
          <cell r="O37">
            <v>105.40039068082692</v>
          </cell>
          <cell r="P37">
            <v>101.58478115886847</v>
          </cell>
          <cell r="Q37">
            <v>83.668237566122045</v>
          </cell>
          <cell r="R37">
            <v>61.491017791972212</v>
          </cell>
          <cell r="S37">
            <v>53.63032082403155</v>
          </cell>
          <cell r="T37">
            <v>55.377766698239242</v>
          </cell>
          <cell r="U37">
            <v>52.977263052664789</v>
          </cell>
          <cell r="V37">
            <v>51.873976453079877</v>
          </cell>
          <cell r="W37">
            <v>57.752286829179781</v>
          </cell>
          <cell r="X37">
            <v>56.122258385691282</v>
          </cell>
          <cell r="Y37">
            <v>58.6357571629622</v>
          </cell>
          <cell r="Z37">
            <v>57.241164172292883</v>
          </cell>
          <cell r="AA37">
            <v>57.434506418541311</v>
          </cell>
          <cell r="AB37">
            <v>58.402892315602209</v>
          </cell>
          <cell r="AC37">
            <v>58.134955466743577</v>
          </cell>
          <cell r="AD37">
            <v>60.887511758728429</v>
          </cell>
          <cell r="AE37">
            <v>63.102635787264262</v>
          </cell>
          <cell r="AF37">
            <v>73.466600933803889</v>
          </cell>
          <cell r="AG37">
            <v>68.688010151954145</v>
          </cell>
          <cell r="AH37">
            <v>64.179768466242891</v>
          </cell>
          <cell r="AI37">
            <v>66.754442464623381</v>
          </cell>
          <cell r="AJ37">
            <v>68.623156147328942</v>
          </cell>
          <cell r="AK37">
            <v>73.632835590591256</v>
          </cell>
          <cell r="AL37">
            <v>73.221657381546478</v>
          </cell>
          <cell r="AM37">
            <v>67.487431201063941</v>
          </cell>
          <cell r="AN37">
            <v>59.085296112533769</v>
          </cell>
          <cell r="AO37">
            <v>56.226330171604708</v>
          </cell>
          <cell r="AP37">
            <v>49.638862986734452</v>
          </cell>
          <cell r="AQ37">
            <v>48.356327770809258</v>
          </cell>
          <cell r="AR37">
            <v>48.51523756210117</v>
          </cell>
          <cell r="AS37">
            <v>47.759325996601618</v>
          </cell>
          <cell r="AT37">
            <v>46.479650276118512</v>
          </cell>
          <cell r="AU37">
            <v>46.211756038215803</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0.xml><?xml version="1.0" encoding="utf-8"?>
<externalLink xmlns="http://schemas.openxmlformats.org/spreadsheetml/2006/main">
  <externalBook xmlns:r="http://schemas.openxmlformats.org/officeDocument/2006/relationships" r:id="rId1">
    <sheetNames>
      <sheetName val="Π1 ΔΑΠΑΝΕΣ ΤΠ"/>
      <sheetName val="Π2 ΠΔΕ"/>
      <sheetName val="Π3 ΠΡΟΣΩΠΙΚΟ ΚΕΝΤΡ ΔΙΟΙΚ"/>
      <sheetName val="Π4 ΠΡΟΣΩΠΙΚΟ ΓΕΝ ΚΥΒ"/>
      <sheetName val="Π5 ΠΡΟΣΩΠΙΚΟ ΙΔΟΧ"/>
      <sheetName val="Π6 ΝΠΔΔ"/>
      <sheetName val="Π7 ΔΕΚΟ - ΝΠΙΔ"/>
      <sheetName val="Π7α "/>
      <sheetName val="Π7β"/>
      <sheetName val="Π8 ΟΚΑ"/>
      <sheetName val="Π9 ΝΟΣΟΚΟΜΕΙΑ"/>
      <sheetName val="Π10 ΥΠΕ-ΠΕΔΥ"/>
      <sheetName val="Π11 ΚΟΙΝΩΝΙΚΟΣ ΠΥ"/>
      <sheetName val="Π12 ΟΚΑ ΑΣΦΑΛ ΕΙΣΦ"/>
      <sheetName val="Π13 ΟΤΑ"/>
      <sheetName val="Π13α ΔΗΜΟΙ"/>
      <sheetName val="Π13β ΠΕΡΙΦ"/>
      <sheetName val="Π13γ ΝΠ ΟΤΑ"/>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ow r="18">
          <cell r="D18">
            <v>0</v>
          </cell>
          <cell r="E18">
            <v>0</v>
          </cell>
          <cell r="F18">
            <v>0</v>
          </cell>
        </row>
        <row r="31">
          <cell r="D31">
            <v>0</v>
          </cell>
          <cell r="E31">
            <v>0</v>
          </cell>
          <cell r="F31">
            <v>0</v>
          </cell>
        </row>
      </sheetData>
      <sheetData sheetId="16">
        <row r="18">
          <cell r="D18">
            <v>0</v>
          </cell>
          <cell r="E18">
            <v>0</v>
          </cell>
          <cell r="F18">
            <v>0</v>
          </cell>
        </row>
        <row r="29">
          <cell r="D29">
            <v>0</v>
          </cell>
          <cell r="E29">
            <v>0</v>
          </cell>
          <cell r="F29">
            <v>0</v>
          </cell>
        </row>
      </sheetData>
      <sheetData sheetId="17">
        <row r="19">
          <cell r="D19">
            <v>0</v>
          </cell>
          <cell r="E19">
            <v>0</v>
          </cell>
          <cell r="F19">
            <v>0</v>
          </cell>
          <cell r="H19">
            <v>0</v>
          </cell>
          <cell r="I19">
            <v>0</v>
          </cell>
          <cell r="J19">
            <v>0</v>
          </cell>
        </row>
        <row r="31">
          <cell r="D31">
            <v>0</v>
          </cell>
          <cell r="E31">
            <v>0</v>
          </cell>
          <cell r="F31">
            <v>0</v>
          </cell>
        </row>
      </sheetData>
    </sheetDataSet>
  </externalBook>
</externalLink>
</file>

<file path=xl/externalLinks/externalLink41.xml><?xml version="1.0" encoding="utf-8"?>
<externalLink xmlns="http://schemas.openxmlformats.org/spreadsheetml/2006/main">
  <externalBook xmlns:r="http://schemas.openxmlformats.org/officeDocument/2006/relationships" r:id="rId1">
    <sheetNames>
      <sheetName val="ΠΝ12 ΟΤΑ"/>
      <sheetName val="ΠΙΝ12α ΔΗΜΟΥ"/>
      <sheetName val="ΠΙΝ12β ΠΕΡΙΦΕΡΕΙΑΣ"/>
      <sheetName val="ΠΙΝ12γ ΝΠ ΟΤΑ"/>
    </sheetNames>
    <sheetDataSet>
      <sheetData sheetId="0" refreshError="1"/>
      <sheetData sheetId="1">
        <row r="5">
          <cell r="C5" t="str">
            <v xml:space="preserve"> 0600+  1211 + 1214 + 1310 + 1325 + 1327</v>
          </cell>
        </row>
        <row r="41">
          <cell r="B41" t="str">
            <v>α) Αποδόσεις εσόδων υπέρ Δημοσίου και τρίτων</v>
          </cell>
        </row>
        <row r="42">
          <cell r="B42" t="str">
            <v>β) Λοιπές αποδόσεις</v>
          </cell>
        </row>
      </sheetData>
      <sheetData sheetId="2">
        <row r="5">
          <cell r="C5" t="str">
            <v>0100 + 1250 + 6110 - 6118 + 8110 + 9100 + 9200</v>
          </cell>
        </row>
      </sheetData>
      <sheetData sheetId="3"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READ ME"/>
      <sheetName val="A"/>
      <sheetName val="AQ"/>
      <sheetName val="DQ"/>
      <sheetName val="ControlSheet"/>
      <sheetName val="FS"/>
      <sheetName val="Monthly"/>
      <sheetName val="MEI, SEI and EFV"/>
      <sheetName val="pensions (pr2000)"/>
      <sheetName val="Interest"/>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ToC"/>
      <sheetName val="Consistency"/>
      <sheetName val="Data issues"/>
      <sheetName val="Links-In"/>
      <sheetName val="Links-out"/>
      <sheetName val="SR table"/>
      <sheetName val="MonSurv-IMF"/>
      <sheetName val="MonS_M"/>
      <sheetName val="Mon_Sur"/>
      <sheetName val="MonSurv-BC"/>
      <sheetName val="MonSurvRED"/>
      <sheetName val="CenBank"/>
      <sheetName val="CenBankRED"/>
      <sheetName val="Combanks"/>
      <sheetName val="ComBanksRED"/>
      <sheetName val="PNT-PNG new"/>
      <sheetName val="CredGov"/>
      <sheetName val="CCP"/>
      <sheetName val="Reimb banks"/>
      <sheetName val="CGP etc."/>
      <sheetName val="Government securities"/>
      <sheetName val="Interest rates"/>
      <sheetName val="Money market RED"/>
      <sheetName val="Lending int"/>
      <sheetName val="Deposit int"/>
      <sheetName val="Amortization Creances Consolid."/>
      <sheetName val="Amortization Bank restructuring"/>
      <sheetName val="Macros"/>
      <sheetName val="Last Sheet"/>
      <sheetName val="Module2"/>
      <sheetName val="MonSurv_BC"/>
      <sheetName val="Bfam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PlanTres"/>
      <sheetName val="ToC"/>
      <sheetName val="Links-In"/>
      <sheetName val="Links-Out"/>
      <sheetName val="FRTOFe"/>
      <sheetName val="TOFE"/>
      <sheetName val="Debt service to the Fund"/>
      <sheetName val="TOFERED"/>
      <sheetName val="TOFoldSR"/>
      <sheetName val="Quarterly TOFE"/>
      <sheetName val="SOCEXHIPC"/>
      <sheetName val="Health and Education"/>
      <sheetName val="Detailed Expenditure"/>
      <sheetName val="RED18"/>
      <sheetName val="ExpRED"/>
      <sheetName val="Dette Interieure"/>
      <sheetName val="Revenue"/>
      <sheetName val="RevRED"/>
      <sheetName val="Detailed revenue"/>
      <sheetName val="TECW"/>
      <sheetName val="recettes 98"/>
      <sheetName val="TARIF98"/>
      <sheetName val="TARIF99"/>
      <sheetName val="TAFIF20"/>
      <sheetName val="DGD"/>
      <sheetName val="DGI"/>
      <sheetName val="Tresor"/>
      <sheetName val="Recovery"/>
      <sheetName val="HE&amp;EDII"/>
      <sheetName val="Arrears"/>
      <sheetName val="Debt"/>
      <sheetName val="Debt service"/>
      <sheetName val="Disbursements"/>
      <sheetName val="Disbursements (Proj)"/>
      <sheetName val="ReveII "/>
      <sheetName val="CheckTOFe"/>
      <sheetName val="Macr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Contents"/>
      <sheetName val="Inputs"/>
      <sheetName val="Input 2 (march 2000)"/>
      <sheetName val="Outputs"/>
      <sheetName val="TOFE"/>
      <sheetName val="quarterly"/>
      <sheetName val="monthly"/>
      <sheetName val="TOFE_SR"/>
      <sheetName val="Projections_SR"/>
      <sheetName val="Educ and Health"/>
      <sheetName val="Indicators"/>
      <sheetName val="Debt"/>
      <sheetName val="Fiscal93-99"/>
      <sheetName val="Semesters"/>
      <sheetName val="DENOS+Arriérés"/>
      <sheetName val="DENO"/>
      <sheetName val="Dep fonct"/>
      <sheetName val="Dep_capital"/>
      <sheetName val="ext_fin"/>
      <sheetName val="RED_19"/>
      <sheetName val="RED_20"/>
      <sheetName val="RED_21"/>
      <sheetName val="RED_22_23"/>
      <sheetName val="RED_25"/>
      <sheetName val="RED_26"/>
      <sheetName val="RED_28"/>
      <sheetName val="Modul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A"/>
      <sheetName val="C"/>
      <sheetName val="BoP OUT Medium"/>
      <sheetName val="BoP OUT Long"/>
      <sheetName val="IMF Assistance"/>
      <sheetName val="IMF Assistance Old"/>
      <sheetName val="large projects"/>
      <sheetName val="Terms of Trade"/>
      <sheetName val="Exports"/>
      <sheetName val="Services"/>
      <sheetName val="Key Ratios"/>
      <sheetName val="Debt Service  Long"/>
      <sheetName val="DebtService to budget"/>
      <sheetName val="B"/>
      <sheetName val="D"/>
      <sheetName val="E"/>
      <sheetName val="F"/>
      <sheetName val="Workspace contents"/>
      <sheetName val="OUTPUT"/>
      <sheetName val="Conten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E101"/>
  <sheetViews>
    <sheetView zoomScaleNormal="100" workbookViewId="0">
      <pane ySplit="3" topLeftCell="A4" activePane="bottomLeft" state="frozen"/>
      <selection pane="bottomLeft" activeCell="D25" sqref="D25"/>
    </sheetView>
  </sheetViews>
  <sheetFormatPr defaultColWidth="9.109375" defaultRowHeight="13.8"/>
  <cols>
    <col min="1" max="1" width="7.6640625" style="1" bestFit="1" customWidth="1"/>
    <col min="2" max="2" width="43.5546875" style="1" customWidth="1"/>
    <col min="3" max="3" width="42.6640625" style="17" bestFit="1" customWidth="1"/>
    <col min="4" max="4" width="39.44140625" style="1" bestFit="1" customWidth="1"/>
    <col min="5" max="5" width="20.88671875" style="1" customWidth="1"/>
    <col min="6" max="16384" width="9.109375" style="2"/>
  </cols>
  <sheetData>
    <row r="1" spans="1:5" ht="17.25" customHeight="1">
      <c r="A1" s="1392" t="s">
        <v>1083</v>
      </c>
      <c r="B1" s="1392"/>
      <c r="C1" s="1392"/>
      <c r="D1" s="1392"/>
      <c r="E1" s="1392"/>
    </row>
    <row r="2" spans="1:5" ht="26.25" customHeight="1">
      <c r="B2" s="3"/>
      <c r="C2" s="12"/>
      <c r="D2" s="3"/>
      <c r="E2" s="1164" t="s">
        <v>1259</v>
      </c>
    </row>
    <row r="3" spans="1:5" s="11" customFormat="1">
      <c r="A3" s="19" t="s">
        <v>47</v>
      </c>
      <c r="B3" s="18" t="s">
        <v>70</v>
      </c>
      <c r="C3" s="20" t="s">
        <v>48</v>
      </c>
      <c r="D3" s="10"/>
      <c r="E3" s="20" t="s">
        <v>1258</v>
      </c>
    </row>
    <row r="4" spans="1:5" ht="9" customHeight="1">
      <c r="B4" s="3"/>
      <c r="C4" s="12"/>
      <c r="D4" s="3"/>
      <c r="E4" s="3"/>
    </row>
    <row r="5" spans="1:5">
      <c r="A5" s="21">
        <v>1</v>
      </c>
      <c r="B5" s="22">
        <v>21</v>
      </c>
      <c r="C5" s="23" t="s">
        <v>49</v>
      </c>
      <c r="D5" s="22" t="s">
        <v>1052</v>
      </c>
      <c r="E5" s="784">
        <f>E6+E7+E8+E9+E10</f>
        <v>0</v>
      </c>
    </row>
    <row r="6" spans="1:5">
      <c r="A6" s="4" t="s">
        <v>0</v>
      </c>
      <c r="B6" s="8" t="s">
        <v>83</v>
      </c>
      <c r="C6" s="14" t="s">
        <v>74</v>
      </c>
      <c r="D6" s="8"/>
      <c r="E6" s="785"/>
    </row>
    <row r="7" spans="1:5">
      <c r="A7" s="4" t="s">
        <v>4</v>
      </c>
      <c r="B7" s="8" t="s">
        <v>84</v>
      </c>
      <c r="C7" s="14" t="s">
        <v>75</v>
      </c>
      <c r="D7" s="8"/>
      <c r="E7" s="785"/>
    </row>
    <row r="8" spans="1:5">
      <c r="A8" s="4" t="s">
        <v>1050</v>
      </c>
      <c r="B8" s="8" t="s">
        <v>85</v>
      </c>
      <c r="C8" s="14" t="s">
        <v>73</v>
      </c>
      <c r="D8" s="8"/>
      <c r="E8" s="785"/>
    </row>
    <row r="9" spans="1:5">
      <c r="A9" s="4" t="s">
        <v>1051</v>
      </c>
      <c r="B9" s="8">
        <v>21304</v>
      </c>
      <c r="C9" s="14" t="s">
        <v>5</v>
      </c>
      <c r="D9" s="8"/>
      <c r="E9" s="785"/>
    </row>
    <row r="10" spans="1:5">
      <c r="A10" s="4" t="s">
        <v>76</v>
      </c>
      <c r="B10" s="8" t="s">
        <v>86</v>
      </c>
      <c r="C10" s="14" t="s">
        <v>82</v>
      </c>
      <c r="D10" s="8" t="s">
        <v>1084</v>
      </c>
      <c r="E10" s="785">
        <f>E11+E12+E13</f>
        <v>0</v>
      </c>
    </row>
    <row r="11" spans="1:5" s="27" customFormat="1">
      <c r="A11" s="5" t="s">
        <v>1085</v>
      </c>
      <c r="B11" s="9" t="s">
        <v>87</v>
      </c>
      <c r="C11" s="15" t="s">
        <v>2</v>
      </c>
      <c r="D11" s="9"/>
      <c r="E11" s="786"/>
    </row>
    <row r="12" spans="1:5" s="27" customFormat="1">
      <c r="A12" s="5" t="s">
        <v>1086</v>
      </c>
      <c r="B12" s="9" t="s">
        <v>88</v>
      </c>
      <c r="C12" s="15" t="s">
        <v>1</v>
      </c>
      <c r="D12" s="9"/>
      <c r="E12" s="786"/>
    </row>
    <row r="13" spans="1:5" s="27" customFormat="1">
      <c r="A13" s="5" t="s">
        <v>1087</v>
      </c>
      <c r="B13" s="9" t="s">
        <v>89</v>
      </c>
      <c r="C13" s="15" t="s">
        <v>3</v>
      </c>
      <c r="D13" s="9"/>
      <c r="E13" s="786"/>
    </row>
    <row r="14" spans="1:5" ht="6.75" customHeight="1">
      <c r="A14" s="3"/>
      <c r="B14" s="7"/>
      <c r="C14" s="13"/>
      <c r="D14" s="7"/>
      <c r="E14" s="787"/>
    </row>
    <row r="15" spans="1:5">
      <c r="A15" s="21">
        <v>2</v>
      </c>
      <c r="B15" s="22">
        <v>22</v>
      </c>
      <c r="C15" s="23" t="s">
        <v>50</v>
      </c>
      <c r="D15" s="22"/>
      <c r="E15" s="784"/>
    </row>
    <row r="16" spans="1:5" ht="6.75" customHeight="1">
      <c r="A16" s="3"/>
      <c r="B16" s="7"/>
      <c r="C16" s="13"/>
      <c r="D16" s="7"/>
      <c r="E16" s="787"/>
    </row>
    <row r="17" spans="1:5">
      <c r="A17" s="21">
        <v>3</v>
      </c>
      <c r="B17" s="22">
        <v>23</v>
      </c>
      <c r="C17" s="23" t="s">
        <v>51</v>
      </c>
      <c r="D17" s="22" t="s">
        <v>1053</v>
      </c>
      <c r="E17" s="784">
        <f>E18+E39+E40+E41+E44+E45</f>
        <v>0</v>
      </c>
    </row>
    <row r="18" spans="1:5">
      <c r="A18" s="4" t="s">
        <v>6</v>
      </c>
      <c r="B18" s="8">
        <v>231</v>
      </c>
      <c r="C18" s="14" t="s">
        <v>7</v>
      </c>
      <c r="D18" s="8" t="s">
        <v>69</v>
      </c>
      <c r="E18" s="785">
        <f>E19+E21+E24+E27+E30+E33+E36</f>
        <v>0</v>
      </c>
    </row>
    <row r="19" spans="1:5">
      <c r="A19" s="5" t="s">
        <v>8</v>
      </c>
      <c r="B19" s="9">
        <v>23101</v>
      </c>
      <c r="C19" s="15" t="s">
        <v>9</v>
      </c>
      <c r="D19" s="9" t="s">
        <v>1054</v>
      </c>
      <c r="E19" s="786">
        <f>E20</f>
        <v>0</v>
      </c>
    </row>
    <row r="20" spans="1:5" s="27" customFormat="1" ht="14.4">
      <c r="A20" s="24" t="s">
        <v>1055</v>
      </c>
      <c r="B20" s="25">
        <v>2310180</v>
      </c>
      <c r="C20" s="26" t="s">
        <v>10</v>
      </c>
      <c r="D20" s="25"/>
      <c r="E20" s="788"/>
    </row>
    <row r="21" spans="1:5">
      <c r="A21" s="5" t="s">
        <v>1056</v>
      </c>
      <c r="B21" s="9">
        <v>23102</v>
      </c>
      <c r="C21" s="15" t="s">
        <v>1088</v>
      </c>
      <c r="D21" s="9" t="s">
        <v>1089</v>
      </c>
      <c r="E21" s="786">
        <f>E22+E23</f>
        <v>0</v>
      </c>
    </row>
    <row r="22" spans="1:5" s="27" customFormat="1" ht="28.8">
      <c r="A22" s="24" t="s">
        <v>1090</v>
      </c>
      <c r="B22" s="28" t="s">
        <v>1091</v>
      </c>
      <c r="C22" s="26" t="s">
        <v>45</v>
      </c>
      <c r="D22" s="25"/>
      <c r="E22" s="788"/>
    </row>
    <row r="23" spans="1:5" s="27" customFormat="1" ht="14.4">
      <c r="A23" s="1163" t="s">
        <v>1092</v>
      </c>
      <c r="B23" s="1161" t="s">
        <v>1093</v>
      </c>
      <c r="C23" s="1162" t="s">
        <v>46</v>
      </c>
      <c r="D23" s="1161"/>
      <c r="E23" s="788"/>
    </row>
    <row r="24" spans="1:5" ht="41.4">
      <c r="A24" s="5" t="s">
        <v>1057</v>
      </c>
      <c r="B24" s="9">
        <v>23103</v>
      </c>
      <c r="C24" s="15" t="s">
        <v>1094</v>
      </c>
      <c r="D24" s="9" t="s">
        <v>1095</v>
      </c>
      <c r="E24" s="786">
        <f>E25+E26</f>
        <v>0</v>
      </c>
    </row>
    <row r="25" spans="1:5" s="27" customFormat="1" ht="28.8">
      <c r="A25" s="24" t="s">
        <v>1096</v>
      </c>
      <c r="B25" s="28" t="s">
        <v>1097</v>
      </c>
      <c r="C25" s="26" t="s">
        <v>45</v>
      </c>
      <c r="D25" s="25"/>
      <c r="E25" s="788"/>
    </row>
    <row r="26" spans="1:5" s="27" customFormat="1" ht="14.4">
      <c r="A26" s="1163" t="s">
        <v>1098</v>
      </c>
      <c r="B26" s="1161" t="s">
        <v>1099</v>
      </c>
      <c r="C26" s="1162" t="s">
        <v>46</v>
      </c>
      <c r="D26" s="1161"/>
      <c r="E26" s="788"/>
    </row>
    <row r="27" spans="1:5" ht="27.6">
      <c r="A27" s="5" t="s">
        <v>11</v>
      </c>
      <c r="B27" s="9">
        <v>23104</v>
      </c>
      <c r="C27" s="15" t="s">
        <v>12</v>
      </c>
      <c r="D27" s="9" t="s">
        <v>1060</v>
      </c>
      <c r="E27" s="786">
        <f>E28+E29</f>
        <v>0</v>
      </c>
    </row>
    <row r="28" spans="1:5" s="27" customFormat="1" ht="14.4">
      <c r="A28" s="24" t="s">
        <v>1058</v>
      </c>
      <c r="B28" s="25" t="s">
        <v>91</v>
      </c>
      <c r="C28" s="26" t="s">
        <v>77</v>
      </c>
      <c r="D28" s="25"/>
      <c r="E28" s="788"/>
    </row>
    <row r="29" spans="1:5" s="27" customFormat="1" ht="14.4">
      <c r="A29" s="24" t="s">
        <v>1059</v>
      </c>
      <c r="B29" s="25">
        <v>2310480</v>
      </c>
      <c r="C29" s="26" t="s">
        <v>78</v>
      </c>
      <c r="D29" s="25"/>
      <c r="E29" s="788"/>
    </row>
    <row r="30" spans="1:5">
      <c r="A30" s="5" t="s">
        <v>13</v>
      </c>
      <c r="B30" s="9">
        <v>23105</v>
      </c>
      <c r="C30" s="15" t="s">
        <v>79</v>
      </c>
      <c r="D30" s="9" t="s">
        <v>1061</v>
      </c>
      <c r="E30" s="786">
        <f>E31+E32</f>
        <v>0</v>
      </c>
    </row>
    <row r="31" spans="1:5" s="27" customFormat="1" ht="14.4">
      <c r="A31" s="24" t="s">
        <v>1062</v>
      </c>
      <c r="B31" s="25" t="s">
        <v>92</v>
      </c>
      <c r="C31" s="26" t="s">
        <v>80</v>
      </c>
      <c r="D31" s="25"/>
      <c r="E31" s="788"/>
    </row>
    <row r="32" spans="1:5" s="27" customFormat="1" ht="14.4">
      <c r="A32" s="24" t="s">
        <v>1063</v>
      </c>
      <c r="B32" s="25">
        <v>2310580</v>
      </c>
      <c r="C32" s="26" t="s">
        <v>14</v>
      </c>
      <c r="D32" s="25"/>
      <c r="E32" s="788"/>
    </row>
    <row r="33" spans="1:5">
      <c r="A33" s="5" t="s">
        <v>30</v>
      </c>
      <c r="B33" s="9">
        <v>23108</v>
      </c>
      <c r="C33" s="15" t="s">
        <v>15</v>
      </c>
      <c r="D33" s="9" t="s">
        <v>1081</v>
      </c>
      <c r="E33" s="786">
        <f>E34+E35</f>
        <v>0</v>
      </c>
    </row>
    <row r="34" spans="1:5" s="27" customFormat="1" ht="14.4">
      <c r="A34" s="24" t="s">
        <v>1064</v>
      </c>
      <c r="B34" s="25" t="s">
        <v>93</v>
      </c>
      <c r="C34" s="26" t="s">
        <v>31</v>
      </c>
      <c r="D34" s="25"/>
      <c r="E34" s="788"/>
    </row>
    <row r="35" spans="1:5" s="27" customFormat="1" ht="28.8">
      <c r="A35" s="24" t="s">
        <v>1065</v>
      </c>
      <c r="B35" s="25" t="s">
        <v>52</v>
      </c>
      <c r="C35" s="26" t="s">
        <v>32</v>
      </c>
      <c r="D35" s="25"/>
      <c r="E35" s="788"/>
    </row>
    <row r="36" spans="1:5">
      <c r="A36" s="5" t="s">
        <v>36</v>
      </c>
      <c r="B36" s="9">
        <v>23109</v>
      </c>
      <c r="C36" s="15" t="s">
        <v>16</v>
      </c>
      <c r="D36" s="9" t="s">
        <v>1082</v>
      </c>
      <c r="E36" s="786">
        <f>E37+E38</f>
        <v>0</v>
      </c>
    </row>
    <row r="37" spans="1:5" s="27" customFormat="1" ht="14.4">
      <c r="A37" s="24" t="s">
        <v>1066</v>
      </c>
      <c r="B37" s="25" t="s">
        <v>94</v>
      </c>
      <c r="C37" s="26" t="s">
        <v>33</v>
      </c>
      <c r="D37" s="25"/>
      <c r="E37" s="788"/>
    </row>
    <row r="38" spans="1:5" s="27" customFormat="1" ht="28.8">
      <c r="A38" s="24" t="s">
        <v>1067</v>
      </c>
      <c r="B38" s="25">
        <v>2310980</v>
      </c>
      <c r="C38" s="26" t="s">
        <v>34</v>
      </c>
      <c r="D38" s="25"/>
      <c r="E38" s="788"/>
    </row>
    <row r="39" spans="1:5" ht="45.75" customHeight="1">
      <c r="A39" s="4" t="s">
        <v>37</v>
      </c>
      <c r="B39" s="8">
        <v>232</v>
      </c>
      <c r="C39" s="14" t="s">
        <v>17</v>
      </c>
      <c r="D39" s="8"/>
      <c r="E39" s="785"/>
    </row>
    <row r="40" spans="1:5" ht="27.6">
      <c r="A40" s="4" t="s">
        <v>1068</v>
      </c>
      <c r="B40" s="8">
        <v>233</v>
      </c>
      <c r="C40" s="14" t="s">
        <v>18</v>
      </c>
      <c r="D40" s="8"/>
      <c r="E40" s="785"/>
    </row>
    <row r="41" spans="1:5">
      <c r="A41" s="4" t="s">
        <v>1069</v>
      </c>
      <c r="B41" s="8">
        <v>234</v>
      </c>
      <c r="C41" s="14" t="s">
        <v>19</v>
      </c>
      <c r="D41" s="8" t="s">
        <v>1070</v>
      </c>
      <c r="E41" s="785">
        <f>E42+E43</f>
        <v>0</v>
      </c>
    </row>
    <row r="42" spans="1:5" s="27" customFormat="1">
      <c r="A42" s="5" t="s">
        <v>1071</v>
      </c>
      <c r="B42" s="9" t="s">
        <v>95</v>
      </c>
      <c r="C42" s="15" t="s">
        <v>19</v>
      </c>
      <c r="D42" s="9"/>
      <c r="E42" s="786"/>
    </row>
    <row r="43" spans="1:5" s="27" customFormat="1" ht="27.6">
      <c r="A43" s="5" t="s">
        <v>1072</v>
      </c>
      <c r="B43" s="9">
        <v>2340480</v>
      </c>
      <c r="C43" s="15" t="s">
        <v>35</v>
      </c>
      <c r="D43" s="9"/>
      <c r="E43" s="786"/>
    </row>
    <row r="44" spans="1:5">
      <c r="A44" s="4" t="s">
        <v>1073</v>
      </c>
      <c r="B44" s="8">
        <v>236</v>
      </c>
      <c r="C44" s="14" t="s">
        <v>20</v>
      </c>
      <c r="D44" s="8"/>
      <c r="E44" s="785"/>
    </row>
    <row r="45" spans="1:5">
      <c r="A45" s="4" t="s">
        <v>1074</v>
      </c>
      <c r="B45" s="8">
        <v>239</v>
      </c>
      <c r="C45" s="14" t="s">
        <v>21</v>
      </c>
      <c r="D45" s="8" t="s">
        <v>1075</v>
      </c>
      <c r="E45" s="785">
        <f>E46+E47+E48+E49</f>
        <v>0</v>
      </c>
    </row>
    <row r="46" spans="1:5">
      <c r="A46" s="5" t="s">
        <v>1076</v>
      </c>
      <c r="B46" s="9">
        <v>23901</v>
      </c>
      <c r="C46" s="15" t="s">
        <v>22</v>
      </c>
      <c r="D46" s="9"/>
      <c r="E46" s="786"/>
    </row>
    <row r="47" spans="1:5">
      <c r="A47" s="5" t="s">
        <v>1077</v>
      </c>
      <c r="B47" s="9">
        <v>23902</v>
      </c>
      <c r="C47" s="6" t="s">
        <v>23</v>
      </c>
      <c r="D47" s="9"/>
      <c r="E47" s="786"/>
    </row>
    <row r="48" spans="1:5">
      <c r="A48" s="5" t="s">
        <v>1078</v>
      </c>
      <c r="B48" s="9">
        <v>23905</v>
      </c>
      <c r="C48" s="15" t="s">
        <v>24</v>
      </c>
      <c r="D48" s="9"/>
      <c r="E48" s="786"/>
    </row>
    <row r="49" spans="1:5" ht="27.6">
      <c r="A49" s="5" t="s">
        <v>1079</v>
      </c>
      <c r="B49" s="9" t="s">
        <v>90</v>
      </c>
      <c r="C49" s="15" t="s">
        <v>544</v>
      </c>
      <c r="D49" s="9"/>
      <c r="E49" s="786"/>
    </row>
    <row r="50" spans="1:5" ht="6.75" customHeight="1">
      <c r="A50" s="3"/>
      <c r="B50" s="7"/>
      <c r="C50" s="13"/>
      <c r="D50" s="7"/>
      <c r="E50" s="787"/>
    </row>
    <row r="51" spans="1:5">
      <c r="A51" s="21">
        <v>4</v>
      </c>
      <c r="B51" s="22">
        <v>24</v>
      </c>
      <c r="C51" s="23" t="s">
        <v>53</v>
      </c>
      <c r="D51" s="22" t="s">
        <v>1100</v>
      </c>
      <c r="E51" s="784">
        <f>E52+E53</f>
        <v>0</v>
      </c>
    </row>
    <row r="52" spans="1:5" ht="41.4">
      <c r="A52" s="5" t="s">
        <v>1101</v>
      </c>
      <c r="B52" s="9" t="s">
        <v>1102</v>
      </c>
      <c r="C52" s="15" t="s">
        <v>1103</v>
      </c>
      <c r="D52" s="9"/>
      <c r="E52" s="786"/>
    </row>
    <row r="53" spans="1:5" ht="27.6">
      <c r="A53" s="5" t="s">
        <v>1104</v>
      </c>
      <c r="B53" s="9">
        <v>24302</v>
      </c>
      <c r="C53" s="15" t="s">
        <v>1105</v>
      </c>
      <c r="D53" s="9"/>
      <c r="E53" s="786"/>
    </row>
    <row r="54" spans="1:5" ht="6.75" customHeight="1">
      <c r="A54" s="3"/>
      <c r="B54" s="3"/>
      <c r="C54" s="13"/>
      <c r="D54" s="3"/>
      <c r="E54" s="789"/>
    </row>
    <row r="55" spans="1:5">
      <c r="A55" s="21">
        <v>5</v>
      </c>
      <c r="B55" s="22">
        <v>25</v>
      </c>
      <c r="C55" s="23" t="s">
        <v>54</v>
      </c>
      <c r="D55" s="22"/>
      <c r="E55" s="784"/>
    </row>
    <row r="56" spans="1:5" ht="6.75" customHeight="1">
      <c r="A56" s="3"/>
      <c r="B56" s="3"/>
      <c r="C56" s="13"/>
      <c r="D56" s="3"/>
      <c r="E56" s="789"/>
    </row>
    <row r="57" spans="1:5">
      <c r="A57" s="21">
        <v>6</v>
      </c>
      <c r="B57" s="22">
        <v>26</v>
      </c>
      <c r="C57" s="23" t="s">
        <v>1106</v>
      </c>
      <c r="D57" s="22"/>
      <c r="E57" s="784"/>
    </row>
    <row r="58" spans="1:5" ht="6.75" customHeight="1">
      <c r="A58" s="3"/>
      <c r="B58" s="3"/>
      <c r="C58" s="13"/>
      <c r="D58" s="3"/>
      <c r="E58" s="789"/>
    </row>
    <row r="59" spans="1:5">
      <c r="A59" s="21">
        <v>7</v>
      </c>
      <c r="B59" s="22">
        <v>27</v>
      </c>
      <c r="C59" s="23" t="s">
        <v>56</v>
      </c>
      <c r="D59" s="22"/>
      <c r="E59" s="784"/>
    </row>
    <row r="60" spans="1:5" ht="7.5" customHeight="1">
      <c r="A60" s="3"/>
      <c r="B60" s="3"/>
      <c r="C60" s="16"/>
      <c r="D60" s="3"/>
      <c r="E60" s="789"/>
    </row>
    <row r="61" spans="1:5">
      <c r="A61" s="21">
        <v>8</v>
      </c>
      <c r="B61" s="22">
        <v>29</v>
      </c>
      <c r="C61" s="23" t="s">
        <v>57</v>
      </c>
      <c r="D61" s="22" t="s">
        <v>1107</v>
      </c>
      <c r="E61" s="784">
        <f>E62+E63+E64+E65+E66+E67</f>
        <v>0</v>
      </c>
    </row>
    <row r="62" spans="1:5">
      <c r="A62" s="5" t="s">
        <v>38</v>
      </c>
      <c r="B62" s="9">
        <v>29101</v>
      </c>
      <c r="C62" s="15" t="s">
        <v>25</v>
      </c>
      <c r="D62" s="9"/>
      <c r="E62" s="786"/>
    </row>
    <row r="63" spans="1:5" ht="27.6">
      <c r="A63" s="5" t="s">
        <v>39</v>
      </c>
      <c r="B63" s="9">
        <v>29102</v>
      </c>
      <c r="C63" s="15" t="s">
        <v>26</v>
      </c>
      <c r="D63" s="9"/>
      <c r="E63" s="786"/>
    </row>
    <row r="64" spans="1:5" ht="27.6">
      <c r="A64" s="5" t="s">
        <v>1080</v>
      </c>
      <c r="B64" s="9">
        <v>29103</v>
      </c>
      <c r="C64" s="15" t="s">
        <v>1108</v>
      </c>
      <c r="D64" s="9"/>
      <c r="E64" s="786"/>
    </row>
    <row r="65" spans="1:5" ht="41.4">
      <c r="A65" s="5" t="s">
        <v>1109</v>
      </c>
      <c r="B65" s="9">
        <v>29104</v>
      </c>
      <c r="C65" s="15" t="s">
        <v>1110</v>
      </c>
      <c r="D65" s="9"/>
      <c r="E65" s="786"/>
    </row>
    <row r="66" spans="1:5">
      <c r="A66" s="5" t="s">
        <v>1111</v>
      </c>
      <c r="B66" s="9">
        <v>29105</v>
      </c>
      <c r="C66" s="15" t="s">
        <v>1112</v>
      </c>
      <c r="D66" s="9"/>
      <c r="E66" s="786"/>
    </row>
    <row r="67" spans="1:5">
      <c r="A67" s="5" t="s">
        <v>1113</v>
      </c>
      <c r="B67" s="9">
        <v>29106</v>
      </c>
      <c r="C67" s="15" t="s">
        <v>27</v>
      </c>
      <c r="D67" s="9"/>
      <c r="E67" s="786"/>
    </row>
    <row r="68" spans="1:5" ht="5.25" customHeight="1">
      <c r="A68" s="3"/>
      <c r="B68" s="3"/>
      <c r="C68" s="13"/>
      <c r="D68" s="3"/>
      <c r="E68" s="789"/>
    </row>
    <row r="69" spans="1:5">
      <c r="A69" s="21">
        <v>9</v>
      </c>
      <c r="B69" s="22">
        <v>31</v>
      </c>
      <c r="C69" s="23" t="s">
        <v>58</v>
      </c>
      <c r="D69" s="22" t="s">
        <v>1114</v>
      </c>
      <c r="E69" s="784">
        <f>E70+E71</f>
        <v>0</v>
      </c>
    </row>
    <row r="70" spans="1:5" ht="27.6">
      <c r="A70" s="5" t="s">
        <v>1115</v>
      </c>
      <c r="B70" s="9" t="s">
        <v>1116</v>
      </c>
      <c r="C70" s="15" t="s">
        <v>1117</v>
      </c>
      <c r="D70" s="9"/>
      <c r="E70" s="786"/>
    </row>
    <row r="71" spans="1:5">
      <c r="A71" s="5" t="s">
        <v>1118</v>
      </c>
      <c r="B71" s="9" t="s">
        <v>1119</v>
      </c>
      <c r="C71" s="15" t="s">
        <v>1120</v>
      </c>
      <c r="D71" s="9"/>
      <c r="E71" s="786"/>
    </row>
    <row r="72" spans="1:5" ht="7.5" customHeight="1">
      <c r="A72" s="3"/>
      <c r="B72" s="3"/>
      <c r="C72" s="16"/>
      <c r="D72" s="3"/>
      <c r="E72" s="789"/>
    </row>
    <row r="73" spans="1:5">
      <c r="A73" s="21">
        <v>10</v>
      </c>
      <c r="B73" s="22">
        <v>33</v>
      </c>
      <c r="C73" s="23" t="s">
        <v>59</v>
      </c>
      <c r="D73" s="22"/>
      <c r="E73" s="784">
        <v>0</v>
      </c>
    </row>
    <row r="74" spans="1:5" ht="14.4" thickBot="1">
      <c r="A74" s="3"/>
      <c r="B74" s="3"/>
      <c r="C74" s="13"/>
      <c r="D74" s="3"/>
      <c r="E74" s="789"/>
    </row>
    <row r="75" spans="1:5" ht="19.5" customHeight="1" thickTop="1" thickBot="1">
      <c r="A75" s="31" t="s">
        <v>42</v>
      </c>
      <c r="B75" s="32" t="s">
        <v>40</v>
      </c>
      <c r="C75" s="790"/>
      <c r="D75" s="782" t="s">
        <v>68</v>
      </c>
      <c r="E75" s="791">
        <f>E5+E15+E17+E51+E55+E57+E59+E61+E69+E73</f>
        <v>0</v>
      </c>
    </row>
    <row r="76" spans="1:5" ht="15" thickTop="1" thickBot="1">
      <c r="A76" s="31" t="s">
        <v>43</v>
      </c>
      <c r="B76" s="32" t="s">
        <v>41</v>
      </c>
      <c r="C76" s="790"/>
      <c r="D76" s="782" t="s">
        <v>44</v>
      </c>
      <c r="E76" s="791">
        <f>E75-E57</f>
        <v>0</v>
      </c>
    </row>
    <row r="77" spans="1:5" ht="15.75" customHeight="1" thickTop="1">
      <c r="A77" s="3"/>
      <c r="B77" s="3"/>
      <c r="C77" s="13"/>
      <c r="D77" s="3"/>
      <c r="E77" s="789"/>
    </row>
    <row r="78" spans="1:5" s="30" customFormat="1" ht="13.5" customHeight="1">
      <c r="A78" s="21">
        <v>11</v>
      </c>
      <c r="B78" s="22">
        <v>41</v>
      </c>
      <c r="C78" s="29" t="s">
        <v>61</v>
      </c>
      <c r="D78" s="22"/>
      <c r="E78" s="784"/>
    </row>
    <row r="79" spans="1:5" ht="3.75" customHeight="1">
      <c r="A79" s="3"/>
      <c r="B79" s="3"/>
      <c r="C79" s="16"/>
      <c r="D79" s="3"/>
      <c r="E79" s="789"/>
    </row>
    <row r="80" spans="1:5" s="30" customFormat="1" ht="13.5" customHeight="1">
      <c r="A80" s="21">
        <v>12</v>
      </c>
      <c r="B80" s="22">
        <v>43</v>
      </c>
      <c r="C80" s="29" t="s">
        <v>62</v>
      </c>
      <c r="D80" s="22"/>
      <c r="E80" s="784"/>
    </row>
    <row r="81" spans="1:5" ht="3.75" customHeight="1">
      <c r="A81" s="3"/>
      <c r="B81" s="3"/>
      <c r="C81" s="16"/>
      <c r="D81" s="3"/>
      <c r="E81" s="789"/>
    </row>
    <row r="82" spans="1:5" s="30" customFormat="1" ht="13.5" customHeight="1">
      <c r="A82" s="21">
        <v>13</v>
      </c>
      <c r="B82" s="22">
        <v>44</v>
      </c>
      <c r="C82" s="29" t="s">
        <v>63</v>
      </c>
      <c r="D82" s="22"/>
      <c r="E82" s="784"/>
    </row>
    <row r="83" spans="1:5" ht="3.75" customHeight="1">
      <c r="A83" s="3"/>
      <c r="B83" s="3"/>
      <c r="C83" s="16"/>
      <c r="D83" s="3"/>
      <c r="E83" s="789"/>
    </row>
    <row r="84" spans="1:5" s="30" customFormat="1" ht="13.5" customHeight="1">
      <c r="A84" s="21">
        <v>14</v>
      </c>
      <c r="B84" s="22">
        <v>45</v>
      </c>
      <c r="C84" s="29" t="s">
        <v>81</v>
      </c>
      <c r="D84" s="22"/>
      <c r="E84" s="784"/>
    </row>
    <row r="85" spans="1:5" ht="3.75" customHeight="1">
      <c r="A85" s="3"/>
      <c r="B85" s="3"/>
      <c r="C85" s="16"/>
      <c r="D85" s="3"/>
      <c r="E85" s="789"/>
    </row>
    <row r="86" spans="1:5" s="30" customFormat="1" ht="13.5" customHeight="1">
      <c r="A86" s="21">
        <v>15</v>
      </c>
      <c r="B86" s="22">
        <v>49</v>
      </c>
      <c r="C86" s="29" t="s">
        <v>60</v>
      </c>
      <c r="D86" s="22"/>
      <c r="E86" s="784"/>
    </row>
    <row r="87" spans="1:5" ht="3.75" customHeight="1">
      <c r="A87" s="3"/>
      <c r="B87" s="3"/>
      <c r="C87" s="13"/>
      <c r="D87" s="3"/>
      <c r="E87" s="789"/>
    </row>
    <row r="88" spans="1:5" s="30" customFormat="1" ht="13.5" customHeight="1">
      <c r="A88" s="21">
        <v>16</v>
      </c>
      <c r="B88" s="22">
        <v>51</v>
      </c>
      <c r="C88" s="29" t="s">
        <v>61</v>
      </c>
      <c r="D88" s="22"/>
      <c r="E88" s="784"/>
    </row>
    <row r="89" spans="1:5" ht="3.75" customHeight="1">
      <c r="A89" s="3"/>
      <c r="B89" s="3"/>
      <c r="C89" s="13"/>
      <c r="D89" s="3"/>
      <c r="E89" s="789"/>
    </row>
    <row r="90" spans="1:5" s="30" customFormat="1" ht="13.5" customHeight="1">
      <c r="A90" s="21">
        <v>17</v>
      </c>
      <c r="B90" s="22">
        <v>52</v>
      </c>
      <c r="C90" s="29" t="s">
        <v>64</v>
      </c>
      <c r="D90" s="22"/>
      <c r="E90" s="784"/>
    </row>
    <row r="91" spans="1:5" ht="3.75" customHeight="1">
      <c r="A91" s="3"/>
      <c r="B91" s="3"/>
      <c r="C91" s="13"/>
      <c r="D91" s="3"/>
      <c r="E91" s="789"/>
    </row>
    <row r="92" spans="1:5" s="30" customFormat="1" ht="13.5" customHeight="1">
      <c r="A92" s="21">
        <v>18</v>
      </c>
      <c r="B92" s="22">
        <v>53</v>
      </c>
      <c r="C92" s="29" t="s">
        <v>65</v>
      </c>
      <c r="D92" s="22"/>
      <c r="E92" s="784"/>
    </row>
    <row r="93" spans="1:5" ht="3.75" customHeight="1">
      <c r="A93" s="3"/>
      <c r="B93" s="3"/>
      <c r="C93" s="16"/>
      <c r="D93" s="3"/>
      <c r="E93" s="789"/>
    </row>
    <row r="94" spans="1:5" s="30" customFormat="1" ht="13.5" customHeight="1">
      <c r="A94" s="21">
        <v>19</v>
      </c>
      <c r="B94" s="22">
        <v>54</v>
      </c>
      <c r="C94" s="29" t="s">
        <v>66</v>
      </c>
      <c r="D94" s="22"/>
      <c r="E94" s="784"/>
    </row>
    <row r="95" spans="1:5" ht="3.75" customHeight="1">
      <c r="A95" s="3"/>
      <c r="B95" s="3"/>
      <c r="C95" s="16"/>
      <c r="D95" s="3"/>
      <c r="E95" s="789"/>
    </row>
    <row r="96" spans="1:5" s="30" customFormat="1" ht="13.5" customHeight="1">
      <c r="A96" s="21">
        <v>20</v>
      </c>
      <c r="B96" s="22">
        <v>57</v>
      </c>
      <c r="C96" s="29" t="s">
        <v>67</v>
      </c>
      <c r="D96" s="22"/>
      <c r="E96" s="784"/>
    </row>
    <row r="97" spans="1:5" ht="3.75" customHeight="1" thickBot="1">
      <c r="A97" s="3"/>
      <c r="B97" s="3"/>
      <c r="C97" s="13"/>
      <c r="D97" s="3"/>
      <c r="E97" s="789"/>
    </row>
    <row r="98" spans="1:5" ht="42.6" thickTop="1" thickBot="1">
      <c r="A98" s="31" t="s">
        <v>127</v>
      </c>
      <c r="B98" s="783" t="s">
        <v>71</v>
      </c>
      <c r="C98" s="792"/>
      <c r="D98" s="792" t="s">
        <v>72</v>
      </c>
      <c r="E98" s="793">
        <f>E75+E78+E80+E82+E84+E86+E88+E90+E92+E94+E96</f>
        <v>0</v>
      </c>
    </row>
    <row r="99" spans="1:5" ht="21" customHeight="1" thickTop="1">
      <c r="A99" s="3"/>
      <c r="B99" s="3"/>
      <c r="C99" s="13"/>
      <c r="D99" s="3"/>
      <c r="E99" s="789"/>
    </row>
    <row r="100" spans="1:5" ht="17.25" customHeight="1">
      <c r="A100" s="794"/>
      <c r="B100" s="794" t="s">
        <v>28</v>
      </c>
      <c r="C100" s="794"/>
      <c r="D100" s="794"/>
      <c r="E100" s="795"/>
    </row>
    <row r="101" spans="1:5" ht="27.6">
      <c r="A101" s="21"/>
      <c r="B101" s="22" t="s">
        <v>29</v>
      </c>
      <c r="C101" s="23" t="s">
        <v>1121</v>
      </c>
      <c r="D101" s="796"/>
      <c r="E101" s="784"/>
    </row>
  </sheetData>
  <mergeCells count="1">
    <mergeCell ref="A1:E1"/>
  </mergeCells>
  <pageMargins left="0.43307086614173229" right="0.31496062992125984" top="0.15748031496062992" bottom="0.15748031496062992" header="0.11811023622047245" footer="0.11811023622047245"/>
  <pageSetup paperSize="9" scale="47" orientation="portrait" r:id="rId1"/>
  <rowBreaks count="1" manualBreakCount="1">
    <brk id="49" max="16383" man="1"/>
  </rowBreaks>
</worksheet>
</file>

<file path=xl/worksheets/sheet10.xml><?xml version="1.0" encoding="utf-8"?>
<worksheet xmlns="http://schemas.openxmlformats.org/spreadsheetml/2006/main" xmlns:r="http://schemas.openxmlformats.org/officeDocument/2006/relationships">
  <dimension ref="A1:H154"/>
  <sheetViews>
    <sheetView tabSelected="1" view="pageBreakPreview" topLeftCell="A97" zoomScale="90" zoomScaleNormal="75" zoomScaleSheetLayoutView="90" workbookViewId="0">
      <selection activeCell="B134" sqref="B134"/>
    </sheetView>
  </sheetViews>
  <sheetFormatPr defaultColWidth="31.5546875" defaultRowHeight="13.8"/>
  <cols>
    <col min="1" max="1" width="58.33203125" style="464" customWidth="1"/>
    <col min="2" max="2" width="60.6640625" style="464" customWidth="1"/>
    <col min="3" max="3" width="23" style="465" customWidth="1"/>
    <col min="4" max="6" width="23.44140625" style="465" customWidth="1"/>
    <col min="7" max="7" width="24.6640625" style="465" customWidth="1"/>
    <col min="8" max="8" width="22.88671875" style="465" customWidth="1"/>
    <col min="9" max="16384" width="31.5546875" style="464"/>
  </cols>
  <sheetData>
    <row r="1" spans="1:8" ht="17.399999999999999">
      <c r="E1" s="466"/>
    </row>
    <row r="2" spans="1:8" s="467" customFormat="1" ht="18">
      <c r="A2" s="1460" t="s">
        <v>1036</v>
      </c>
      <c r="B2" s="1460"/>
      <c r="C2" s="1460"/>
      <c r="D2" s="1460"/>
      <c r="E2" s="1460"/>
      <c r="F2" s="1460"/>
      <c r="G2" s="1460"/>
      <c r="H2" s="1460"/>
    </row>
    <row r="3" spans="1:8" s="677" customFormat="1" ht="13.2">
      <c r="A3" s="682" t="s">
        <v>404</v>
      </c>
      <c r="B3" s="682"/>
      <c r="C3" s="683"/>
      <c r="D3" s="683"/>
      <c r="E3" s="683"/>
      <c r="F3" s="683"/>
      <c r="G3" s="683"/>
      <c r="H3" s="683"/>
    </row>
    <row r="4" spans="1:8" s="677" customFormat="1" ht="13.2">
      <c r="A4" s="682" t="s">
        <v>332</v>
      </c>
      <c r="B4" s="684"/>
      <c r="C4" s="685"/>
      <c r="D4" s="685"/>
      <c r="E4" s="685"/>
      <c r="F4" s="685"/>
      <c r="G4" s="685"/>
      <c r="H4" s="683"/>
    </row>
    <row r="5" spans="1:8" s="677" customFormat="1" ht="13.2">
      <c r="A5" s="682" t="s">
        <v>405</v>
      </c>
      <c r="B5" s="684"/>
      <c r="C5" s="685"/>
      <c r="D5" s="685"/>
      <c r="E5" s="685"/>
      <c r="F5" s="685"/>
      <c r="G5" s="685"/>
      <c r="H5" s="683"/>
    </row>
    <row r="6" spans="1:8" s="677" customFormat="1" ht="13.2">
      <c r="A6" s="682" t="s">
        <v>334</v>
      </c>
      <c r="B6" s="684"/>
      <c r="C6" s="685"/>
      <c r="D6" s="685"/>
      <c r="E6" s="685"/>
      <c r="F6" s="685"/>
      <c r="G6" s="685"/>
      <c r="H6" s="683"/>
    </row>
    <row r="7" spans="1:8" s="677" customFormat="1" ht="13.2">
      <c r="A7" s="682" t="s">
        <v>406</v>
      </c>
      <c r="B7" s="684"/>
      <c r="C7" s="685"/>
      <c r="D7" s="685"/>
      <c r="E7" s="685"/>
      <c r="F7" s="685"/>
      <c r="G7" s="685"/>
      <c r="H7" s="683"/>
    </row>
    <row r="8" spans="1:8" s="677" customFormat="1" ht="13.2">
      <c r="A8" s="682"/>
      <c r="B8" s="684"/>
      <c r="C8" s="685"/>
      <c r="D8" s="685"/>
      <c r="E8" s="685"/>
      <c r="F8" s="685"/>
      <c r="G8" s="685"/>
      <c r="H8" s="683"/>
    </row>
    <row r="9" spans="1:8" s="677" customFormat="1" thickBot="1">
      <c r="C9" s="686"/>
      <c r="D9" s="686"/>
      <c r="E9" s="686"/>
      <c r="F9" s="686"/>
      <c r="G9" s="687"/>
      <c r="H9" s="547" t="s">
        <v>407</v>
      </c>
    </row>
    <row r="10" spans="1:8" s="677" customFormat="1" ht="93" thickTop="1">
      <c r="A10" s="688" t="s">
        <v>408</v>
      </c>
      <c r="B10" s="689" t="s">
        <v>409</v>
      </c>
      <c r="C10" s="479" t="s">
        <v>1131</v>
      </c>
      <c r="D10" s="479" t="s">
        <v>1137</v>
      </c>
      <c r="E10" s="479" t="s">
        <v>1143</v>
      </c>
      <c r="F10" s="479" t="s">
        <v>1144</v>
      </c>
      <c r="G10" s="479" t="s">
        <v>1146</v>
      </c>
      <c r="H10" s="480" t="s">
        <v>1133</v>
      </c>
    </row>
    <row r="11" spans="1:8" s="677" customFormat="1" ht="13.2">
      <c r="A11" s="690" t="s">
        <v>410</v>
      </c>
      <c r="B11" s="691"/>
      <c r="C11" s="692">
        <f t="shared" ref="C11:H11" si="0">C12+C15+C20+C21+C22+C23+C24</f>
        <v>0</v>
      </c>
      <c r="D11" s="692">
        <f t="shared" si="0"/>
        <v>0</v>
      </c>
      <c r="E11" s="692">
        <f t="shared" si="0"/>
        <v>0</v>
      </c>
      <c r="F11" s="692">
        <f t="shared" si="0"/>
        <v>0</v>
      </c>
      <c r="G11" s="692">
        <f t="shared" si="0"/>
        <v>0</v>
      </c>
      <c r="H11" s="693">
        <f t="shared" si="0"/>
        <v>0</v>
      </c>
    </row>
    <row r="12" spans="1:8" s="677" customFormat="1" ht="13.2">
      <c r="A12" s="694" t="s">
        <v>411</v>
      </c>
      <c r="B12" s="695"/>
      <c r="C12" s="696">
        <f t="shared" ref="C12:H12" si="1">C13+C14</f>
        <v>0</v>
      </c>
      <c r="D12" s="696">
        <f t="shared" si="1"/>
        <v>0</v>
      </c>
      <c r="E12" s="696">
        <f t="shared" si="1"/>
        <v>0</v>
      </c>
      <c r="F12" s="696">
        <f t="shared" si="1"/>
        <v>0</v>
      </c>
      <c r="G12" s="696">
        <f t="shared" si="1"/>
        <v>0</v>
      </c>
      <c r="H12" s="697">
        <f t="shared" si="1"/>
        <v>0</v>
      </c>
    </row>
    <row r="13" spans="1:8" s="677" customFormat="1" ht="26.4">
      <c r="A13" s="698" t="s">
        <v>412</v>
      </c>
      <c r="B13" s="699" t="s">
        <v>413</v>
      </c>
      <c r="C13" s="700"/>
      <c r="D13" s="700"/>
      <c r="E13" s="700"/>
      <c r="F13" s="700"/>
      <c r="G13" s="700"/>
      <c r="H13" s="701"/>
    </row>
    <row r="14" spans="1:8" s="677" customFormat="1" ht="13.2">
      <c r="A14" s="702" t="s">
        <v>414</v>
      </c>
      <c r="B14" s="703">
        <v>73</v>
      </c>
      <c r="C14" s="700"/>
      <c r="D14" s="700"/>
      <c r="E14" s="700"/>
      <c r="F14" s="700"/>
      <c r="G14" s="700"/>
      <c r="H14" s="701"/>
    </row>
    <row r="15" spans="1:8" s="677" customFormat="1" ht="13.2">
      <c r="A15" s="694" t="s">
        <v>415</v>
      </c>
      <c r="B15" s="704">
        <v>74</v>
      </c>
      <c r="C15" s="696">
        <f t="shared" ref="C15:H15" si="2">C16+C17+C18+C19</f>
        <v>0</v>
      </c>
      <c r="D15" s="696">
        <f t="shared" si="2"/>
        <v>0</v>
      </c>
      <c r="E15" s="696">
        <f t="shared" si="2"/>
        <v>0</v>
      </c>
      <c r="F15" s="696">
        <f t="shared" si="2"/>
        <v>0</v>
      </c>
      <c r="G15" s="696">
        <f t="shared" si="2"/>
        <v>0</v>
      </c>
      <c r="H15" s="697">
        <f t="shared" si="2"/>
        <v>0</v>
      </c>
    </row>
    <row r="16" spans="1:8" s="677" customFormat="1" ht="13.2">
      <c r="A16" s="702" t="s">
        <v>416</v>
      </c>
      <c r="B16" s="699" t="s">
        <v>417</v>
      </c>
      <c r="C16" s="700"/>
      <c r="D16" s="700"/>
      <c r="E16" s="700"/>
      <c r="F16" s="700"/>
      <c r="G16" s="700"/>
      <c r="H16" s="701"/>
    </row>
    <row r="17" spans="1:8" s="677" customFormat="1" ht="13.2">
      <c r="A17" s="702" t="s">
        <v>418</v>
      </c>
      <c r="B17" s="699" t="s">
        <v>1037</v>
      </c>
      <c r="C17" s="700"/>
      <c r="D17" s="700"/>
      <c r="E17" s="700"/>
      <c r="F17" s="700"/>
      <c r="G17" s="700"/>
      <c r="H17" s="701"/>
    </row>
    <row r="18" spans="1:8" s="677" customFormat="1" ht="13.2">
      <c r="A18" s="702" t="s">
        <v>419</v>
      </c>
      <c r="B18" s="699" t="s">
        <v>420</v>
      </c>
      <c r="C18" s="700"/>
      <c r="D18" s="700"/>
      <c r="E18" s="700"/>
      <c r="F18" s="700"/>
      <c r="G18" s="700"/>
      <c r="H18" s="701"/>
    </row>
    <row r="19" spans="1:8" s="677" customFormat="1" ht="66">
      <c r="A19" s="705" t="s">
        <v>421</v>
      </c>
      <c r="B19" s="706" t="s">
        <v>422</v>
      </c>
      <c r="C19" s="707"/>
      <c r="D19" s="707"/>
      <c r="E19" s="707"/>
      <c r="F19" s="707"/>
      <c r="G19" s="707"/>
      <c r="H19" s="708"/>
    </row>
    <row r="20" spans="1:8" s="677" customFormat="1" ht="13.2">
      <c r="A20" s="694" t="s">
        <v>423</v>
      </c>
      <c r="B20" s="704">
        <v>75</v>
      </c>
      <c r="C20" s="696"/>
      <c r="D20" s="696"/>
      <c r="E20" s="696"/>
      <c r="F20" s="696"/>
      <c r="G20" s="696"/>
      <c r="H20" s="697"/>
    </row>
    <row r="21" spans="1:8" s="677" customFormat="1" ht="13.2">
      <c r="A21" s="694" t="s">
        <v>424</v>
      </c>
      <c r="B21" s="695" t="s">
        <v>425</v>
      </c>
      <c r="C21" s="696"/>
      <c r="D21" s="696"/>
      <c r="E21" s="696"/>
      <c r="F21" s="696"/>
      <c r="G21" s="696"/>
      <c r="H21" s="697"/>
    </row>
    <row r="22" spans="1:8" s="677" customFormat="1" ht="13.2">
      <c r="A22" s="694" t="s">
        <v>426</v>
      </c>
      <c r="B22" s="695" t="s">
        <v>427</v>
      </c>
      <c r="C22" s="696"/>
      <c r="D22" s="696"/>
      <c r="E22" s="696"/>
      <c r="F22" s="696"/>
      <c r="G22" s="696"/>
      <c r="H22" s="697"/>
    </row>
    <row r="23" spans="1:8" s="677" customFormat="1" ht="26.4">
      <c r="A23" s="694" t="s">
        <v>428</v>
      </c>
      <c r="B23" s="695" t="s">
        <v>429</v>
      </c>
      <c r="C23" s="696"/>
      <c r="D23" s="696"/>
      <c r="E23" s="696"/>
      <c r="F23" s="696"/>
      <c r="G23" s="696"/>
      <c r="H23" s="697"/>
    </row>
    <row r="24" spans="1:8" s="677" customFormat="1" ht="13.2">
      <c r="A24" s="694" t="s">
        <v>430</v>
      </c>
      <c r="B24" s="695" t="s">
        <v>431</v>
      </c>
      <c r="C24" s="696"/>
      <c r="D24" s="696"/>
      <c r="E24" s="696"/>
      <c r="F24" s="696"/>
      <c r="G24" s="696"/>
      <c r="H24" s="697"/>
    </row>
    <row r="25" spans="1:8" s="677" customFormat="1" ht="13.2">
      <c r="A25" s="690" t="s">
        <v>432</v>
      </c>
      <c r="B25" s="691"/>
      <c r="C25" s="692">
        <f t="shared" ref="C25:H25" si="3">C26+C30+C31+C36+C38+C40+C42+C43+C45</f>
        <v>0</v>
      </c>
      <c r="D25" s="692">
        <f t="shared" si="3"/>
        <v>0</v>
      </c>
      <c r="E25" s="692">
        <f t="shared" si="3"/>
        <v>0</v>
      </c>
      <c r="F25" s="692">
        <f t="shared" si="3"/>
        <v>0</v>
      </c>
      <c r="G25" s="692">
        <f t="shared" si="3"/>
        <v>0</v>
      </c>
      <c r="H25" s="693">
        <f t="shared" si="3"/>
        <v>0</v>
      </c>
    </row>
    <row r="26" spans="1:8" s="677" customFormat="1" ht="13.2">
      <c r="A26" s="694" t="s">
        <v>433</v>
      </c>
      <c r="B26" s="695" t="s">
        <v>434</v>
      </c>
      <c r="C26" s="696">
        <f>C27+C28+C29</f>
        <v>0</v>
      </c>
      <c r="D26" s="696">
        <f t="shared" ref="D26:H26" si="4">D27+D28+D29</f>
        <v>0</v>
      </c>
      <c r="E26" s="696">
        <f t="shared" si="4"/>
        <v>0</v>
      </c>
      <c r="F26" s="696">
        <f t="shared" si="4"/>
        <v>0</v>
      </c>
      <c r="G26" s="696">
        <f t="shared" si="4"/>
        <v>0</v>
      </c>
      <c r="H26" s="697">
        <f t="shared" si="4"/>
        <v>0</v>
      </c>
    </row>
    <row r="27" spans="1:8" s="677" customFormat="1" ht="13.2">
      <c r="A27" s="698" t="s">
        <v>435</v>
      </c>
      <c r="B27" s="699" t="s">
        <v>436</v>
      </c>
      <c r="C27" s="707"/>
      <c r="D27" s="707"/>
      <c r="E27" s="707"/>
      <c r="F27" s="707"/>
      <c r="G27" s="707"/>
      <c r="H27" s="708"/>
    </row>
    <row r="28" spans="1:8" s="677" customFormat="1" ht="26.4">
      <c r="A28" s="698" t="s">
        <v>437</v>
      </c>
      <c r="B28" s="699" t="s">
        <v>438</v>
      </c>
      <c r="C28" s="707"/>
      <c r="D28" s="707"/>
      <c r="E28" s="707"/>
      <c r="F28" s="707"/>
      <c r="G28" s="707"/>
      <c r="H28" s="708"/>
    </row>
    <row r="29" spans="1:8" s="677" customFormat="1" ht="13.2">
      <c r="A29" s="698" t="s">
        <v>439</v>
      </c>
      <c r="B29" s="703" t="s">
        <v>440</v>
      </c>
      <c r="C29" s="707"/>
      <c r="D29" s="707"/>
      <c r="E29" s="707"/>
      <c r="F29" s="707"/>
      <c r="G29" s="707"/>
      <c r="H29" s="708"/>
    </row>
    <row r="30" spans="1:8" s="677" customFormat="1" ht="13.2">
      <c r="A30" s="694" t="s">
        <v>441</v>
      </c>
      <c r="B30" s="704">
        <v>61</v>
      </c>
      <c r="C30" s="696"/>
      <c r="D30" s="696"/>
      <c r="E30" s="696"/>
      <c r="F30" s="696"/>
      <c r="G30" s="696"/>
      <c r="H30" s="697"/>
    </row>
    <row r="31" spans="1:8" s="677" customFormat="1" ht="13.2">
      <c r="A31" s="694" t="s">
        <v>442</v>
      </c>
      <c r="B31" s="704">
        <v>62</v>
      </c>
      <c r="C31" s="696"/>
      <c r="D31" s="696"/>
      <c r="E31" s="696"/>
      <c r="F31" s="696"/>
      <c r="G31" s="696"/>
      <c r="H31" s="697"/>
    </row>
    <row r="32" spans="1:8" s="677" customFormat="1" ht="26.4">
      <c r="A32" s="702" t="s">
        <v>443</v>
      </c>
      <c r="B32" s="703" t="s">
        <v>444</v>
      </c>
      <c r="C32" s="707"/>
      <c r="D32" s="707"/>
      <c r="E32" s="707"/>
      <c r="F32" s="707"/>
      <c r="G32" s="707"/>
      <c r="H32" s="708"/>
    </row>
    <row r="33" spans="1:8" s="677" customFormat="1" ht="13.2">
      <c r="A33" s="702" t="s">
        <v>445</v>
      </c>
      <c r="B33" s="703" t="s">
        <v>446</v>
      </c>
      <c r="C33" s="707"/>
      <c r="D33" s="707"/>
      <c r="E33" s="707"/>
      <c r="F33" s="707"/>
      <c r="G33" s="707"/>
      <c r="H33" s="708"/>
    </row>
    <row r="34" spans="1:8" s="677" customFormat="1" ht="13.2">
      <c r="A34" s="702" t="s">
        <v>447</v>
      </c>
      <c r="B34" s="703" t="s">
        <v>448</v>
      </c>
      <c r="C34" s="707"/>
      <c r="D34" s="707"/>
      <c r="E34" s="707"/>
      <c r="F34" s="707"/>
      <c r="G34" s="707"/>
      <c r="H34" s="708"/>
    </row>
    <row r="35" spans="1:8" s="677" customFormat="1" ht="13.2">
      <c r="A35" s="702" t="s">
        <v>449</v>
      </c>
      <c r="B35" s="703" t="s">
        <v>450</v>
      </c>
      <c r="C35" s="707"/>
      <c r="D35" s="707"/>
      <c r="E35" s="707"/>
      <c r="F35" s="707"/>
      <c r="G35" s="707"/>
      <c r="H35" s="708"/>
    </row>
    <row r="36" spans="1:8" s="677" customFormat="1" ht="26.4">
      <c r="A36" s="694" t="s">
        <v>451</v>
      </c>
      <c r="B36" s="695" t="s">
        <v>452</v>
      </c>
      <c r="C36" s="696"/>
      <c r="D36" s="696"/>
      <c r="E36" s="696"/>
      <c r="F36" s="696"/>
      <c r="G36" s="696"/>
      <c r="H36" s="697"/>
    </row>
    <row r="37" spans="1:8" s="677" customFormat="1" ht="13.2">
      <c r="A37" s="702" t="s">
        <v>453</v>
      </c>
      <c r="B37" s="699" t="s">
        <v>454</v>
      </c>
      <c r="C37" s="707"/>
      <c r="D37" s="707"/>
      <c r="E37" s="707"/>
      <c r="F37" s="707"/>
      <c r="G37" s="707"/>
      <c r="H37" s="708"/>
    </row>
    <row r="38" spans="1:8" s="677" customFormat="1" ht="52.8">
      <c r="A38" s="694" t="s">
        <v>1038</v>
      </c>
      <c r="B38" s="709" t="s">
        <v>455</v>
      </c>
      <c r="C38" s="696"/>
      <c r="D38" s="696"/>
      <c r="E38" s="696"/>
      <c r="F38" s="696"/>
      <c r="G38" s="696"/>
      <c r="H38" s="697"/>
    </row>
    <row r="39" spans="1:8" s="677" customFormat="1" ht="26.4">
      <c r="A39" s="702" t="s">
        <v>456</v>
      </c>
      <c r="B39" s="699" t="s">
        <v>457</v>
      </c>
      <c r="C39" s="707"/>
      <c r="D39" s="707"/>
      <c r="E39" s="707"/>
      <c r="F39" s="707"/>
      <c r="G39" s="707"/>
      <c r="H39" s="708"/>
    </row>
    <row r="40" spans="1:8" s="677" customFormat="1" ht="13.2">
      <c r="A40" s="694" t="s">
        <v>458</v>
      </c>
      <c r="B40" s="710" t="s">
        <v>459</v>
      </c>
      <c r="C40" s="696"/>
      <c r="D40" s="696"/>
      <c r="E40" s="696"/>
      <c r="F40" s="696"/>
      <c r="G40" s="696"/>
      <c r="H40" s="697"/>
    </row>
    <row r="41" spans="1:8" s="677" customFormat="1" ht="26.4">
      <c r="A41" s="711" t="s">
        <v>460</v>
      </c>
      <c r="B41" s="712"/>
      <c r="C41" s="713"/>
      <c r="D41" s="713"/>
      <c r="E41" s="713"/>
      <c r="F41" s="713"/>
      <c r="G41" s="713"/>
      <c r="H41" s="714"/>
    </row>
    <row r="42" spans="1:8" s="677" customFormat="1" ht="13.2">
      <c r="A42" s="694" t="s">
        <v>461</v>
      </c>
      <c r="B42" s="709" t="s">
        <v>462</v>
      </c>
      <c r="C42" s="696"/>
      <c r="D42" s="696"/>
      <c r="E42" s="696"/>
      <c r="F42" s="696"/>
      <c r="G42" s="696"/>
      <c r="H42" s="697"/>
    </row>
    <row r="43" spans="1:8" s="677" customFormat="1" ht="26.4">
      <c r="A43" s="694" t="s">
        <v>463</v>
      </c>
      <c r="B43" s="709" t="s">
        <v>464</v>
      </c>
      <c r="C43" s="696"/>
      <c r="D43" s="696"/>
      <c r="E43" s="696"/>
      <c r="F43" s="696"/>
      <c r="G43" s="696"/>
      <c r="H43" s="697"/>
    </row>
    <row r="44" spans="1:8" s="677" customFormat="1" ht="13.2">
      <c r="A44" s="702" t="s">
        <v>465</v>
      </c>
      <c r="B44" s="703" t="s">
        <v>466</v>
      </c>
      <c r="C44" s="707"/>
      <c r="D44" s="707"/>
      <c r="E44" s="707"/>
      <c r="F44" s="707"/>
      <c r="G44" s="707"/>
      <c r="H44" s="708"/>
    </row>
    <row r="45" spans="1:8" s="677" customFormat="1" ht="39.6">
      <c r="A45" s="694" t="s">
        <v>467</v>
      </c>
      <c r="B45" s="709" t="s">
        <v>468</v>
      </c>
      <c r="C45" s="696"/>
      <c r="D45" s="696"/>
      <c r="E45" s="696"/>
      <c r="F45" s="696"/>
      <c r="G45" s="696"/>
      <c r="H45" s="697"/>
    </row>
    <row r="46" spans="1:8" s="677" customFormat="1" thickBot="1">
      <c r="A46" s="715" t="s">
        <v>469</v>
      </c>
      <c r="B46" s="716"/>
      <c r="C46" s="717">
        <f>C11-C25</f>
        <v>0</v>
      </c>
      <c r="D46" s="717">
        <f t="shared" ref="D46:H46" si="5">D11-D25</f>
        <v>0</v>
      </c>
      <c r="E46" s="717">
        <f t="shared" si="5"/>
        <v>0</v>
      </c>
      <c r="F46" s="717">
        <f t="shared" si="5"/>
        <v>0</v>
      </c>
      <c r="G46" s="717">
        <f t="shared" si="5"/>
        <v>0</v>
      </c>
      <c r="H46" s="718">
        <f t="shared" si="5"/>
        <v>0</v>
      </c>
    </row>
    <row r="47" spans="1:8" s="677" customFormat="1" ht="14.4" thickTop="1" thickBot="1">
      <c r="A47" s="719" t="s">
        <v>470</v>
      </c>
      <c r="C47" s="686"/>
      <c r="D47" s="686"/>
      <c r="E47" s="686"/>
      <c r="F47" s="686"/>
      <c r="G47" s="686"/>
      <c r="H47" s="686"/>
    </row>
    <row r="48" spans="1:8" s="677" customFormat="1" ht="93" thickTop="1">
      <c r="A48" s="720" t="s">
        <v>471</v>
      </c>
      <c r="B48" s="721" t="s">
        <v>472</v>
      </c>
      <c r="C48" s="479" t="s">
        <v>1131</v>
      </c>
      <c r="D48" s="479" t="s">
        <v>1137</v>
      </c>
      <c r="E48" s="479" t="s">
        <v>1143</v>
      </c>
      <c r="F48" s="479" t="s">
        <v>1139</v>
      </c>
      <c r="G48" s="479" t="s">
        <v>1146</v>
      </c>
      <c r="H48" s="480" t="s">
        <v>1133</v>
      </c>
    </row>
    <row r="49" spans="1:8" s="677" customFormat="1" ht="13.2">
      <c r="A49" s="722" t="s">
        <v>473</v>
      </c>
      <c r="B49" s="723"/>
      <c r="C49" s="724"/>
      <c r="D49" s="724"/>
      <c r="E49" s="724"/>
      <c r="F49" s="724"/>
      <c r="G49" s="724"/>
      <c r="H49" s="725"/>
    </row>
    <row r="50" spans="1:8" s="677" customFormat="1" ht="13.2">
      <c r="A50" s="726" t="s">
        <v>474</v>
      </c>
      <c r="B50" s="727" t="s">
        <v>475</v>
      </c>
      <c r="C50" s="728"/>
      <c r="D50" s="728"/>
      <c r="E50" s="728"/>
      <c r="F50" s="728"/>
      <c r="G50" s="728"/>
      <c r="H50" s="729"/>
    </row>
    <row r="51" spans="1:8" s="677" customFormat="1" ht="13.2">
      <c r="A51" s="726" t="s">
        <v>476</v>
      </c>
      <c r="B51" s="727"/>
      <c r="C51" s="728"/>
      <c r="D51" s="728"/>
      <c r="E51" s="728"/>
      <c r="F51" s="728"/>
      <c r="G51" s="728"/>
      <c r="H51" s="729"/>
    </row>
    <row r="52" spans="1:8" s="677" customFormat="1" ht="26.4">
      <c r="A52" s="726" t="s">
        <v>477</v>
      </c>
      <c r="B52" s="727"/>
      <c r="C52" s="728"/>
      <c r="D52" s="728"/>
      <c r="E52" s="728"/>
      <c r="F52" s="728"/>
      <c r="G52" s="728"/>
      <c r="H52" s="729"/>
    </row>
    <row r="53" spans="1:8" s="677" customFormat="1" ht="13.2">
      <c r="A53" s="722" t="s">
        <v>478</v>
      </c>
      <c r="B53" s="723"/>
      <c r="C53" s="724"/>
      <c r="D53" s="724"/>
      <c r="E53" s="724"/>
      <c r="F53" s="724"/>
      <c r="G53" s="724"/>
      <c r="H53" s="725"/>
    </row>
    <row r="54" spans="1:8" s="677" customFormat="1" ht="13.2">
      <c r="A54" s="726" t="s">
        <v>479</v>
      </c>
      <c r="B54" s="727" t="s">
        <v>480</v>
      </c>
      <c r="C54" s="728"/>
      <c r="D54" s="728"/>
      <c r="E54" s="728"/>
      <c r="F54" s="728"/>
      <c r="G54" s="728"/>
      <c r="H54" s="729"/>
    </row>
    <row r="55" spans="1:8" s="677" customFormat="1" ht="13.2">
      <c r="A55" s="726" t="s">
        <v>481</v>
      </c>
      <c r="B55" s="727"/>
      <c r="C55" s="728"/>
      <c r="D55" s="728"/>
      <c r="E55" s="728"/>
      <c r="F55" s="728"/>
      <c r="G55" s="728"/>
      <c r="H55" s="729"/>
    </row>
    <row r="56" spans="1:8" s="677" customFormat="1" ht="26.4">
      <c r="A56" s="726" t="s">
        <v>482</v>
      </c>
      <c r="B56" s="727"/>
      <c r="C56" s="728"/>
      <c r="D56" s="728"/>
      <c r="E56" s="728"/>
      <c r="F56" s="728"/>
      <c r="G56" s="728"/>
      <c r="H56" s="729"/>
    </row>
    <row r="57" spans="1:8" s="677" customFormat="1" ht="13.2">
      <c r="A57" s="722" t="s">
        <v>483</v>
      </c>
      <c r="B57" s="730"/>
      <c r="C57" s="728"/>
      <c r="D57" s="728"/>
      <c r="E57" s="728"/>
      <c r="F57" s="728"/>
      <c r="G57" s="728"/>
      <c r="H57" s="729"/>
    </row>
    <row r="58" spans="1:8" s="677" customFormat="1" ht="26.4">
      <c r="A58" s="726" t="s">
        <v>484</v>
      </c>
      <c r="B58" s="727">
        <v>43</v>
      </c>
      <c r="C58" s="728"/>
      <c r="D58" s="728"/>
      <c r="E58" s="728"/>
      <c r="F58" s="728"/>
      <c r="G58" s="728"/>
      <c r="H58" s="729"/>
    </row>
    <row r="59" spans="1:8" s="677" customFormat="1" ht="13.2">
      <c r="A59" s="731" t="s">
        <v>485</v>
      </c>
      <c r="B59" s="732"/>
      <c r="C59" s="733"/>
      <c r="D59" s="733"/>
      <c r="E59" s="733"/>
      <c r="F59" s="733"/>
      <c r="G59" s="733"/>
      <c r="H59" s="734"/>
    </row>
    <row r="60" spans="1:8" s="677" customFormat="1" ht="13.2">
      <c r="A60" s="731" t="s">
        <v>486</v>
      </c>
      <c r="B60" s="732"/>
      <c r="C60" s="733"/>
      <c r="D60" s="733"/>
      <c r="E60" s="733"/>
      <c r="F60" s="733"/>
      <c r="G60" s="733"/>
      <c r="H60" s="734"/>
    </row>
    <row r="61" spans="1:8" s="677" customFormat="1" ht="13.2">
      <c r="A61" s="726" t="s">
        <v>487</v>
      </c>
      <c r="B61" s="727"/>
      <c r="C61" s="728"/>
      <c r="D61" s="728"/>
      <c r="E61" s="728"/>
      <c r="F61" s="728"/>
      <c r="G61" s="728"/>
      <c r="H61" s="729"/>
    </row>
    <row r="62" spans="1:8" s="677" customFormat="1" ht="26.4">
      <c r="A62" s="726" t="s">
        <v>488</v>
      </c>
      <c r="B62" s="727"/>
      <c r="C62" s="728"/>
      <c r="D62" s="728"/>
      <c r="E62" s="728"/>
      <c r="F62" s="728"/>
      <c r="G62" s="728"/>
      <c r="H62" s="729"/>
    </row>
    <row r="63" spans="1:8" s="677" customFormat="1" ht="26.4">
      <c r="A63" s="726" t="s">
        <v>489</v>
      </c>
      <c r="B63" s="727"/>
      <c r="C63" s="728"/>
      <c r="D63" s="728"/>
      <c r="E63" s="728"/>
      <c r="F63" s="728"/>
      <c r="G63" s="728"/>
      <c r="H63" s="729"/>
    </row>
    <row r="64" spans="1:8" s="677" customFormat="1" thickBot="1">
      <c r="A64" s="735" t="s">
        <v>490</v>
      </c>
      <c r="B64" s="736"/>
      <c r="C64" s="737"/>
      <c r="D64" s="737"/>
      <c r="E64" s="737"/>
      <c r="F64" s="737"/>
      <c r="G64" s="737"/>
      <c r="H64" s="738"/>
    </row>
    <row r="65" spans="1:8" s="677" customFormat="1" thickTop="1">
      <c r="A65" s="739"/>
      <c r="B65" s="739"/>
      <c r="C65" s="740"/>
      <c r="D65" s="740"/>
      <c r="E65" s="740"/>
      <c r="F65" s="740"/>
      <c r="G65" s="740"/>
      <c r="H65" s="740"/>
    </row>
    <row r="66" spans="1:8" s="677" customFormat="1" thickBot="1">
      <c r="A66" s="741" t="s">
        <v>185</v>
      </c>
      <c r="B66" s="679"/>
      <c r="C66" s="679"/>
      <c r="D66" s="679"/>
      <c r="E66" s="679"/>
      <c r="F66" s="679"/>
      <c r="G66" s="679"/>
      <c r="H66" s="679"/>
    </row>
    <row r="67" spans="1:8" s="677" customFormat="1" thickTop="1">
      <c r="A67" s="742"/>
      <c r="B67" s="743"/>
      <c r="C67" s="619">
        <v>43465</v>
      </c>
      <c r="D67" s="620"/>
      <c r="E67" s="619">
        <v>43646</v>
      </c>
      <c r="F67" s="744" t="s">
        <v>1142</v>
      </c>
      <c r="G67" s="745"/>
      <c r="H67" s="678"/>
    </row>
    <row r="68" spans="1:8" s="677" customFormat="1" ht="13.2">
      <c r="A68" s="722" t="s">
        <v>491</v>
      </c>
      <c r="B68" s="723"/>
      <c r="C68" s="628"/>
      <c r="D68" s="625"/>
      <c r="E68" s="628"/>
      <c r="F68" s="628"/>
      <c r="G68" s="746"/>
      <c r="H68" s="678"/>
    </row>
    <row r="69" spans="1:8" s="677" customFormat="1" ht="13.2">
      <c r="A69" s="623">
        <v>1</v>
      </c>
      <c r="B69" s="469" t="s">
        <v>186</v>
      </c>
      <c r="C69" s="624">
        <f>C70+C73+C76</f>
        <v>0</v>
      </c>
      <c r="D69" s="629"/>
      <c r="E69" s="624">
        <f>E70+E73+E76</f>
        <v>0</v>
      </c>
      <c r="F69" s="624">
        <f>F70+F73+F76</f>
        <v>0</v>
      </c>
      <c r="G69" s="747"/>
      <c r="H69" s="678"/>
    </row>
    <row r="70" spans="1:8" s="677" customFormat="1" ht="13.2">
      <c r="A70" s="627"/>
      <c r="B70" s="468" t="s">
        <v>187</v>
      </c>
      <c r="C70" s="628">
        <f t="shared" ref="C70:F70" si="6">C71+C72</f>
        <v>0</v>
      </c>
      <c r="D70" s="629"/>
      <c r="E70" s="628">
        <f t="shared" si="6"/>
        <v>0</v>
      </c>
      <c r="F70" s="628">
        <f t="shared" si="6"/>
        <v>0</v>
      </c>
      <c r="G70" s="747"/>
      <c r="H70" s="678"/>
    </row>
    <row r="71" spans="1:8" s="677" customFormat="1" ht="13.2">
      <c r="A71" s="627"/>
      <c r="B71" s="468" t="s">
        <v>192</v>
      </c>
      <c r="C71" s="628"/>
      <c r="D71" s="629"/>
      <c r="E71" s="628"/>
      <c r="F71" s="628"/>
      <c r="G71" s="747"/>
      <c r="H71" s="678"/>
    </row>
    <row r="72" spans="1:8" s="677" customFormat="1" ht="13.2">
      <c r="A72" s="627"/>
      <c r="B72" s="468" t="s">
        <v>492</v>
      </c>
      <c r="C72" s="628"/>
      <c r="D72" s="629"/>
      <c r="E72" s="628"/>
      <c r="F72" s="628"/>
      <c r="G72" s="747"/>
      <c r="H72" s="678"/>
    </row>
    <row r="73" spans="1:8" s="677" customFormat="1" ht="13.2">
      <c r="A73" s="627"/>
      <c r="B73" s="468" t="s">
        <v>190</v>
      </c>
      <c r="C73" s="628">
        <f t="shared" ref="C73" si="7">C74+C75</f>
        <v>0</v>
      </c>
      <c r="D73" s="629"/>
      <c r="E73" s="628">
        <f t="shared" ref="E73:F73" si="8">E74+E75</f>
        <v>0</v>
      </c>
      <c r="F73" s="628">
        <f t="shared" si="8"/>
        <v>0</v>
      </c>
      <c r="G73" s="747"/>
      <c r="H73" s="678"/>
    </row>
    <row r="74" spans="1:8" s="677" customFormat="1" ht="13.2">
      <c r="A74" s="627"/>
      <c r="B74" s="468" t="s">
        <v>192</v>
      </c>
      <c r="C74" s="628"/>
      <c r="D74" s="629"/>
      <c r="E74" s="628"/>
      <c r="F74" s="628"/>
      <c r="G74" s="747"/>
      <c r="H74" s="678"/>
    </row>
    <row r="75" spans="1:8" s="677" customFormat="1" ht="13.2">
      <c r="A75" s="627"/>
      <c r="B75" s="468" t="s">
        <v>492</v>
      </c>
      <c r="C75" s="628"/>
      <c r="D75" s="629"/>
      <c r="E75" s="628"/>
      <c r="F75" s="628"/>
      <c r="G75" s="747"/>
      <c r="H75" s="678"/>
    </row>
    <row r="76" spans="1:8" s="677" customFormat="1" ht="13.2">
      <c r="A76" s="627"/>
      <c r="B76" s="468" t="s">
        <v>191</v>
      </c>
      <c r="C76" s="628">
        <f t="shared" ref="C76" si="9">C77+C78</f>
        <v>0</v>
      </c>
      <c r="D76" s="629"/>
      <c r="E76" s="628">
        <f t="shared" ref="E76:F76" si="10">E77+E78</f>
        <v>0</v>
      </c>
      <c r="F76" s="628">
        <f t="shared" si="10"/>
        <v>0</v>
      </c>
      <c r="G76" s="747"/>
      <c r="H76" s="678"/>
    </row>
    <row r="77" spans="1:8" s="677" customFormat="1" ht="13.2">
      <c r="A77" s="627"/>
      <c r="B77" s="468" t="s">
        <v>493</v>
      </c>
      <c r="C77" s="628"/>
      <c r="D77" s="629"/>
      <c r="E77" s="628"/>
      <c r="F77" s="628"/>
      <c r="G77" s="747"/>
      <c r="H77" s="678"/>
    </row>
    <row r="78" spans="1:8" s="677" customFormat="1" ht="13.2">
      <c r="A78" s="627"/>
      <c r="B78" s="468" t="s">
        <v>492</v>
      </c>
      <c r="C78" s="628"/>
      <c r="D78" s="625"/>
      <c r="E78" s="628"/>
      <c r="F78" s="628"/>
      <c r="G78" s="746"/>
      <c r="H78" s="678"/>
    </row>
    <row r="79" spans="1:8" s="677" customFormat="1" ht="13.2">
      <c r="A79" s="623">
        <v>2</v>
      </c>
      <c r="B79" s="469" t="s">
        <v>194</v>
      </c>
      <c r="C79" s="624">
        <f>C80+C81+C82</f>
        <v>0</v>
      </c>
      <c r="D79" s="629"/>
      <c r="E79" s="624">
        <f>E80+E81+E82</f>
        <v>0</v>
      </c>
      <c r="F79" s="624">
        <f>F80+F81+F82</f>
        <v>0</v>
      </c>
      <c r="G79" s="747"/>
      <c r="H79" s="678"/>
    </row>
    <row r="80" spans="1:8" s="677" customFormat="1" ht="13.2">
      <c r="A80" s="627"/>
      <c r="B80" s="468" t="s">
        <v>195</v>
      </c>
      <c r="C80" s="628"/>
      <c r="D80" s="629"/>
      <c r="E80" s="628"/>
      <c r="F80" s="628"/>
      <c r="G80" s="747"/>
      <c r="H80" s="678"/>
    </row>
    <row r="81" spans="1:8" s="677" customFormat="1" ht="13.2">
      <c r="A81" s="627"/>
      <c r="B81" s="468" t="s">
        <v>196</v>
      </c>
      <c r="C81" s="628"/>
      <c r="D81" s="629"/>
      <c r="E81" s="628"/>
      <c r="F81" s="628"/>
      <c r="G81" s="747"/>
      <c r="H81" s="678"/>
    </row>
    <row r="82" spans="1:8" s="677" customFormat="1" ht="13.2">
      <c r="A82" s="627"/>
      <c r="B82" s="468" t="s">
        <v>197</v>
      </c>
      <c r="C82" s="628"/>
      <c r="D82" s="633"/>
      <c r="E82" s="628"/>
      <c r="F82" s="628"/>
      <c r="G82" s="748"/>
      <c r="H82" s="678"/>
    </row>
    <row r="83" spans="1:8" s="677" customFormat="1" ht="13.2">
      <c r="A83" s="623">
        <v>3</v>
      </c>
      <c r="B83" s="470" t="s">
        <v>494</v>
      </c>
      <c r="C83" s="624">
        <f>C84+C85</f>
        <v>0</v>
      </c>
      <c r="D83" s="633"/>
      <c r="E83" s="624">
        <f>E84+E85</f>
        <v>0</v>
      </c>
      <c r="F83" s="624">
        <f>F84+F85</f>
        <v>0</v>
      </c>
      <c r="G83" s="748"/>
      <c r="H83" s="678"/>
    </row>
    <row r="84" spans="1:8" s="677" customFormat="1" ht="26.4">
      <c r="A84" s="627"/>
      <c r="B84" s="468" t="s">
        <v>495</v>
      </c>
      <c r="C84" s="628"/>
      <c r="D84" s="629"/>
      <c r="E84" s="628"/>
      <c r="F84" s="628"/>
      <c r="G84" s="747"/>
      <c r="H84" s="678"/>
    </row>
    <row r="85" spans="1:8" s="677" customFormat="1" thickBot="1">
      <c r="A85" s="627"/>
      <c r="B85" s="468" t="s">
        <v>496</v>
      </c>
      <c r="C85" s="628"/>
      <c r="D85" s="749"/>
      <c r="E85" s="628"/>
      <c r="F85" s="628"/>
      <c r="G85" s="750"/>
      <c r="H85" s="678"/>
    </row>
    <row r="86" spans="1:8" s="677" customFormat="1" thickTop="1">
      <c r="A86" s="722" t="s">
        <v>497</v>
      </c>
      <c r="B86" s="723"/>
      <c r="C86" s="724"/>
      <c r="D86" s="629"/>
      <c r="E86" s="724"/>
      <c r="F86" s="724"/>
      <c r="G86" s="747"/>
      <c r="H86" s="678"/>
    </row>
    <row r="87" spans="1:8" s="677" customFormat="1" ht="13.2">
      <c r="A87" s="623">
        <v>4</v>
      </c>
      <c r="B87" s="469" t="s">
        <v>199</v>
      </c>
      <c r="C87" s="632">
        <f>C88+C89</f>
        <v>0</v>
      </c>
      <c r="D87" s="629"/>
      <c r="E87" s="632">
        <f>E88+E89</f>
        <v>0</v>
      </c>
      <c r="F87" s="632">
        <f>F88+F89</f>
        <v>0</v>
      </c>
      <c r="G87" s="747"/>
      <c r="H87" s="678"/>
    </row>
    <row r="88" spans="1:8" s="677" customFormat="1" ht="13.2">
      <c r="A88" s="627"/>
      <c r="B88" s="468" t="s">
        <v>200</v>
      </c>
      <c r="C88" s="628"/>
      <c r="D88" s="629"/>
      <c r="E88" s="628"/>
      <c r="F88" s="628"/>
      <c r="G88" s="747"/>
      <c r="H88" s="678"/>
    </row>
    <row r="89" spans="1:8" s="677" customFormat="1" thickBot="1">
      <c r="A89" s="751"/>
      <c r="B89" s="471" t="s">
        <v>201</v>
      </c>
      <c r="C89" s="752"/>
      <c r="D89" s="629"/>
      <c r="E89" s="752"/>
      <c r="F89" s="752"/>
      <c r="G89" s="747"/>
      <c r="H89" s="678"/>
    </row>
    <row r="90" spans="1:8" s="677" customFormat="1" thickTop="1">
      <c r="A90" s="623">
        <v>5</v>
      </c>
      <c r="B90" s="469" t="s">
        <v>498</v>
      </c>
      <c r="C90" s="632">
        <f>C91+C92</f>
        <v>0</v>
      </c>
      <c r="D90" s="625"/>
      <c r="E90" s="632">
        <f>E91+E92</f>
        <v>0</v>
      </c>
      <c r="F90" s="632">
        <f>F91+F92</f>
        <v>0</v>
      </c>
      <c r="G90" s="746"/>
      <c r="H90" s="678"/>
    </row>
    <row r="91" spans="1:8" s="677" customFormat="1" ht="26.4">
      <c r="A91" s="627"/>
      <c r="B91" s="468" t="s">
        <v>499</v>
      </c>
      <c r="C91" s="628"/>
      <c r="D91" s="629"/>
      <c r="E91" s="628"/>
      <c r="F91" s="628"/>
      <c r="G91" s="747"/>
      <c r="H91" s="678"/>
    </row>
    <row r="92" spans="1:8" s="677" customFormat="1" thickBot="1">
      <c r="A92" s="751"/>
      <c r="B92" s="471" t="s">
        <v>500</v>
      </c>
      <c r="C92" s="752"/>
      <c r="D92" s="629"/>
      <c r="E92" s="752"/>
      <c r="F92" s="752"/>
      <c r="G92" s="747"/>
      <c r="H92" s="678"/>
    </row>
    <row r="93" spans="1:8" s="677" customFormat="1" ht="14.4" thickTop="1" thickBot="1">
      <c r="A93" s="753"/>
      <c r="B93" s="472"/>
      <c r="C93" s="476"/>
      <c r="D93" s="629"/>
      <c r="E93" s="476"/>
      <c r="F93" s="476"/>
      <c r="G93" s="747"/>
      <c r="H93" s="678"/>
    </row>
    <row r="94" spans="1:8" s="677" customFormat="1" thickTop="1">
      <c r="A94" s="754" t="s">
        <v>501</v>
      </c>
      <c r="B94" s="754" t="s">
        <v>502</v>
      </c>
      <c r="C94" s="755">
        <f>C95+C96+C97</f>
        <v>0</v>
      </c>
      <c r="D94" s="633"/>
      <c r="E94" s="755">
        <f>E95+E96+E97</f>
        <v>0</v>
      </c>
      <c r="F94" s="755">
        <f>F95+F96+F97</f>
        <v>0</v>
      </c>
      <c r="G94" s="748"/>
      <c r="H94" s="678"/>
    </row>
    <row r="95" spans="1:8" s="677" customFormat="1" ht="13.2">
      <c r="A95" s="756"/>
      <c r="B95" s="756" t="s">
        <v>503</v>
      </c>
      <c r="C95" s="757"/>
      <c r="D95" s="633"/>
      <c r="E95" s="757"/>
      <c r="F95" s="757"/>
      <c r="G95" s="748"/>
      <c r="H95" s="678"/>
    </row>
    <row r="96" spans="1:8" s="677" customFormat="1" ht="13.2">
      <c r="A96" s="756"/>
      <c r="B96" s="756" t="s">
        <v>504</v>
      </c>
      <c r="C96" s="757"/>
      <c r="D96" s="629"/>
      <c r="E96" s="757"/>
      <c r="F96" s="757"/>
      <c r="G96" s="747"/>
      <c r="H96" s="678"/>
    </row>
    <row r="97" spans="1:8" s="677" customFormat="1" ht="13.2">
      <c r="A97" s="758"/>
      <c r="B97" s="756" t="s">
        <v>505</v>
      </c>
      <c r="C97" s="759"/>
      <c r="D97" s="760"/>
      <c r="E97" s="759"/>
      <c r="F97" s="759"/>
      <c r="G97" s="761"/>
      <c r="H97" s="678"/>
    </row>
    <row r="98" spans="1:8" s="677" customFormat="1" thickBot="1">
      <c r="A98" s="762"/>
      <c r="B98" s="756"/>
      <c r="C98" s="763"/>
      <c r="D98" s="749"/>
      <c r="E98" s="763"/>
      <c r="F98" s="763"/>
      <c r="G98" s="750"/>
      <c r="H98" s="678"/>
    </row>
    <row r="99" spans="1:8" s="677" customFormat="1" thickTop="1">
      <c r="C99" s="686"/>
      <c r="D99" s="686"/>
      <c r="E99" s="686"/>
      <c r="F99" s="686"/>
      <c r="G99" s="686"/>
      <c r="H99" s="686"/>
    </row>
    <row r="100" spans="1:8" s="677" customFormat="1" ht="13.2">
      <c r="A100" s="764"/>
      <c r="B100" s="635"/>
      <c r="C100" s="636"/>
      <c r="D100" s="764"/>
      <c r="E100" s="635"/>
      <c r="F100" s="636"/>
      <c r="G100" s="764"/>
      <c r="H100" s="635"/>
    </row>
    <row r="101" spans="1:8" s="677" customFormat="1" ht="13.2">
      <c r="A101" s="639" t="s">
        <v>392</v>
      </c>
      <c r="B101" s="640" t="s">
        <v>392</v>
      </c>
      <c r="C101" s="640"/>
      <c r="D101" s="639"/>
      <c r="E101" s="640" t="s">
        <v>392</v>
      </c>
      <c r="F101" s="640"/>
      <c r="G101" s="640"/>
      <c r="H101" s="640"/>
    </row>
    <row r="102" spans="1:8" s="677" customFormat="1" ht="13.2">
      <c r="A102" s="765"/>
      <c r="B102" s="643"/>
      <c r="C102" s="643"/>
      <c r="D102" s="686"/>
      <c r="E102" s="645"/>
      <c r="F102" s="686"/>
      <c r="G102" s="645"/>
      <c r="H102" s="686"/>
    </row>
    <row r="103" spans="1:8" s="677" customFormat="1" ht="13.2">
      <c r="A103" s="764"/>
      <c r="B103" s="647"/>
      <c r="C103" s="647"/>
      <c r="D103" s="764"/>
      <c r="E103" s="648"/>
      <c r="F103" s="636"/>
      <c r="G103" s="648"/>
      <c r="H103" s="635"/>
    </row>
    <row r="104" spans="1:8" s="677" customFormat="1" ht="13.2">
      <c r="A104" s="647" t="s">
        <v>506</v>
      </c>
      <c r="B104" s="647" t="s">
        <v>507</v>
      </c>
      <c r="C104" s="647"/>
      <c r="D104" s="639"/>
      <c r="E104" s="766"/>
      <c r="F104" s="640"/>
      <c r="G104" s="766"/>
      <c r="H104" s="640"/>
    </row>
    <row r="105" spans="1:8" s="677" customFormat="1" ht="13.2">
      <c r="C105" s="653"/>
      <c r="D105" s="686"/>
      <c r="E105" s="653"/>
      <c r="F105" s="686"/>
      <c r="G105" s="653"/>
      <c r="H105" s="686"/>
    </row>
    <row r="106" spans="1:8" s="677" customFormat="1" ht="13.2">
      <c r="A106" s="473" t="s">
        <v>508</v>
      </c>
      <c r="B106" s="679"/>
      <c r="C106" s="767" t="s">
        <v>397</v>
      </c>
      <c r="D106" s="767"/>
      <c r="E106" s="767"/>
      <c r="F106" s="767"/>
      <c r="G106" s="476"/>
      <c r="H106" s="476"/>
    </row>
    <row r="107" spans="1:8" s="677" customFormat="1" thickBot="1">
      <c r="A107" s="477" t="s">
        <v>398</v>
      </c>
      <c r="B107" s="679"/>
      <c r="C107" s="679"/>
      <c r="D107" s="679"/>
      <c r="E107" s="679"/>
      <c r="F107" s="679"/>
      <c r="G107" s="476"/>
      <c r="H107" s="476"/>
    </row>
    <row r="108" spans="1:8" s="677" customFormat="1" ht="54" thickTop="1" thickBot="1">
      <c r="A108" s="478"/>
      <c r="B108" s="479" t="s">
        <v>338</v>
      </c>
      <c r="C108" s="479" t="s">
        <v>1131</v>
      </c>
      <c r="D108" s="479" t="s">
        <v>1137</v>
      </c>
      <c r="E108" s="479" t="s">
        <v>1138</v>
      </c>
      <c r="F108" s="479" t="s">
        <v>1145</v>
      </c>
      <c r="G108" s="479" t="s">
        <v>1147</v>
      </c>
      <c r="H108" s="480" t="s">
        <v>1133</v>
      </c>
    </row>
    <row r="109" spans="1:8" s="677" customFormat="1" thickTop="1">
      <c r="A109" s="481"/>
      <c r="B109" s="768" t="s">
        <v>96</v>
      </c>
      <c r="C109" s="482">
        <f>C110+C111+C112+C113+C114</f>
        <v>0</v>
      </c>
      <c r="D109" s="482">
        <f>D110+D111+D112+D113+D114</f>
        <v>0</v>
      </c>
      <c r="E109" s="482">
        <f>E110+E111+E112+E113+E114</f>
        <v>0</v>
      </c>
      <c r="F109" s="482">
        <f t="shared" ref="F109:H109" si="11">F110+F111+F112+F113+F114</f>
        <v>0</v>
      </c>
      <c r="G109" s="482">
        <f t="shared" si="11"/>
        <v>0</v>
      </c>
      <c r="H109" s="483">
        <f t="shared" si="11"/>
        <v>0</v>
      </c>
    </row>
    <row r="110" spans="1:8" s="677" customFormat="1" ht="13.2">
      <c r="A110" s="484"/>
      <c r="B110" s="769" t="s">
        <v>105</v>
      </c>
      <c r="C110" s="485">
        <f t="shared" ref="C110:H110" si="12">C12</f>
        <v>0</v>
      </c>
      <c r="D110" s="485">
        <f t="shared" si="12"/>
        <v>0</v>
      </c>
      <c r="E110" s="485">
        <f t="shared" si="12"/>
        <v>0</v>
      </c>
      <c r="F110" s="485">
        <f t="shared" si="12"/>
        <v>0</v>
      </c>
      <c r="G110" s="485">
        <f t="shared" si="12"/>
        <v>0</v>
      </c>
      <c r="H110" s="485">
        <f t="shared" si="12"/>
        <v>0</v>
      </c>
    </row>
    <row r="111" spans="1:8" s="677" customFormat="1" ht="13.2">
      <c r="A111" s="484"/>
      <c r="B111" s="769" t="s">
        <v>55</v>
      </c>
      <c r="C111" s="485">
        <f t="shared" ref="C111:H111" si="13">C21</f>
        <v>0</v>
      </c>
      <c r="D111" s="485">
        <f t="shared" si="13"/>
        <v>0</v>
      </c>
      <c r="E111" s="485">
        <f t="shared" si="13"/>
        <v>0</v>
      </c>
      <c r="F111" s="485">
        <f t="shared" si="13"/>
        <v>0</v>
      </c>
      <c r="G111" s="485">
        <f t="shared" si="13"/>
        <v>0</v>
      </c>
      <c r="H111" s="485">
        <f t="shared" si="13"/>
        <v>0</v>
      </c>
    </row>
    <row r="112" spans="1:8" s="677" customFormat="1" ht="26.4">
      <c r="A112" s="484"/>
      <c r="B112" s="769" t="s">
        <v>509</v>
      </c>
      <c r="C112" s="485">
        <f>C16-C63</f>
        <v>0</v>
      </c>
      <c r="D112" s="485">
        <f t="shared" ref="D112:H112" si="14">D16-D63</f>
        <v>0</v>
      </c>
      <c r="E112" s="485">
        <f t="shared" si="14"/>
        <v>0</v>
      </c>
      <c r="F112" s="485">
        <f t="shared" si="14"/>
        <v>0</v>
      </c>
      <c r="G112" s="485">
        <f t="shared" si="14"/>
        <v>0</v>
      </c>
      <c r="H112" s="485">
        <f t="shared" si="14"/>
        <v>0</v>
      </c>
    </row>
    <row r="113" spans="1:8" s="677" customFormat="1" ht="13.2">
      <c r="A113" s="484"/>
      <c r="B113" s="769" t="s">
        <v>400</v>
      </c>
      <c r="C113" s="485">
        <f t="shared" ref="C113:H113" si="15">C17</f>
        <v>0</v>
      </c>
      <c r="D113" s="485">
        <f t="shared" si="15"/>
        <v>0</v>
      </c>
      <c r="E113" s="485">
        <f t="shared" si="15"/>
        <v>0</v>
      </c>
      <c r="F113" s="485">
        <f t="shared" si="15"/>
        <v>0</v>
      </c>
      <c r="G113" s="485">
        <f t="shared" si="15"/>
        <v>0</v>
      </c>
      <c r="H113" s="485">
        <f t="shared" si="15"/>
        <v>0</v>
      </c>
    </row>
    <row r="114" spans="1:8" s="677" customFormat="1" ht="13.2">
      <c r="A114" s="484"/>
      <c r="B114" s="769" t="s">
        <v>98</v>
      </c>
      <c r="C114" s="485">
        <f>C18+C19+C20+C22+C23+C24-C58</f>
        <v>0</v>
      </c>
      <c r="D114" s="485">
        <f t="shared" ref="D114:H114" si="16">D18+D19+D20+D22+D23+D24-D58</f>
        <v>0</v>
      </c>
      <c r="E114" s="485">
        <f t="shared" si="16"/>
        <v>0</v>
      </c>
      <c r="F114" s="485">
        <f t="shared" si="16"/>
        <v>0</v>
      </c>
      <c r="G114" s="485">
        <f t="shared" si="16"/>
        <v>0</v>
      </c>
      <c r="H114" s="485">
        <f t="shared" si="16"/>
        <v>0</v>
      </c>
    </row>
    <row r="115" spans="1:8" s="677" customFormat="1" ht="13.2">
      <c r="A115" s="484"/>
      <c r="B115" s="769"/>
      <c r="C115" s="486"/>
      <c r="D115" s="486"/>
      <c r="E115" s="486"/>
      <c r="F115" s="486"/>
      <c r="G115" s="486"/>
      <c r="H115" s="487"/>
    </row>
    <row r="116" spans="1:8" s="677" customFormat="1" ht="13.2">
      <c r="A116" s="484"/>
      <c r="B116" s="770" t="s">
        <v>99</v>
      </c>
      <c r="C116" s="488">
        <f t="shared" ref="C116:H116" si="17">C117+C118+C119+C120</f>
        <v>0</v>
      </c>
      <c r="D116" s="488">
        <f t="shared" si="17"/>
        <v>0</v>
      </c>
      <c r="E116" s="488">
        <f t="shared" si="17"/>
        <v>0</v>
      </c>
      <c r="F116" s="488">
        <f t="shared" si="17"/>
        <v>0</v>
      </c>
      <c r="G116" s="488">
        <f t="shared" si="17"/>
        <v>0</v>
      </c>
      <c r="H116" s="489">
        <f t="shared" si="17"/>
        <v>0</v>
      </c>
    </row>
    <row r="117" spans="1:8" s="677" customFormat="1" ht="13.2">
      <c r="A117" s="484"/>
      <c r="B117" s="769" t="s">
        <v>101</v>
      </c>
      <c r="C117" s="485">
        <f t="shared" ref="C117:H117" si="18">C26</f>
        <v>0</v>
      </c>
      <c r="D117" s="485">
        <f t="shared" si="18"/>
        <v>0</v>
      </c>
      <c r="E117" s="485">
        <f t="shared" si="18"/>
        <v>0</v>
      </c>
      <c r="F117" s="485">
        <f t="shared" si="18"/>
        <v>0</v>
      </c>
      <c r="G117" s="485">
        <f t="shared" si="18"/>
        <v>0</v>
      </c>
      <c r="H117" s="485">
        <f t="shared" si="18"/>
        <v>0</v>
      </c>
    </row>
    <row r="118" spans="1:8" s="677" customFormat="1" ht="13.2">
      <c r="A118" s="484"/>
      <c r="B118" s="769" t="s">
        <v>55</v>
      </c>
      <c r="C118" s="485">
        <f>C40</f>
        <v>0</v>
      </c>
      <c r="D118" s="485">
        <f t="shared" ref="D118:H118" si="19">D40</f>
        <v>0</v>
      </c>
      <c r="E118" s="485">
        <f t="shared" si="19"/>
        <v>0</v>
      </c>
      <c r="F118" s="485">
        <f t="shared" si="19"/>
        <v>0</v>
      </c>
      <c r="G118" s="485">
        <f t="shared" si="19"/>
        <v>0</v>
      </c>
      <c r="H118" s="485">
        <f t="shared" si="19"/>
        <v>0</v>
      </c>
    </row>
    <row r="119" spans="1:8" s="677" customFormat="1" ht="13.2">
      <c r="A119" s="484"/>
      <c r="B119" s="769" t="s">
        <v>102</v>
      </c>
      <c r="C119" s="485">
        <f t="shared" ref="C119:H119" si="20">C43</f>
        <v>0</v>
      </c>
      <c r="D119" s="485">
        <f t="shared" si="20"/>
        <v>0</v>
      </c>
      <c r="E119" s="485">
        <f t="shared" si="20"/>
        <v>0</v>
      </c>
      <c r="F119" s="485">
        <f t="shared" si="20"/>
        <v>0</v>
      </c>
      <c r="G119" s="485">
        <f t="shared" si="20"/>
        <v>0</v>
      </c>
      <c r="H119" s="485">
        <f t="shared" si="20"/>
        <v>0</v>
      </c>
    </row>
    <row r="120" spans="1:8" s="677" customFormat="1" thickBot="1">
      <c r="A120" s="490"/>
      <c r="B120" s="771" t="s">
        <v>103</v>
      </c>
      <c r="C120" s="491">
        <f t="shared" ref="C120:H120" si="21">C30+C31+C36+C38+C42+C45</f>
        <v>0</v>
      </c>
      <c r="D120" s="491">
        <f t="shared" si="21"/>
        <v>0</v>
      </c>
      <c r="E120" s="491">
        <f t="shared" si="21"/>
        <v>0</v>
      </c>
      <c r="F120" s="491">
        <f t="shared" si="21"/>
        <v>0</v>
      </c>
      <c r="G120" s="491">
        <f t="shared" si="21"/>
        <v>0</v>
      </c>
      <c r="H120" s="491">
        <f t="shared" si="21"/>
        <v>0</v>
      </c>
    </row>
    <row r="121" spans="1:8" s="677" customFormat="1" ht="27.6" thickTop="1" thickBot="1">
      <c r="A121" s="492"/>
      <c r="B121" s="772" t="s">
        <v>510</v>
      </c>
      <c r="C121" s="493">
        <f t="shared" ref="C121:H121" si="22">C109-C116</f>
        <v>0</v>
      </c>
      <c r="D121" s="493">
        <f t="shared" si="22"/>
        <v>0</v>
      </c>
      <c r="E121" s="493">
        <f t="shared" si="22"/>
        <v>0</v>
      </c>
      <c r="F121" s="493">
        <f t="shared" si="22"/>
        <v>0</v>
      </c>
      <c r="G121" s="493">
        <f t="shared" si="22"/>
        <v>0</v>
      </c>
      <c r="H121" s="494">
        <f t="shared" si="22"/>
        <v>0</v>
      </c>
    </row>
    <row r="122" spans="1:8" s="677" customFormat="1" thickTop="1">
      <c r="A122" s="481"/>
      <c r="B122" s="773" t="s">
        <v>511</v>
      </c>
      <c r="C122" s="482">
        <f>C123+C124</f>
        <v>0</v>
      </c>
      <c r="D122" s="482">
        <f>D123+D124</f>
        <v>0</v>
      </c>
      <c r="E122" s="482">
        <f>E123+E124</f>
        <v>0</v>
      </c>
      <c r="F122" s="482">
        <f t="shared" ref="F122:H122" si="23">F123+F124</f>
        <v>0</v>
      </c>
      <c r="G122" s="482">
        <f t="shared" si="23"/>
        <v>0</v>
      </c>
      <c r="H122" s="483">
        <f t="shared" si="23"/>
        <v>0</v>
      </c>
    </row>
    <row r="123" spans="1:8" s="677" customFormat="1" ht="13.2">
      <c r="A123" s="495"/>
      <c r="B123" s="774" t="s">
        <v>107</v>
      </c>
      <c r="C123" s="496">
        <f t="shared" ref="C123:H123" si="24">C58</f>
        <v>0</v>
      </c>
      <c r="D123" s="496">
        <f t="shared" si="24"/>
        <v>0</v>
      </c>
      <c r="E123" s="496">
        <f t="shared" si="24"/>
        <v>0</v>
      </c>
      <c r="F123" s="496">
        <f t="shared" si="24"/>
        <v>0</v>
      </c>
      <c r="G123" s="496">
        <f t="shared" si="24"/>
        <v>0</v>
      </c>
      <c r="H123" s="497">
        <f t="shared" si="24"/>
        <v>0</v>
      </c>
    </row>
    <row r="124" spans="1:8" s="677" customFormat="1" ht="27" thickBot="1">
      <c r="A124" s="498"/>
      <c r="B124" s="775" t="s">
        <v>512</v>
      </c>
      <c r="C124" s="680">
        <f t="shared" ref="C124:H124" si="25">C63</f>
        <v>0</v>
      </c>
      <c r="D124" s="680">
        <f t="shared" si="25"/>
        <v>0</v>
      </c>
      <c r="E124" s="680">
        <f t="shared" si="25"/>
        <v>0</v>
      </c>
      <c r="F124" s="680">
        <f t="shared" si="25"/>
        <v>0</v>
      </c>
      <c r="G124" s="680">
        <f t="shared" si="25"/>
        <v>0</v>
      </c>
      <c r="H124" s="681">
        <f t="shared" si="25"/>
        <v>0</v>
      </c>
    </row>
    <row r="125" spans="1:8" s="677" customFormat="1" ht="48" customHeight="1" thickTop="1" thickBot="1">
      <c r="A125" s="776"/>
      <c r="B125" s="777" t="s">
        <v>513</v>
      </c>
      <c r="C125" s="778">
        <f>C121+C122</f>
        <v>0</v>
      </c>
      <c r="D125" s="778">
        <f t="shared" ref="D125:H125" si="26">D121+D122</f>
        <v>0</v>
      </c>
      <c r="E125" s="778">
        <f t="shared" si="26"/>
        <v>0</v>
      </c>
      <c r="F125" s="778">
        <f t="shared" si="26"/>
        <v>0</v>
      </c>
      <c r="G125" s="778">
        <f t="shared" si="26"/>
        <v>0</v>
      </c>
      <c r="H125" s="778">
        <f t="shared" si="26"/>
        <v>0</v>
      </c>
    </row>
    <row r="126" spans="1:8" s="677" customFormat="1" thickTop="1">
      <c r="A126" s="500"/>
      <c r="B126" s="501"/>
      <c r="C126" s="502"/>
      <c r="D126" s="502"/>
      <c r="E126" s="502"/>
      <c r="F126" s="502"/>
      <c r="G126" s="503"/>
      <c r="H126" s="504"/>
    </row>
    <row r="127" spans="1:8" s="677" customFormat="1" ht="13.2">
      <c r="A127" s="500"/>
      <c r="B127" s="501"/>
      <c r="C127" s="502"/>
      <c r="D127" s="502"/>
      <c r="E127" s="502"/>
      <c r="F127" s="502"/>
      <c r="G127" s="503"/>
      <c r="H127" s="504"/>
    </row>
    <row r="128" spans="1:8" s="677" customFormat="1" ht="13.2">
      <c r="A128" s="473" t="s">
        <v>514</v>
      </c>
      <c r="B128" s="679"/>
      <c r="C128" s="767" t="s">
        <v>397</v>
      </c>
      <c r="D128" s="767"/>
      <c r="E128" s="767"/>
      <c r="F128" s="767"/>
      <c r="G128" s="476"/>
      <c r="H128" s="476"/>
    </row>
    <row r="129" spans="1:8" s="677" customFormat="1" thickBot="1">
      <c r="A129" s="477" t="s">
        <v>398</v>
      </c>
      <c r="B129" s="679"/>
      <c r="C129" s="679"/>
      <c r="D129" s="679"/>
      <c r="E129" s="679"/>
      <c r="F129" s="679"/>
      <c r="G129" s="476"/>
      <c r="H129" s="476"/>
    </row>
    <row r="130" spans="1:8" s="677" customFormat="1" ht="54" thickTop="1" thickBot="1">
      <c r="A130" s="478"/>
      <c r="B130" s="479" t="s">
        <v>338</v>
      </c>
      <c r="C130" s="479" t="s">
        <v>1131</v>
      </c>
      <c r="D130" s="479" t="s">
        <v>1137</v>
      </c>
      <c r="E130" s="479" t="s">
        <v>1138</v>
      </c>
      <c r="F130" s="479" t="s">
        <v>1145</v>
      </c>
      <c r="G130" s="479" t="s">
        <v>1147</v>
      </c>
      <c r="H130" s="480" t="s">
        <v>1133</v>
      </c>
    </row>
    <row r="131" spans="1:8" s="677" customFormat="1" thickTop="1">
      <c r="A131" s="768"/>
      <c r="B131" s="768" t="s">
        <v>96</v>
      </c>
      <c r="C131" s="482">
        <f>C132+C133+C134+C135+C136</f>
        <v>0</v>
      </c>
      <c r="D131" s="482">
        <f>D132+D133+D134+D135+D136</f>
        <v>0</v>
      </c>
      <c r="E131" s="482">
        <f>E132+E133+E134+E135+E136</f>
        <v>0</v>
      </c>
      <c r="F131" s="482">
        <f t="shared" ref="F131:H131" si="27">F132+F133+F134+F135+F136</f>
        <v>0</v>
      </c>
      <c r="G131" s="482">
        <f t="shared" si="27"/>
        <v>0</v>
      </c>
      <c r="H131" s="483">
        <f t="shared" si="27"/>
        <v>0</v>
      </c>
    </row>
    <row r="132" spans="1:8" s="677" customFormat="1" ht="13.2">
      <c r="A132" s="769"/>
      <c r="B132" s="769" t="s">
        <v>104</v>
      </c>
      <c r="C132" s="485"/>
      <c r="D132" s="485"/>
      <c r="E132" s="485"/>
      <c r="F132" s="485"/>
      <c r="G132" s="485"/>
      <c r="H132" s="505"/>
    </row>
    <row r="133" spans="1:8" s="677" customFormat="1" ht="13.2">
      <c r="A133" s="769"/>
      <c r="B133" s="769" t="s">
        <v>55</v>
      </c>
      <c r="C133" s="485">
        <f t="shared" ref="C133:H133" si="28">C21</f>
        <v>0</v>
      </c>
      <c r="D133" s="485">
        <f t="shared" si="28"/>
        <v>0</v>
      </c>
      <c r="E133" s="485">
        <f t="shared" si="28"/>
        <v>0</v>
      </c>
      <c r="F133" s="485">
        <f t="shared" si="28"/>
        <v>0</v>
      </c>
      <c r="G133" s="485">
        <f t="shared" si="28"/>
        <v>0</v>
      </c>
      <c r="H133" s="505">
        <f t="shared" si="28"/>
        <v>0</v>
      </c>
    </row>
    <row r="134" spans="1:8" s="677" customFormat="1" ht="13.2">
      <c r="A134" s="769"/>
      <c r="B134" s="769" t="s">
        <v>399</v>
      </c>
      <c r="C134" s="485">
        <f t="shared" ref="C134:H135" si="29">C16</f>
        <v>0</v>
      </c>
      <c r="D134" s="485">
        <f t="shared" si="29"/>
        <v>0</v>
      </c>
      <c r="E134" s="485">
        <f t="shared" si="29"/>
        <v>0</v>
      </c>
      <c r="F134" s="485">
        <f t="shared" si="29"/>
        <v>0</v>
      </c>
      <c r="G134" s="485">
        <f t="shared" si="29"/>
        <v>0</v>
      </c>
      <c r="H134" s="505">
        <f t="shared" si="29"/>
        <v>0</v>
      </c>
    </row>
    <row r="135" spans="1:8" s="677" customFormat="1" ht="13.2">
      <c r="A135" s="769"/>
      <c r="B135" s="769" t="s">
        <v>400</v>
      </c>
      <c r="C135" s="485">
        <f t="shared" si="29"/>
        <v>0</v>
      </c>
      <c r="D135" s="485">
        <f t="shared" si="29"/>
        <v>0</v>
      </c>
      <c r="E135" s="485">
        <f t="shared" si="29"/>
        <v>0</v>
      </c>
      <c r="F135" s="485">
        <f t="shared" si="29"/>
        <v>0</v>
      </c>
      <c r="G135" s="485">
        <f t="shared" si="29"/>
        <v>0</v>
      </c>
      <c r="H135" s="505">
        <f t="shared" si="29"/>
        <v>0</v>
      </c>
    </row>
    <row r="136" spans="1:8" s="677" customFormat="1" ht="13.2">
      <c r="A136" s="769"/>
      <c r="B136" s="769" t="s">
        <v>98</v>
      </c>
      <c r="C136" s="485">
        <f t="shared" ref="C136:H136" si="30">C12+C18+C19+C20+C22+C23+C24</f>
        <v>0</v>
      </c>
      <c r="D136" s="485">
        <f t="shared" si="30"/>
        <v>0</v>
      </c>
      <c r="E136" s="485">
        <f t="shared" si="30"/>
        <v>0</v>
      </c>
      <c r="F136" s="485">
        <f t="shared" si="30"/>
        <v>0</v>
      </c>
      <c r="G136" s="485">
        <f t="shared" si="30"/>
        <v>0</v>
      </c>
      <c r="H136" s="505">
        <f t="shared" si="30"/>
        <v>0</v>
      </c>
    </row>
    <row r="137" spans="1:8" s="677" customFormat="1" ht="13.2">
      <c r="A137" s="769"/>
      <c r="B137" s="769"/>
      <c r="C137" s="485"/>
      <c r="D137" s="485"/>
      <c r="E137" s="485"/>
      <c r="F137" s="485"/>
      <c r="G137" s="485"/>
      <c r="H137" s="505"/>
    </row>
    <row r="138" spans="1:8" s="677" customFormat="1" ht="13.2">
      <c r="A138" s="770"/>
      <c r="B138" s="770" t="s">
        <v>99</v>
      </c>
      <c r="C138" s="488">
        <f>C139+C140+C141+C142+C143+C144</f>
        <v>0</v>
      </c>
      <c r="D138" s="488">
        <f>D139+D140+D141+D142+D143+D144</f>
        <v>0</v>
      </c>
      <c r="E138" s="488">
        <f>E139+E140+E141+E142+E143+E144</f>
        <v>0</v>
      </c>
      <c r="F138" s="488">
        <f t="shared" ref="F138:H138" si="31">F139+F140+F141+F142+F143+F144</f>
        <v>0</v>
      </c>
      <c r="G138" s="488">
        <f t="shared" si="31"/>
        <v>0</v>
      </c>
      <c r="H138" s="489">
        <f t="shared" si="31"/>
        <v>0</v>
      </c>
    </row>
    <row r="139" spans="1:8" s="677" customFormat="1" ht="13.2">
      <c r="A139" s="769"/>
      <c r="B139" s="769" t="s">
        <v>101</v>
      </c>
      <c r="C139" s="485">
        <f t="shared" ref="C139:H139" si="32">C26</f>
        <v>0</v>
      </c>
      <c r="D139" s="485">
        <f t="shared" si="32"/>
        <v>0</v>
      </c>
      <c r="E139" s="485">
        <f t="shared" si="32"/>
        <v>0</v>
      </c>
      <c r="F139" s="485">
        <f t="shared" si="32"/>
        <v>0</v>
      </c>
      <c r="G139" s="485">
        <f t="shared" si="32"/>
        <v>0</v>
      </c>
      <c r="H139" s="505">
        <f t="shared" si="32"/>
        <v>0</v>
      </c>
    </row>
    <row r="140" spans="1:8" s="677" customFormat="1" ht="13.2">
      <c r="A140" s="769"/>
      <c r="B140" s="769" t="s">
        <v>106</v>
      </c>
      <c r="C140" s="485"/>
      <c r="D140" s="485"/>
      <c r="E140" s="485"/>
      <c r="F140" s="485"/>
      <c r="G140" s="485"/>
      <c r="H140" s="505"/>
    </row>
    <row r="141" spans="1:8" s="677" customFormat="1" ht="13.2">
      <c r="A141" s="769"/>
      <c r="B141" s="769" t="s">
        <v>16</v>
      </c>
      <c r="C141" s="485">
        <f t="shared" ref="C141:H142" si="33">C39</f>
        <v>0</v>
      </c>
      <c r="D141" s="485">
        <f t="shared" si="33"/>
        <v>0</v>
      </c>
      <c r="E141" s="485">
        <f t="shared" si="33"/>
        <v>0</v>
      </c>
      <c r="F141" s="485">
        <f t="shared" si="33"/>
        <v>0</v>
      </c>
      <c r="G141" s="485">
        <f t="shared" si="33"/>
        <v>0</v>
      </c>
      <c r="H141" s="505">
        <f t="shared" si="33"/>
        <v>0</v>
      </c>
    </row>
    <row r="142" spans="1:8" s="677" customFormat="1" ht="13.2">
      <c r="A142" s="769"/>
      <c r="B142" s="769" t="s">
        <v>55</v>
      </c>
      <c r="C142" s="485">
        <f>C40</f>
        <v>0</v>
      </c>
      <c r="D142" s="485">
        <f t="shared" si="33"/>
        <v>0</v>
      </c>
      <c r="E142" s="485">
        <f t="shared" si="33"/>
        <v>0</v>
      </c>
      <c r="F142" s="485">
        <f t="shared" si="33"/>
        <v>0</v>
      </c>
      <c r="G142" s="485">
        <f t="shared" si="33"/>
        <v>0</v>
      </c>
      <c r="H142" s="505">
        <f t="shared" si="33"/>
        <v>0</v>
      </c>
    </row>
    <row r="143" spans="1:8" s="677" customFormat="1" ht="13.2">
      <c r="A143" s="769"/>
      <c r="B143" s="769" t="s">
        <v>102</v>
      </c>
      <c r="C143" s="485">
        <f t="shared" ref="C143:H143" si="34">C43</f>
        <v>0</v>
      </c>
      <c r="D143" s="485">
        <f t="shared" si="34"/>
        <v>0</v>
      </c>
      <c r="E143" s="485">
        <f t="shared" si="34"/>
        <v>0</v>
      </c>
      <c r="F143" s="485">
        <f t="shared" si="34"/>
        <v>0</v>
      </c>
      <c r="G143" s="485">
        <f t="shared" si="34"/>
        <v>0</v>
      </c>
      <c r="H143" s="505">
        <f t="shared" si="34"/>
        <v>0</v>
      </c>
    </row>
    <row r="144" spans="1:8" s="677" customFormat="1" thickBot="1">
      <c r="A144" s="771"/>
      <c r="B144" s="771" t="s">
        <v>103</v>
      </c>
      <c r="C144" s="491">
        <f t="shared" ref="C144:H144" si="35">C30+C31+C36+C38-C39+C42+C45</f>
        <v>0</v>
      </c>
      <c r="D144" s="491">
        <f t="shared" si="35"/>
        <v>0</v>
      </c>
      <c r="E144" s="491">
        <f t="shared" si="35"/>
        <v>0</v>
      </c>
      <c r="F144" s="491">
        <f t="shared" si="35"/>
        <v>0</v>
      </c>
      <c r="G144" s="491">
        <f t="shared" si="35"/>
        <v>0</v>
      </c>
      <c r="H144" s="506">
        <f t="shared" si="35"/>
        <v>0</v>
      </c>
    </row>
    <row r="145" spans="1:8" s="677" customFormat="1" ht="14.4" thickTop="1" thickBot="1">
      <c r="A145" s="772"/>
      <c r="B145" s="772" t="s">
        <v>515</v>
      </c>
      <c r="C145" s="493">
        <f>C131-C138</f>
        <v>0</v>
      </c>
      <c r="D145" s="493">
        <f>D131-D138</f>
        <v>0</v>
      </c>
      <c r="E145" s="493">
        <f>E131-E138</f>
        <v>0</v>
      </c>
      <c r="F145" s="493">
        <f t="shared" ref="F145:H145" si="36">F131-F138</f>
        <v>0</v>
      </c>
      <c r="G145" s="493">
        <f t="shared" si="36"/>
        <v>0</v>
      </c>
      <c r="H145" s="494">
        <f t="shared" si="36"/>
        <v>0</v>
      </c>
    </row>
    <row r="146" spans="1:8" s="677" customFormat="1" ht="14.4" thickTop="1" thickBot="1">
      <c r="A146" s="775"/>
      <c r="B146" s="779"/>
      <c r="C146" s="507"/>
      <c r="D146" s="507"/>
      <c r="E146" s="507"/>
      <c r="F146" s="507"/>
      <c r="G146" s="507"/>
      <c r="H146" s="508"/>
    </row>
    <row r="147" spans="1:8" ht="14.4" thickTop="1">
      <c r="A147" s="501"/>
      <c r="B147" s="501"/>
      <c r="C147" s="509"/>
      <c r="D147" s="509"/>
      <c r="E147" s="509"/>
      <c r="F147" s="509"/>
      <c r="G147" s="509"/>
      <c r="H147" s="509"/>
    </row>
    <row r="149" spans="1:8" ht="19.2">
      <c r="A149" s="1461" t="s">
        <v>1132</v>
      </c>
      <c r="B149" s="1462"/>
      <c r="C149" s="1462"/>
      <c r="D149" s="1462"/>
      <c r="E149" s="1462"/>
      <c r="F149" s="1462"/>
      <c r="G149" s="1462"/>
      <c r="H149" s="1463"/>
    </row>
    <row r="150" spans="1:8" ht="18">
      <c r="B150" s="467"/>
    </row>
    <row r="151" spans="1:8">
      <c r="B151" s="464" t="s">
        <v>516</v>
      </c>
      <c r="E151" s="780" t="s">
        <v>403</v>
      </c>
    </row>
    <row r="154" spans="1:8" ht="18">
      <c r="B154" s="467"/>
    </row>
  </sheetData>
  <mergeCells count="2">
    <mergeCell ref="A2:H2"/>
    <mergeCell ref="A149:H149"/>
  </mergeCells>
  <pageMargins left="0.15748031496062992" right="0.15748031496062992" top="0.23622047244094491" bottom="0.23622047244094491" header="0.19685039370078741" footer="0.19685039370078741"/>
  <pageSetup paperSize="9" scale="55" orientation="landscape" r:id="rId1"/>
  <rowBreaks count="2" manualBreakCount="2">
    <brk id="47" max="7" man="1"/>
    <brk id="105" max="16383" man="1"/>
  </rowBreaks>
  <ignoredErrors>
    <ignoredError sqref="C70:F93" unlockedFormula="1"/>
  </ignoredErrors>
</worksheet>
</file>

<file path=xl/worksheets/sheet11.xml><?xml version="1.0" encoding="utf-8"?>
<worksheet xmlns="http://schemas.openxmlformats.org/spreadsheetml/2006/main" xmlns:r="http://schemas.openxmlformats.org/officeDocument/2006/relationships">
  <sheetPr>
    <pageSetUpPr fitToPage="1"/>
  </sheetPr>
  <dimension ref="A1:I48"/>
  <sheetViews>
    <sheetView view="pageBreakPreview" zoomScale="90" zoomScaleNormal="70" zoomScaleSheetLayoutView="90" workbookViewId="0">
      <selection activeCell="A2" sqref="A2:H2"/>
    </sheetView>
  </sheetViews>
  <sheetFormatPr defaultColWidth="9.109375" defaultRowHeight="13.2"/>
  <cols>
    <col min="1" max="1" width="9.33203125" style="81" customWidth="1"/>
    <col min="2" max="2" width="9.88671875" style="81" customWidth="1"/>
    <col min="3" max="3" width="6.6640625" style="81" customWidth="1"/>
    <col min="4" max="4" width="37.6640625" style="81" customWidth="1"/>
    <col min="5" max="5" width="24.33203125" style="81" customWidth="1"/>
    <col min="6" max="6" width="14.44140625" style="81" customWidth="1"/>
    <col min="7" max="7" width="21.33203125" style="81" customWidth="1"/>
    <col min="8" max="8" width="30.5546875" style="81" customWidth="1"/>
    <col min="9" max="9" width="14.109375" style="81" customWidth="1"/>
    <col min="10" max="16384" width="9.109375" style="81"/>
  </cols>
  <sheetData>
    <row r="1" spans="1:9" ht="13.8" thickBot="1"/>
    <row r="2" spans="1:9" ht="27.75" customHeight="1" thickTop="1">
      <c r="A2" s="1465" t="s">
        <v>1148</v>
      </c>
      <c r="B2" s="1465"/>
      <c r="C2" s="1465"/>
      <c r="D2" s="1465"/>
      <c r="E2" s="1465"/>
      <c r="F2" s="1465"/>
      <c r="G2" s="1465"/>
      <c r="H2" s="1465"/>
    </row>
    <row r="3" spans="1:9" ht="18.75" customHeight="1" thickBot="1">
      <c r="A3" s="1466" t="s">
        <v>517</v>
      </c>
      <c r="B3" s="1466"/>
      <c r="C3" s="1466"/>
      <c r="D3" s="1466"/>
      <c r="E3" s="1466"/>
      <c r="F3" s="1466"/>
      <c r="G3" s="1466"/>
      <c r="H3" s="1466"/>
    </row>
    <row r="4" spans="1:9" ht="13.8" thickTop="1">
      <c r="A4" s="510"/>
    </row>
    <row r="5" spans="1:9" ht="30" customHeight="1">
      <c r="A5" s="1467" t="s">
        <v>404</v>
      </c>
      <c r="B5" s="1467"/>
      <c r="C5" s="1467"/>
      <c r="D5" s="324"/>
      <c r="E5" s="324"/>
    </row>
    <row r="6" spans="1:9" ht="30" customHeight="1">
      <c r="A6" s="1464" t="s">
        <v>332</v>
      </c>
      <c r="B6" s="1464"/>
      <c r="C6" s="1464"/>
      <c r="D6" s="511"/>
      <c r="E6" s="511"/>
    </row>
    <row r="7" spans="1:9" ht="30" customHeight="1">
      <c r="A7" s="1464" t="s">
        <v>405</v>
      </c>
      <c r="B7" s="1464"/>
      <c r="C7" s="1464"/>
      <c r="D7" s="511"/>
      <c r="E7" s="511"/>
    </row>
    <row r="8" spans="1:9" ht="30" customHeight="1">
      <c r="A8" s="1464" t="s">
        <v>334</v>
      </c>
      <c r="B8" s="1464"/>
      <c r="C8" s="1464"/>
      <c r="D8" s="511"/>
      <c r="E8" s="511"/>
    </row>
    <row r="9" spans="1:9" ht="30" customHeight="1">
      <c r="A9" s="1464" t="s">
        <v>406</v>
      </c>
      <c r="B9" s="1464"/>
      <c r="C9" s="1464"/>
      <c r="D9" s="511"/>
      <c r="E9" s="511"/>
    </row>
    <row r="12" spans="1:9" ht="13.8" thickBot="1"/>
    <row r="13" spans="1:9" ht="83.25" customHeight="1" thickTop="1">
      <c r="A13" s="1471" t="s">
        <v>518</v>
      </c>
      <c r="B13" s="1472"/>
      <c r="C13" s="1473"/>
      <c r="D13" s="512" t="s">
        <v>519</v>
      </c>
      <c r="E13" s="513" t="s">
        <v>520</v>
      </c>
      <c r="F13" s="513" t="s">
        <v>521</v>
      </c>
      <c r="G13" s="513" t="s">
        <v>522</v>
      </c>
      <c r="H13" s="514" t="s">
        <v>523</v>
      </c>
    </row>
    <row r="14" spans="1:9" ht="39" customHeight="1">
      <c r="A14" s="1468"/>
      <c r="B14" s="1469"/>
      <c r="C14" s="1470"/>
      <c r="D14" s="515"/>
      <c r="E14" s="516"/>
      <c r="F14" s="516"/>
      <c r="G14" s="516"/>
      <c r="H14" s="517"/>
      <c r="I14" s="518"/>
    </row>
    <row r="15" spans="1:9" ht="33" customHeight="1">
      <c r="A15" s="1468"/>
      <c r="B15" s="1469"/>
      <c r="C15" s="1470"/>
      <c r="D15" s="516"/>
      <c r="E15" s="516"/>
      <c r="F15" s="516"/>
      <c r="G15" s="516"/>
      <c r="H15" s="517"/>
      <c r="I15" s="518"/>
    </row>
    <row r="16" spans="1:9" ht="30" customHeight="1">
      <c r="A16" s="1468"/>
      <c r="B16" s="1469"/>
      <c r="C16" s="1470"/>
      <c r="D16" s="516"/>
      <c r="E16" s="516"/>
      <c r="F16" s="516"/>
      <c r="G16" s="516"/>
      <c r="H16" s="517"/>
      <c r="I16" s="518"/>
    </row>
    <row r="17" spans="1:9" ht="30" customHeight="1">
      <c r="A17" s="1468"/>
      <c r="B17" s="1469"/>
      <c r="C17" s="1470"/>
      <c r="D17" s="516"/>
      <c r="E17" s="516"/>
      <c r="F17" s="516"/>
      <c r="G17" s="516"/>
      <c r="H17" s="517"/>
      <c r="I17" s="518"/>
    </row>
    <row r="18" spans="1:9" ht="30" customHeight="1">
      <c r="A18" s="1468"/>
      <c r="B18" s="1469"/>
      <c r="C18" s="1470"/>
      <c r="D18" s="516"/>
      <c r="E18" s="516"/>
      <c r="F18" s="516"/>
      <c r="G18" s="516"/>
      <c r="H18" s="517"/>
      <c r="I18" s="518"/>
    </row>
    <row r="19" spans="1:9" ht="30" customHeight="1">
      <c r="A19" s="1468"/>
      <c r="B19" s="1469"/>
      <c r="C19" s="1470"/>
      <c r="D19" s="516"/>
      <c r="E19" s="516"/>
      <c r="F19" s="516"/>
      <c r="G19" s="516"/>
      <c r="H19" s="517"/>
      <c r="I19" s="518"/>
    </row>
    <row r="20" spans="1:9" ht="30" customHeight="1">
      <c r="A20" s="1468"/>
      <c r="B20" s="1469"/>
      <c r="C20" s="1470"/>
      <c r="D20" s="516"/>
      <c r="E20" s="516"/>
      <c r="F20" s="516"/>
      <c r="G20" s="516"/>
      <c r="H20" s="517"/>
      <c r="I20" s="518"/>
    </row>
    <row r="21" spans="1:9" ht="30" customHeight="1">
      <c r="A21" s="1468"/>
      <c r="B21" s="1469"/>
      <c r="C21" s="1470"/>
      <c r="D21" s="516"/>
      <c r="E21" s="516"/>
      <c r="F21" s="516"/>
      <c r="G21" s="516"/>
      <c r="H21" s="517"/>
      <c r="I21" s="518"/>
    </row>
    <row r="22" spans="1:9" ht="30" customHeight="1">
      <c r="A22" s="1468"/>
      <c r="B22" s="1469"/>
      <c r="C22" s="1470"/>
      <c r="D22" s="516"/>
      <c r="E22" s="516"/>
      <c r="F22" s="516"/>
      <c r="G22" s="516"/>
      <c r="H22" s="517"/>
      <c r="I22" s="518"/>
    </row>
    <row r="23" spans="1:9" ht="30" customHeight="1">
      <c r="A23" s="1468"/>
      <c r="B23" s="1469"/>
      <c r="C23" s="1470"/>
      <c r="D23" s="516"/>
      <c r="E23" s="516"/>
      <c r="F23" s="516"/>
      <c r="G23" s="516"/>
      <c r="H23" s="517"/>
      <c r="I23" s="518"/>
    </row>
    <row r="24" spans="1:9" ht="30" customHeight="1">
      <c r="A24" s="1468"/>
      <c r="B24" s="1469"/>
      <c r="C24" s="1470"/>
      <c r="D24" s="516"/>
      <c r="E24" s="516"/>
      <c r="F24" s="516"/>
      <c r="G24" s="516"/>
      <c r="H24" s="517"/>
      <c r="I24" s="518"/>
    </row>
    <row r="25" spans="1:9" ht="30" customHeight="1">
      <c r="A25" s="1468"/>
      <c r="B25" s="1469"/>
      <c r="C25" s="1470"/>
      <c r="D25" s="519"/>
      <c r="E25" s="519"/>
      <c r="F25" s="519"/>
      <c r="G25" s="519"/>
      <c r="H25" s="520"/>
    </row>
    <row r="26" spans="1:9" ht="30" customHeight="1">
      <c r="A26" s="1468"/>
      <c r="B26" s="1469"/>
      <c r="C26" s="1470"/>
      <c r="D26" s="519"/>
      <c r="E26" s="519"/>
      <c r="F26" s="519"/>
      <c r="G26" s="519"/>
      <c r="H26" s="520"/>
    </row>
    <row r="27" spans="1:9" ht="30" customHeight="1">
      <c r="A27" s="1468"/>
      <c r="B27" s="1469"/>
      <c r="C27" s="1470"/>
      <c r="D27" s="519"/>
      <c r="E27" s="519"/>
      <c r="F27" s="519"/>
      <c r="G27" s="519"/>
      <c r="H27" s="520"/>
    </row>
    <row r="28" spans="1:9" ht="30" customHeight="1">
      <c r="A28" s="1468"/>
      <c r="B28" s="1469"/>
      <c r="C28" s="1470"/>
      <c r="D28" s="519"/>
      <c r="E28" s="519"/>
      <c r="F28" s="519"/>
      <c r="G28" s="519"/>
      <c r="H28" s="520"/>
    </row>
    <row r="29" spans="1:9" ht="30" customHeight="1">
      <c r="A29" s="1468"/>
      <c r="B29" s="1469"/>
      <c r="C29" s="1470"/>
      <c r="D29" s="519"/>
      <c r="E29" s="519"/>
      <c r="F29" s="519"/>
      <c r="G29" s="519"/>
      <c r="H29" s="520"/>
    </row>
    <row r="30" spans="1:9" ht="30" customHeight="1">
      <c r="A30" s="1468"/>
      <c r="B30" s="1469"/>
      <c r="C30" s="1470"/>
      <c r="D30" s="519"/>
      <c r="E30" s="519"/>
      <c r="F30" s="519"/>
      <c r="G30" s="519"/>
      <c r="H30" s="520"/>
    </row>
    <row r="31" spans="1:9" ht="30" customHeight="1">
      <c r="A31" s="1468"/>
      <c r="B31" s="1469"/>
      <c r="C31" s="1470"/>
      <c r="D31" s="519"/>
      <c r="E31" s="519"/>
      <c r="F31" s="519"/>
      <c r="G31" s="519"/>
      <c r="H31" s="520"/>
    </row>
    <row r="32" spans="1:9" ht="30" customHeight="1">
      <c r="A32" s="1468"/>
      <c r="B32" s="1469"/>
      <c r="C32" s="1470"/>
      <c r="D32" s="519"/>
      <c r="E32" s="519"/>
      <c r="F32" s="519"/>
      <c r="G32" s="519"/>
      <c r="H32" s="520"/>
    </row>
    <row r="33" spans="1:8" ht="30" customHeight="1">
      <c r="A33" s="1468"/>
      <c r="B33" s="1469"/>
      <c r="C33" s="1470"/>
      <c r="D33" s="519"/>
      <c r="E33" s="519"/>
      <c r="F33" s="519"/>
      <c r="G33" s="519"/>
      <c r="H33" s="520"/>
    </row>
    <row r="34" spans="1:8" ht="30" customHeight="1">
      <c r="A34" s="1468"/>
      <c r="B34" s="1469"/>
      <c r="C34" s="1470"/>
      <c r="D34" s="519"/>
      <c r="E34" s="519"/>
      <c r="F34" s="519"/>
      <c r="G34" s="519"/>
      <c r="H34" s="520"/>
    </row>
    <row r="35" spans="1:8" ht="30" customHeight="1">
      <c r="A35" s="1468"/>
      <c r="B35" s="1469"/>
      <c r="C35" s="1470"/>
      <c r="D35" s="519"/>
      <c r="E35" s="519"/>
      <c r="F35" s="519"/>
      <c r="G35" s="519"/>
      <c r="H35" s="520"/>
    </row>
    <row r="36" spans="1:8" ht="30" customHeight="1">
      <c r="A36" s="1468"/>
      <c r="B36" s="1469"/>
      <c r="C36" s="1470"/>
      <c r="D36" s="519"/>
      <c r="E36" s="519"/>
      <c r="F36" s="519"/>
      <c r="G36" s="519"/>
      <c r="H36" s="520"/>
    </row>
    <row r="37" spans="1:8" ht="30" customHeight="1">
      <c r="A37" s="1468"/>
      <c r="B37" s="1469"/>
      <c r="C37" s="1470"/>
      <c r="D37" s="519"/>
      <c r="E37" s="519"/>
      <c r="F37" s="519"/>
      <c r="G37" s="519"/>
      <c r="H37" s="520"/>
    </row>
    <row r="38" spans="1:8" ht="30" customHeight="1" thickBot="1">
      <c r="A38" s="1468"/>
      <c r="B38" s="1469"/>
      <c r="C38" s="1470"/>
      <c r="D38" s="521"/>
      <c r="E38" s="521"/>
      <c r="F38" s="521"/>
      <c r="G38" s="521"/>
      <c r="H38" s="522"/>
    </row>
    <row r="39" spans="1:8" ht="30" customHeight="1" thickTop="1" thickBot="1">
      <c r="E39" s="1476" t="s">
        <v>524</v>
      </c>
      <c r="F39" s="1477"/>
      <c r="G39" s="523">
        <f>SUM(G14:G38)</f>
        <v>0</v>
      </c>
    </row>
    <row r="40" spans="1:8" ht="30" customHeight="1" thickTop="1"/>
    <row r="41" spans="1:8" ht="30" customHeight="1">
      <c r="E41" s="1478" t="s">
        <v>392</v>
      </c>
      <c r="F41" s="1478"/>
      <c r="G41" s="524"/>
      <c r="H41" s="525"/>
    </row>
    <row r="42" spans="1:8" ht="49.5" customHeight="1">
      <c r="E42" s="1479" t="s">
        <v>403</v>
      </c>
      <c r="F42" s="1479"/>
      <c r="G42" s="524"/>
      <c r="H42" s="526"/>
    </row>
    <row r="43" spans="1:8">
      <c r="E43" s="1474"/>
      <c r="F43" s="1474"/>
      <c r="H43" s="1475"/>
    </row>
    <row r="44" spans="1:8" ht="24.75" customHeight="1">
      <c r="E44" s="1474"/>
      <c r="F44" s="1474"/>
      <c r="H44" s="1475"/>
    </row>
    <row r="48" spans="1:8">
      <c r="F48" s="527"/>
    </row>
  </sheetData>
  <mergeCells count="38">
    <mergeCell ref="E43:F44"/>
    <mergeCell ref="H43:H44"/>
    <mergeCell ref="A36:C36"/>
    <mergeCell ref="A37:C37"/>
    <mergeCell ref="A38:C38"/>
    <mergeCell ref="E39:F39"/>
    <mergeCell ref="E41:F41"/>
    <mergeCell ref="E42:F42"/>
    <mergeCell ref="A35:C35"/>
    <mergeCell ref="A24:C24"/>
    <mergeCell ref="A25:C25"/>
    <mergeCell ref="A26:C26"/>
    <mergeCell ref="A27:C27"/>
    <mergeCell ref="A28:C28"/>
    <mergeCell ref="A29:C29"/>
    <mergeCell ref="A30:C30"/>
    <mergeCell ref="A31:C31"/>
    <mergeCell ref="A32:C32"/>
    <mergeCell ref="A33:C33"/>
    <mergeCell ref="A34:C34"/>
    <mergeCell ref="A23:C23"/>
    <mergeCell ref="A9:C9"/>
    <mergeCell ref="A13:C13"/>
    <mergeCell ref="A14:C14"/>
    <mergeCell ref="A15:C15"/>
    <mergeCell ref="A16:C16"/>
    <mergeCell ref="A17:C17"/>
    <mergeCell ref="A18:C18"/>
    <mergeCell ref="A19:C19"/>
    <mergeCell ref="A20:C20"/>
    <mergeCell ref="A21:C21"/>
    <mergeCell ref="A22:C22"/>
    <mergeCell ref="A8:C8"/>
    <mergeCell ref="A2:H2"/>
    <mergeCell ref="A3:H3"/>
    <mergeCell ref="A5:C5"/>
    <mergeCell ref="A6:C6"/>
    <mergeCell ref="A7:C7"/>
  </mergeCells>
  <pageMargins left="0.70866141732283472" right="0.70866141732283472" top="0.74803149606299213" bottom="0.74803149606299213" header="0.31496062992125984" footer="0.31496062992125984"/>
  <pageSetup paperSize="9" scale="56" orientation="portrait" r:id="rId1"/>
</worksheet>
</file>

<file path=xl/worksheets/sheet12.xml><?xml version="1.0" encoding="utf-8"?>
<worksheet xmlns="http://schemas.openxmlformats.org/spreadsheetml/2006/main" xmlns:r="http://schemas.openxmlformats.org/officeDocument/2006/relationships">
  <sheetPr>
    <pageSetUpPr fitToPage="1"/>
  </sheetPr>
  <dimension ref="A1:M33"/>
  <sheetViews>
    <sheetView view="pageBreakPreview" zoomScale="90" zoomScaleNormal="70" zoomScaleSheetLayoutView="90" workbookViewId="0">
      <selection activeCell="D246" sqref="D246"/>
    </sheetView>
  </sheetViews>
  <sheetFormatPr defaultColWidth="9.109375" defaultRowHeight="13.2"/>
  <cols>
    <col min="1" max="1" width="9.33203125" style="81" customWidth="1"/>
    <col min="2" max="2" width="9.88671875" style="81" customWidth="1"/>
    <col min="3" max="3" width="6.6640625" style="81" customWidth="1"/>
    <col min="4" max="4" width="25.33203125" style="81" customWidth="1"/>
    <col min="5" max="5" width="21.6640625" style="81" customWidth="1"/>
    <col min="6" max="6" width="21" style="81" customWidth="1"/>
    <col min="7" max="11" width="21.33203125" style="81" customWidth="1"/>
    <col min="12" max="12" width="37.33203125" style="81" customWidth="1"/>
    <col min="13" max="13" width="14.109375" style="81" customWidth="1"/>
    <col min="14" max="16384" width="9.109375" style="81"/>
  </cols>
  <sheetData>
    <row r="1" spans="1:13" ht="13.8" thickBot="1"/>
    <row r="2" spans="1:13" ht="27.75" customHeight="1" thickTop="1">
      <c r="A2" s="1465" t="s">
        <v>1149</v>
      </c>
      <c r="B2" s="1465"/>
      <c r="C2" s="1465"/>
      <c r="D2" s="1465"/>
      <c r="E2" s="1465"/>
      <c r="F2" s="1465"/>
      <c r="G2" s="1465"/>
      <c r="H2" s="1465"/>
      <c r="I2" s="1465"/>
      <c r="J2" s="1465"/>
      <c r="K2" s="1465"/>
      <c r="L2" s="1465"/>
    </row>
    <row r="3" spans="1:13" ht="21.75" customHeight="1" thickBot="1">
      <c r="A3" s="1466" t="s">
        <v>525</v>
      </c>
      <c r="B3" s="1466"/>
      <c r="C3" s="1466"/>
      <c r="D3" s="1466"/>
      <c r="E3" s="1466"/>
      <c r="F3" s="1466"/>
      <c r="G3" s="1466"/>
      <c r="H3" s="1466"/>
      <c r="I3" s="1466"/>
      <c r="J3" s="1466"/>
      <c r="K3" s="1466"/>
      <c r="L3" s="1466"/>
    </row>
    <row r="4" spans="1:13" ht="15.75" customHeight="1" thickTop="1"/>
    <row r="5" spans="1:13" ht="30" customHeight="1">
      <c r="A5" s="1467" t="s">
        <v>404</v>
      </c>
      <c r="B5" s="1467"/>
      <c r="C5" s="1467"/>
      <c r="D5" s="324"/>
      <c r="E5" s="324"/>
    </row>
    <row r="6" spans="1:13" ht="26.25" customHeight="1">
      <c r="A6" s="1464" t="s">
        <v>332</v>
      </c>
      <c r="B6" s="1464"/>
      <c r="C6" s="1464"/>
      <c r="D6" s="511"/>
      <c r="E6" s="511"/>
    </row>
    <row r="7" spans="1:13" ht="24" customHeight="1">
      <c r="A7" s="1464" t="s">
        <v>405</v>
      </c>
      <c r="B7" s="1464"/>
      <c r="C7" s="1464"/>
      <c r="D7" s="511"/>
      <c r="E7" s="511"/>
    </row>
    <row r="8" spans="1:13" ht="26.25" customHeight="1">
      <c r="A8" s="1464" t="s">
        <v>334</v>
      </c>
      <c r="B8" s="1464"/>
      <c r="C8" s="1464"/>
      <c r="D8" s="511"/>
      <c r="E8" s="511"/>
    </row>
    <row r="9" spans="1:13" ht="29.25" customHeight="1">
      <c r="A9" s="1464" t="s">
        <v>406</v>
      </c>
      <c r="B9" s="1464"/>
      <c r="C9" s="1464"/>
      <c r="D9" s="511"/>
      <c r="E9" s="511"/>
    </row>
    <row r="11" spans="1:13" ht="13.8" thickBot="1"/>
    <row r="12" spans="1:13" ht="51" customHeight="1" thickTop="1">
      <c r="A12" s="1480" t="s">
        <v>526</v>
      </c>
      <c r="B12" s="1481"/>
      <c r="C12" s="1482"/>
      <c r="D12" s="1489" t="s">
        <v>527</v>
      </c>
      <c r="E12" s="1489" t="s">
        <v>528</v>
      </c>
      <c r="F12" s="1492" t="s">
        <v>529</v>
      </c>
      <c r="G12" s="1472"/>
      <c r="H12" s="1472"/>
      <c r="I12" s="1472"/>
      <c r="J12" s="1473"/>
      <c r="K12" s="1489" t="s">
        <v>530</v>
      </c>
      <c r="L12" s="1493" t="s">
        <v>523</v>
      </c>
    </row>
    <row r="13" spans="1:13" ht="64.5" customHeight="1">
      <c r="A13" s="1483"/>
      <c r="B13" s="1484"/>
      <c r="C13" s="1485"/>
      <c r="D13" s="1490"/>
      <c r="E13" s="1490"/>
      <c r="F13" s="528" t="s">
        <v>531</v>
      </c>
      <c r="G13" s="528" t="s">
        <v>532</v>
      </c>
      <c r="H13" s="529" t="s">
        <v>533</v>
      </c>
      <c r="I13" s="529" t="s">
        <v>534</v>
      </c>
      <c r="J13" s="528" t="s">
        <v>535</v>
      </c>
      <c r="K13" s="1490"/>
      <c r="L13" s="1494"/>
      <c r="M13" s="518"/>
    </row>
    <row r="14" spans="1:13" ht="40.5" customHeight="1">
      <c r="A14" s="1486"/>
      <c r="B14" s="1487"/>
      <c r="C14" s="1488"/>
      <c r="D14" s="1491"/>
      <c r="E14" s="1491"/>
      <c r="F14" s="530" t="s">
        <v>536</v>
      </c>
      <c r="G14" s="530" t="s">
        <v>536</v>
      </c>
      <c r="H14" s="530" t="s">
        <v>536</v>
      </c>
      <c r="I14" s="530" t="s">
        <v>536</v>
      </c>
      <c r="J14" s="530" t="s">
        <v>536</v>
      </c>
      <c r="K14" s="1491"/>
      <c r="L14" s="1495"/>
      <c r="M14" s="518"/>
    </row>
    <row r="15" spans="1:13" ht="33" customHeight="1">
      <c r="A15" s="1468"/>
      <c r="B15" s="1469"/>
      <c r="C15" s="1470"/>
      <c r="D15" s="516"/>
      <c r="E15" s="516"/>
      <c r="F15" s="516"/>
      <c r="G15" s="516"/>
      <c r="H15" s="531"/>
      <c r="I15" s="531"/>
      <c r="J15" s="531"/>
      <c r="K15" s="531">
        <f>F15+G15+H15+I15+J15</f>
        <v>0</v>
      </c>
      <c r="L15" s="517"/>
      <c r="M15" s="518"/>
    </row>
    <row r="16" spans="1:13" ht="30" customHeight="1">
      <c r="A16" s="1468"/>
      <c r="B16" s="1469"/>
      <c r="C16" s="1470"/>
      <c r="D16" s="516"/>
      <c r="E16" s="516"/>
      <c r="F16" s="516"/>
      <c r="G16" s="516"/>
      <c r="H16" s="531"/>
      <c r="I16" s="531"/>
      <c r="J16" s="531"/>
      <c r="K16" s="531">
        <f t="shared" ref="K16:K28" si="0">F16+G16+H16+I16+J16</f>
        <v>0</v>
      </c>
      <c r="L16" s="517"/>
      <c r="M16" s="518"/>
    </row>
    <row r="17" spans="1:13" ht="30" customHeight="1">
      <c r="A17" s="1468"/>
      <c r="B17" s="1469"/>
      <c r="C17" s="1470"/>
      <c r="D17" s="516"/>
      <c r="E17" s="516"/>
      <c r="F17" s="516"/>
      <c r="G17" s="516"/>
      <c r="H17" s="531"/>
      <c r="I17" s="531"/>
      <c r="J17" s="531"/>
      <c r="K17" s="531">
        <f t="shared" si="0"/>
        <v>0</v>
      </c>
      <c r="L17" s="517"/>
      <c r="M17" s="518"/>
    </row>
    <row r="18" spans="1:13" ht="30" customHeight="1">
      <c r="A18" s="1468"/>
      <c r="B18" s="1469"/>
      <c r="C18" s="1470"/>
      <c r="D18" s="516"/>
      <c r="E18" s="516"/>
      <c r="F18" s="516"/>
      <c r="G18" s="516"/>
      <c r="H18" s="531"/>
      <c r="I18" s="531"/>
      <c r="J18" s="531"/>
      <c r="K18" s="531">
        <f t="shared" si="0"/>
        <v>0</v>
      </c>
      <c r="L18" s="517"/>
      <c r="M18" s="518"/>
    </row>
    <row r="19" spans="1:13" ht="30" customHeight="1">
      <c r="A19" s="1468"/>
      <c r="B19" s="1469"/>
      <c r="C19" s="1470"/>
      <c r="D19" s="516"/>
      <c r="E19" s="516"/>
      <c r="F19" s="516"/>
      <c r="G19" s="516"/>
      <c r="H19" s="531"/>
      <c r="I19" s="531"/>
      <c r="J19" s="531"/>
      <c r="K19" s="531">
        <f t="shared" si="0"/>
        <v>0</v>
      </c>
      <c r="L19" s="517"/>
      <c r="M19" s="518"/>
    </row>
    <row r="20" spans="1:13" ht="30" customHeight="1">
      <c r="A20" s="1468"/>
      <c r="B20" s="1469"/>
      <c r="C20" s="1470"/>
      <c r="D20" s="516"/>
      <c r="E20" s="516"/>
      <c r="F20" s="516"/>
      <c r="G20" s="516"/>
      <c r="H20" s="531"/>
      <c r="I20" s="531"/>
      <c r="J20" s="531"/>
      <c r="K20" s="531">
        <f t="shared" si="0"/>
        <v>0</v>
      </c>
      <c r="L20" s="517"/>
      <c r="M20" s="518"/>
    </row>
    <row r="21" spans="1:13" ht="30" customHeight="1">
      <c r="A21" s="1468"/>
      <c r="B21" s="1469"/>
      <c r="C21" s="1470"/>
      <c r="D21" s="519"/>
      <c r="E21" s="519"/>
      <c r="F21" s="519"/>
      <c r="G21" s="519"/>
      <c r="H21" s="532"/>
      <c r="I21" s="532"/>
      <c r="J21" s="532"/>
      <c r="K21" s="531">
        <f t="shared" si="0"/>
        <v>0</v>
      </c>
      <c r="L21" s="520"/>
    </row>
    <row r="22" spans="1:13" ht="30" customHeight="1">
      <c r="A22" s="1468"/>
      <c r="B22" s="1469"/>
      <c r="C22" s="1470"/>
      <c r="D22" s="519"/>
      <c r="E22" s="519"/>
      <c r="F22" s="519"/>
      <c r="G22" s="519"/>
      <c r="H22" s="532"/>
      <c r="I22" s="532"/>
      <c r="J22" s="532"/>
      <c r="K22" s="531">
        <f t="shared" si="0"/>
        <v>0</v>
      </c>
      <c r="L22" s="520"/>
    </row>
    <row r="23" spans="1:13" ht="30" customHeight="1">
      <c r="A23" s="1468"/>
      <c r="B23" s="1469"/>
      <c r="C23" s="1470"/>
      <c r="D23" s="519"/>
      <c r="E23" s="519"/>
      <c r="F23" s="519"/>
      <c r="G23" s="519"/>
      <c r="H23" s="532"/>
      <c r="I23" s="532"/>
      <c r="J23" s="532"/>
      <c r="K23" s="531">
        <f t="shared" si="0"/>
        <v>0</v>
      </c>
      <c r="L23" s="520"/>
    </row>
    <row r="24" spans="1:13" ht="30" customHeight="1">
      <c r="A24" s="1468"/>
      <c r="B24" s="1469"/>
      <c r="C24" s="1470"/>
      <c r="D24" s="519"/>
      <c r="E24" s="519"/>
      <c r="F24" s="519"/>
      <c r="G24" s="519"/>
      <c r="H24" s="532"/>
      <c r="I24" s="532"/>
      <c r="J24" s="532"/>
      <c r="K24" s="531">
        <f t="shared" si="0"/>
        <v>0</v>
      </c>
      <c r="L24" s="520"/>
    </row>
    <row r="25" spans="1:13" ht="30" customHeight="1">
      <c r="A25" s="1468"/>
      <c r="B25" s="1469"/>
      <c r="C25" s="1470"/>
      <c r="D25" s="519"/>
      <c r="E25" s="519"/>
      <c r="F25" s="519"/>
      <c r="G25" s="519"/>
      <c r="H25" s="532"/>
      <c r="I25" s="532"/>
      <c r="J25" s="532"/>
      <c r="K25" s="531">
        <f t="shared" si="0"/>
        <v>0</v>
      </c>
      <c r="L25" s="520"/>
    </row>
    <row r="26" spans="1:13" ht="30" customHeight="1">
      <c r="A26" s="1468"/>
      <c r="B26" s="1469"/>
      <c r="C26" s="1470"/>
      <c r="D26" s="519"/>
      <c r="E26" s="519"/>
      <c r="F26" s="519"/>
      <c r="G26" s="519"/>
      <c r="H26" s="532"/>
      <c r="I26" s="532"/>
      <c r="J26" s="532"/>
      <c r="K26" s="531">
        <f t="shared" si="0"/>
        <v>0</v>
      </c>
      <c r="L26" s="520"/>
    </row>
    <row r="27" spans="1:13" ht="30" customHeight="1">
      <c r="A27" s="1468"/>
      <c r="B27" s="1469"/>
      <c r="C27" s="1470"/>
      <c r="D27" s="519"/>
      <c r="E27" s="519"/>
      <c r="F27" s="519"/>
      <c r="G27" s="519"/>
      <c r="H27" s="532"/>
      <c r="I27" s="532"/>
      <c r="J27" s="532"/>
      <c r="K27" s="531">
        <f t="shared" si="0"/>
        <v>0</v>
      </c>
      <c r="L27" s="520"/>
    </row>
    <row r="28" spans="1:13" ht="30" customHeight="1" thickBot="1">
      <c r="A28" s="1496" t="s">
        <v>537</v>
      </c>
      <c r="B28" s="1497"/>
      <c r="C28" s="1497"/>
      <c r="D28" s="1497"/>
      <c r="E28" s="1498"/>
      <c r="F28" s="533">
        <f>SUM(F15:F27)</f>
        <v>0</v>
      </c>
      <c r="G28" s="533">
        <f>SUM(G15:G27)</f>
        <v>0</v>
      </c>
      <c r="H28" s="533">
        <f t="shared" ref="H28:J28" si="1">SUM(H15:H27)</f>
        <v>0</v>
      </c>
      <c r="I28" s="533">
        <f t="shared" si="1"/>
        <v>0</v>
      </c>
      <c r="J28" s="533">
        <f t="shared" si="1"/>
        <v>0</v>
      </c>
      <c r="K28" s="534">
        <f t="shared" si="0"/>
        <v>0</v>
      </c>
      <c r="L28" s="522"/>
    </row>
    <row r="29" spans="1:13" ht="30" customHeight="1" thickTop="1"/>
    <row r="30" spans="1:13" ht="30" customHeight="1">
      <c r="G30" s="524"/>
      <c r="H30" s="1478" t="s">
        <v>392</v>
      </c>
      <c r="I30" s="1478"/>
      <c r="J30" s="524"/>
      <c r="K30" s="524"/>
      <c r="L30" s="525"/>
    </row>
    <row r="31" spans="1:13" ht="49.5" customHeight="1">
      <c r="G31" s="524"/>
      <c r="H31" s="1479" t="s">
        <v>403</v>
      </c>
      <c r="I31" s="1479"/>
      <c r="J31" s="524"/>
      <c r="K31" s="524"/>
      <c r="L31" s="526"/>
    </row>
    <row r="32" spans="1:13">
      <c r="H32" s="1474"/>
      <c r="I32" s="1474"/>
      <c r="L32" s="1475"/>
    </row>
    <row r="33" spans="8:12" ht="24.75" customHeight="1">
      <c r="H33" s="1474"/>
      <c r="I33" s="1474"/>
      <c r="L33" s="1475"/>
    </row>
  </sheetData>
  <mergeCells count="31">
    <mergeCell ref="L32:L33"/>
    <mergeCell ref="A26:C26"/>
    <mergeCell ref="A27:C27"/>
    <mergeCell ref="A28:E28"/>
    <mergeCell ref="H30:I30"/>
    <mergeCell ref="H31:I31"/>
    <mergeCell ref="H32:I33"/>
    <mergeCell ref="A25:C25"/>
    <mergeCell ref="L12:L14"/>
    <mergeCell ref="A15:C15"/>
    <mergeCell ref="A16:C16"/>
    <mergeCell ref="A17:C17"/>
    <mergeCell ref="A18:C18"/>
    <mergeCell ref="A19:C19"/>
    <mergeCell ref="K12:K14"/>
    <mergeCell ref="A20:C20"/>
    <mergeCell ref="A21:C21"/>
    <mergeCell ref="A22:C22"/>
    <mergeCell ref="A23:C23"/>
    <mergeCell ref="A24:C24"/>
    <mergeCell ref="A9:C9"/>
    <mergeCell ref="A12:C14"/>
    <mergeCell ref="D12:D14"/>
    <mergeCell ref="E12:E14"/>
    <mergeCell ref="F12:J12"/>
    <mergeCell ref="A8:C8"/>
    <mergeCell ref="A2:L2"/>
    <mergeCell ref="A3:L3"/>
    <mergeCell ref="A5:C5"/>
    <mergeCell ref="A6:C6"/>
    <mergeCell ref="A7:C7"/>
  </mergeCells>
  <pageMargins left="0.55118110236220474" right="0.39370078740157483" top="0.55118110236220474" bottom="0.15748031496062992" header="0.31496062992125984" footer="0.31496062992125984"/>
  <pageSetup paperSize="9" scale="55" orientation="landscape" r:id="rId1"/>
</worksheet>
</file>

<file path=xl/worksheets/sheet13.xml><?xml version="1.0" encoding="utf-8"?>
<worksheet xmlns="http://schemas.openxmlformats.org/spreadsheetml/2006/main" xmlns:r="http://schemas.openxmlformats.org/officeDocument/2006/relationships">
  <dimension ref="A1:DG332"/>
  <sheetViews>
    <sheetView view="pageBreakPreview" topLeftCell="A304" zoomScale="90" zoomScaleNormal="100" zoomScaleSheetLayoutView="90" workbookViewId="0">
      <selection activeCell="B179" sqref="B179"/>
    </sheetView>
  </sheetViews>
  <sheetFormatPr defaultColWidth="24.33203125" defaultRowHeight="13.2"/>
  <cols>
    <col min="1" max="1" width="24.5546875" style="799" customWidth="1"/>
    <col min="2" max="2" width="88.109375" style="799" customWidth="1"/>
    <col min="3" max="3" width="19.33203125" style="799" customWidth="1"/>
    <col min="4" max="4" width="19.88671875" style="799" customWidth="1"/>
    <col min="5" max="5" width="19" style="799" customWidth="1"/>
    <col min="6" max="6" width="20.33203125" style="799" customWidth="1"/>
    <col min="7" max="7" width="22.5546875" style="799" customWidth="1"/>
    <col min="8" max="8" width="25.6640625" style="799" customWidth="1"/>
    <col min="9" max="29" width="24.33203125" style="822"/>
    <col min="30" max="101" width="24.33203125" style="821"/>
    <col min="102" max="16384" width="24.33203125" style="799"/>
  </cols>
  <sheetData>
    <row r="1" spans="1:111" ht="26.25" customHeight="1">
      <c r="A1" s="1499" t="s">
        <v>548</v>
      </c>
      <c r="B1" s="1499"/>
      <c r="C1" s="1499"/>
      <c r="D1" s="1499"/>
      <c r="E1" s="1499"/>
      <c r="F1" s="1499"/>
      <c r="G1" s="1499"/>
      <c r="H1" s="1499"/>
    </row>
    <row r="2" spans="1:111" s="940" customFormat="1" ht="17.399999999999999">
      <c r="A2" s="1093"/>
      <c r="B2" s="1093"/>
      <c r="C2" s="1093"/>
      <c r="D2" s="1093"/>
      <c r="E2" s="1093"/>
      <c r="F2" s="1093"/>
      <c r="G2" s="1093"/>
      <c r="H2" s="1093"/>
      <c r="I2" s="822"/>
      <c r="J2" s="822"/>
      <c r="K2" s="822"/>
      <c r="L2" s="822"/>
      <c r="M2" s="822"/>
      <c r="N2" s="822"/>
      <c r="O2" s="822"/>
      <c r="P2" s="822"/>
      <c r="Q2" s="822"/>
      <c r="R2" s="822"/>
      <c r="S2" s="822"/>
      <c r="T2" s="822"/>
      <c r="U2" s="822"/>
      <c r="V2" s="822"/>
      <c r="W2" s="822"/>
      <c r="X2" s="822"/>
      <c r="Y2" s="822"/>
      <c r="Z2" s="822"/>
      <c r="AA2" s="822"/>
      <c r="AB2" s="822"/>
      <c r="AC2" s="822"/>
      <c r="AD2" s="821"/>
      <c r="AE2" s="821"/>
      <c r="AF2" s="821"/>
      <c r="AG2" s="821"/>
      <c r="AH2" s="821"/>
      <c r="AI2" s="821"/>
      <c r="AJ2" s="821"/>
      <c r="AK2" s="821"/>
      <c r="AL2" s="821"/>
      <c r="AM2" s="821"/>
      <c r="AN2" s="821"/>
      <c r="AO2" s="821"/>
      <c r="AP2" s="821"/>
      <c r="AQ2" s="821"/>
      <c r="AR2" s="821"/>
      <c r="AS2" s="821"/>
      <c r="AT2" s="821"/>
      <c r="AU2" s="821"/>
      <c r="AV2" s="821"/>
      <c r="AW2" s="821"/>
      <c r="AX2" s="821"/>
      <c r="AY2" s="821"/>
      <c r="AZ2" s="821"/>
      <c r="BA2" s="821"/>
      <c r="BB2" s="821"/>
      <c r="BC2" s="821"/>
      <c r="BD2" s="821"/>
      <c r="BE2" s="821"/>
      <c r="BF2" s="821"/>
      <c r="BG2" s="821"/>
      <c r="BH2" s="821"/>
      <c r="BI2" s="821"/>
      <c r="BJ2" s="821"/>
      <c r="BK2" s="821"/>
      <c r="BL2" s="821"/>
      <c r="BM2" s="821"/>
      <c r="BN2" s="821"/>
      <c r="BO2" s="821"/>
      <c r="BP2" s="821"/>
      <c r="BQ2" s="821"/>
      <c r="BR2" s="821"/>
      <c r="BS2" s="821"/>
      <c r="BT2" s="821"/>
      <c r="BU2" s="821"/>
      <c r="BV2" s="821"/>
      <c r="BW2" s="821"/>
      <c r="BX2" s="821"/>
      <c r="BY2" s="821"/>
      <c r="BZ2" s="821"/>
      <c r="CA2" s="821"/>
      <c r="CB2" s="821"/>
      <c r="CC2" s="821"/>
      <c r="CD2" s="821"/>
      <c r="CE2" s="821"/>
      <c r="CF2" s="821"/>
      <c r="CG2" s="821"/>
      <c r="CH2" s="821"/>
      <c r="CI2" s="821"/>
      <c r="CJ2" s="821"/>
      <c r="CK2" s="821"/>
      <c r="CL2" s="821"/>
      <c r="CM2" s="821"/>
      <c r="CN2" s="821"/>
      <c r="CO2" s="821"/>
      <c r="CP2" s="821"/>
      <c r="CQ2" s="821"/>
      <c r="CR2" s="821"/>
      <c r="CS2" s="821"/>
      <c r="CT2" s="821"/>
      <c r="CU2" s="821"/>
      <c r="CV2" s="821"/>
      <c r="CW2" s="821"/>
      <c r="CX2" s="821"/>
      <c r="CY2" s="821"/>
      <c r="CZ2" s="821"/>
      <c r="DA2" s="821"/>
      <c r="DB2" s="821"/>
      <c r="DC2" s="821"/>
      <c r="DD2" s="821"/>
      <c r="DE2" s="821"/>
      <c r="DF2" s="821"/>
      <c r="DG2" s="821"/>
    </row>
    <row r="3" spans="1:111">
      <c r="A3" s="940" t="s">
        <v>549</v>
      </c>
      <c r="B3" s="1092"/>
      <c r="C3" s="940"/>
      <c r="D3" s="940"/>
      <c r="E3" s="940"/>
      <c r="F3" s="940"/>
      <c r="G3" s="940"/>
      <c r="H3" s="940"/>
    </row>
    <row r="4" spans="1:111">
      <c r="A4" s="940" t="s">
        <v>332</v>
      </c>
      <c r="B4" s="1092"/>
      <c r="C4" s="940"/>
      <c r="D4" s="940"/>
      <c r="E4" s="940"/>
      <c r="F4" s="940"/>
      <c r="G4" s="940"/>
      <c r="H4" s="940"/>
    </row>
    <row r="5" spans="1:111">
      <c r="A5" s="940" t="s">
        <v>333</v>
      </c>
      <c r="B5" s="1092"/>
      <c r="C5" s="940"/>
      <c r="D5" s="940"/>
      <c r="E5" s="940"/>
      <c r="F5" s="940"/>
      <c r="G5" s="940"/>
      <c r="H5" s="940"/>
    </row>
    <row r="6" spans="1:111">
      <c r="A6" s="940" t="s">
        <v>334</v>
      </c>
      <c r="B6" s="1092"/>
      <c r="C6" s="940"/>
      <c r="D6" s="940"/>
      <c r="E6" s="940"/>
      <c r="F6" s="940"/>
      <c r="G6" s="940"/>
      <c r="H6" s="940"/>
    </row>
    <row r="7" spans="1:111">
      <c r="A7" s="940" t="s">
        <v>335</v>
      </c>
      <c r="B7" s="1092"/>
      <c r="C7" s="940"/>
      <c r="D7" s="940"/>
      <c r="E7" s="940"/>
      <c r="F7" s="940"/>
      <c r="G7" s="940"/>
      <c r="H7" s="940"/>
    </row>
    <row r="8" spans="1:111" ht="16.5" customHeight="1">
      <c r="A8" s="940"/>
      <c r="B8" s="940"/>
      <c r="C8" s="940"/>
      <c r="D8" s="940"/>
      <c r="E8" s="940"/>
      <c r="F8" s="940"/>
      <c r="G8" s="940"/>
      <c r="H8" s="940"/>
    </row>
    <row r="9" spans="1:111" ht="15" thickBot="1">
      <c r="A9" s="1075" t="s">
        <v>96</v>
      </c>
      <c r="C9" s="1091"/>
      <c r="D9" s="1091"/>
      <c r="E9" s="1091"/>
      <c r="F9" s="1091"/>
      <c r="G9" s="1091"/>
      <c r="H9" s="1090" t="s">
        <v>336</v>
      </c>
    </row>
    <row r="10" spans="1:111" s="1087" customFormat="1" ht="65.25" customHeight="1" thickTop="1">
      <c r="A10" s="932" t="s">
        <v>337</v>
      </c>
      <c r="B10" s="931" t="s">
        <v>338</v>
      </c>
      <c r="C10" s="931" t="s">
        <v>1131</v>
      </c>
      <c r="D10" s="931" t="s">
        <v>1137</v>
      </c>
      <c r="E10" s="931" t="s">
        <v>1138</v>
      </c>
      <c r="F10" s="931" t="s">
        <v>1139</v>
      </c>
      <c r="G10" s="931" t="s">
        <v>1140</v>
      </c>
      <c r="H10" s="930" t="s">
        <v>1133</v>
      </c>
      <c r="I10" s="1089"/>
      <c r="J10" s="1089"/>
      <c r="K10" s="1089"/>
      <c r="L10" s="1089"/>
      <c r="M10" s="1089"/>
      <c r="N10" s="1089"/>
      <c r="O10" s="1089"/>
      <c r="P10" s="1089"/>
      <c r="Q10" s="1089"/>
      <c r="R10" s="1089"/>
      <c r="S10" s="1089"/>
      <c r="T10" s="1089"/>
      <c r="U10" s="1089"/>
      <c r="V10" s="1089"/>
      <c r="W10" s="1089"/>
      <c r="X10" s="1089"/>
      <c r="Y10" s="1089"/>
      <c r="Z10" s="1089"/>
      <c r="AA10" s="1089"/>
      <c r="AB10" s="1089"/>
      <c r="AC10" s="1089"/>
      <c r="AD10" s="1088"/>
      <c r="AE10" s="1088"/>
      <c r="AF10" s="1088"/>
      <c r="AG10" s="1088"/>
      <c r="AH10" s="1088"/>
      <c r="AI10" s="1088"/>
      <c r="AJ10" s="1088"/>
      <c r="AK10" s="1088"/>
      <c r="AL10" s="1088"/>
      <c r="AM10" s="1088"/>
      <c r="AN10" s="1088"/>
      <c r="AO10" s="1088"/>
      <c r="AP10" s="1088"/>
      <c r="AQ10" s="1088"/>
      <c r="AR10" s="1088"/>
      <c r="AS10" s="1088"/>
      <c r="AT10" s="1088"/>
      <c r="AU10" s="1088"/>
      <c r="AV10" s="1088"/>
      <c r="AW10" s="1088"/>
      <c r="AX10" s="1088"/>
      <c r="AY10" s="1088"/>
      <c r="AZ10" s="1088"/>
      <c r="BA10" s="1088"/>
      <c r="BB10" s="1088"/>
      <c r="BC10" s="1088"/>
      <c r="BD10" s="1088"/>
      <c r="BE10" s="1088"/>
      <c r="BF10" s="1088"/>
      <c r="BG10" s="1088"/>
      <c r="BH10" s="1088"/>
      <c r="BI10" s="1088"/>
      <c r="BJ10" s="1088"/>
      <c r="BK10" s="1088"/>
      <c r="BL10" s="1088"/>
      <c r="BM10" s="1088"/>
      <c r="BN10" s="1088"/>
      <c r="BO10" s="1088"/>
      <c r="BP10" s="1088"/>
      <c r="BQ10" s="1088"/>
      <c r="BR10" s="1088"/>
      <c r="BS10" s="1088"/>
      <c r="BT10" s="1088"/>
      <c r="BU10" s="1088"/>
      <c r="BV10" s="1088"/>
      <c r="BW10" s="1088"/>
      <c r="BX10" s="1088"/>
      <c r="BY10" s="1088"/>
      <c r="BZ10" s="1088"/>
      <c r="CA10" s="1088"/>
      <c r="CB10" s="1088"/>
      <c r="CC10" s="1088"/>
      <c r="CD10" s="1088"/>
      <c r="CE10" s="1088"/>
      <c r="CF10" s="1088"/>
      <c r="CG10" s="1088"/>
      <c r="CH10" s="1088"/>
      <c r="CI10" s="1088"/>
      <c r="CJ10" s="1088"/>
      <c r="CK10" s="1088"/>
      <c r="CL10" s="1088"/>
      <c r="CM10" s="1088"/>
      <c r="CN10" s="1088"/>
      <c r="CO10" s="1088"/>
      <c r="CP10" s="1088"/>
      <c r="CQ10" s="1088"/>
      <c r="CR10" s="1088"/>
      <c r="CS10" s="1088"/>
      <c r="CT10" s="1088"/>
      <c r="CU10" s="1088"/>
      <c r="CV10" s="1088"/>
      <c r="CW10" s="1088"/>
    </row>
    <row r="11" spans="1:111" s="979" customFormat="1">
      <c r="A11" s="1056">
        <v>0</v>
      </c>
      <c r="B11" s="1055" t="s">
        <v>340</v>
      </c>
      <c r="C11" s="1054"/>
      <c r="D11" s="1054"/>
      <c r="E11" s="1054"/>
      <c r="F11" s="1054"/>
      <c r="G11" s="1054"/>
      <c r="H11" s="1053"/>
      <c r="I11" s="822"/>
      <c r="J11" s="822"/>
      <c r="K11" s="822"/>
      <c r="L11" s="822"/>
      <c r="M11" s="822"/>
      <c r="N11" s="822"/>
      <c r="O11" s="822"/>
      <c r="P11" s="822"/>
      <c r="Q11" s="822"/>
      <c r="R11" s="822"/>
      <c r="S11" s="822"/>
      <c r="T11" s="822"/>
      <c r="U11" s="822"/>
      <c r="V11" s="822"/>
      <c r="W11" s="822"/>
      <c r="X11" s="822"/>
      <c r="Y11" s="822"/>
      <c r="Z11" s="822"/>
      <c r="AA11" s="822"/>
      <c r="AB11" s="822"/>
      <c r="AC11" s="822"/>
      <c r="AD11" s="821"/>
      <c r="AE11" s="821"/>
      <c r="AF11" s="821"/>
      <c r="AG11" s="821"/>
      <c r="AH11" s="821"/>
      <c r="AI11" s="821"/>
      <c r="AJ11" s="821"/>
      <c r="AK11" s="821"/>
      <c r="AL11" s="821"/>
      <c r="AM11" s="821"/>
      <c r="AN11" s="821"/>
      <c r="AO11" s="821"/>
      <c r="AP11" s="821"/>
      <c r="AQ11" s="821"/>
      <c r="AR11" s="821"/>
      <c r="AS11" s="821"/>
      <c r="AT11" s="821"/>
      <c r="AU11" s="821"/>
      <c r="AV11" s="821"/>
      <c r="AW11" s="821"/>
      <c r="AX11" s="821"/>
      <c r="AY11" s="821"/>
      <c r="AZ11" s="821"/>
      <c r="BA11" s="821"/>
      <c r="BB11" s="821"/>
      <c r="BC11" s="821"/>
      <c r="BD11" s="821"/>
      <c r="BE11" s="821"/>
      <c r="BF11" s="821"/>
      <c r="BG11" s="821"/>
      <c r="BH11" s="821"/>
      <c r="BI11" s="821"/>
      <c r="BJ11" s="821"/>
      <c r="BK11" s="821"/>
      <c r="BL11" s="821"/>
      <c r="BM11" s="821"/>
      <c r="BN11" s="821"/>
      <c r="BO11" s="821"/>
      <c r="BP11" s="821"/>
      <c r="BQ11" s="821"/>
      <c r="BR11" s="821"/>
      <c r="BS11" s="821"/>
      <c r="BT11" s="821"/>
      <c r="BU11" s="821"/>
      <c r="BV11" s="821"/>
      <c r="BW11" s="821"/>
      <c r="BX11" s="821"/>
      <c r="BY11" s="821"/>
      <c r="BZ11" s="821"/>
      <c r="CA11" s="821"/>
      <c r="CB11" s="821"/>
      <c r="CC11" s="821"/>
      <c r="CD11" s="821"/>
      <c r="CE11" s="821"/>
      <c r="CF11" s="821"/>
      <c r="CG11" s="821"/>
      <c r="CH11" s="821"/>
      <c r="CI11" s="821"/>
      <c r="CJ11" s="821"/>
      <c r="CK11" s="821"/>
      <c r="CL11" s="821"/>
      <c r="CM11" s="821"/>
      <c r="CN11" s="821"/>
      <c r="CO11" s="821"/>
      <c r="CP11" s="821"/>
      <c r="CQ11" s="821"/>
      <c r="CR11" s="821"/>
      <c r="CS11" s="821"/>
      <c r="CT11" s="821"/>
      <c r="CU11" s="821"/>
      <c r="CV11" s="821"/>
      <c r="CW11" s="821"/>
    </row>
    <row r="12" spans="1:111" ht="13.8">
      <c r="A12" s="1046">
        <v>100</v>
      </c>
      <c r="B12" s="1045" t="s">
        <v>1004</v>
      </c>
      <c r="C12" s="1044"/>
      <c r="D12" s="1044"/>
      <c r="E12" s="1044"/>
      <c r="F12" s="1044"/>
      <c r="G12" s="1044"/>
      <c r="H12" s="1043"/>
    </row>
    <row r="13" spans="1:111" ht="13.8">
      <c r="A13" s="1086">
        <v>214</v>
      </c>
      <c r="B13" s="1085" t="s">
        <v>550</v>
      </c>
      <c r="C13" s="1070"/>
      <c r="D13" s="1070"/>
      <c r="E13" s="1070"/>
      <c r="F13" s="1070"/>
      <c r="G13" s="1070"/>
      <c r="H13" s="1069"/>
    </row>
    <row r="14" spans="1:111" s="979" customFormat="1">
      <c r="A14" s="1056">
        <v>1000</v>
      </c>
      <c r="B14" s="1055" t="s">
        <v>341</v>
      </c>
      <c r="C14" s="1054"/>
      <c r="D14" s="1054"/>
      <c r="E14" s="1054"/>
      <c r="F14" s="1054"/>
      <c r="G14" s="1054"/>
      <c r="H14" s="1053"/>
      <c r="I14" s="822"/>
      <c r="J14" s="822"/>
      <c r="K14" s="822"/>
      <c r="L14" s="822"/>
      <c r="M14" s="822"/>
      <c r="N14" s="822"/>
      <c r="O14" s="822"/>
      <c r="P14" s="822"/>
      <c r="Q14" s="822"/>
      <c r="R14" s="822"/>
      <c r="S14" s="822"/>
      <c r="T14" s="822"/>
      <c r="U14" s="822"/>
      <c r="V14" s="822"/>
      <c r="W14" s="822"/>
      <c r="X14" s="822"/>
      <c r="Y14" s="822"/>
      <c r="Z14" s="822"/>
      <c r="AA14" s="822"/>
      <c r="AB14" s="822"/>
      <c r="AC14" s="822"/>
      <c r="AD14" s="821"/>
      <c r="AE14" s="821"/>
      <c r="AF14" s="821"/>
      <c r="AG14" s="821"/>
      <c r="AH14" s="821"/>
      <c r="AI14" s="821"/>
      <c r="AJ14" s="821"/>
      <c r="AK14" s="821"/>
      <c r="AL14" s="821"/>
      <c r="AM14" s="821"/>
      <c r="AN14" s="821"/>
      <c r="AO14" s="821"/>
      <c r="AP14" s="821"/>
      <c r="AQ14" s="821"/>
      <c r="AR14" s="821"/>
      <c r="AS14" s="821"/>
      <c r="AT14" s="821"/>
      <c r="AU14" s="821"/>
      <c r="AV14" s="821"/>
      <c r="AW14" s="821"/>
      <c r="AX14" s="821"/>
      <c r="AY14" s="821"/>
      <c r="AZ14" s="821"/>
      <c r="BA14" s="821"/>
      <c r="BB14" s="821"/>
      <c r="BC14" s="821"/>
      <c r="BD14" s="821"/>
      <c r="BE14" s="821"/>
      <c r="BF14" s="821"/>
      <c r="BG14" s="821"/>
      <c r="BH14" s="821"/>
      <c r="BI14" s="821"/>
      <c r="BJ14" s="821"/>
      <c r="BK14" s="821"/>
      <c r="BL14" s="821"/>
      <c r="BM14" s="821"/>
      <c r="BN14" s="821"/>
      <c r="BO14" s="821"/>
      <c r="BP14" s="821"/>
      <c r="BQ14" s="821"/>
      <c r="BR14" s="821"/>
      <c r="BS14" s="821"/>
      <c r="BT14" s="821"/>
      <c r="BU14" s="821"/>
      <c r="BV14" s="821"/>
      <c r="BW14" s="821"/>
      <c r="BX14" s="821"/>
      <c r="BY14" s="821"/>
      <c r="BZ14" s="821"/>
      <c r="CA14" s="821"/>
      <c r="CB14" s="821"/>
      <c r="CC14" s="821"/>
      <c r="CD14" s="821"/>
      <c r="CE14" s="821"/>
      <c r="CF14" s="821"/>
      <c r="CG14" s="821"/>
      <c r="CH14" s="821"/>
      <c r="CI14" s="821"/>
      <c r="CJ14" s="821"/>
      <c r="CK14" s="821"/>
      <c r="CL14" s="821"/>
      <c r="CM14" s="821"/>
      <c r="CN14" s="821"/>
      <c r="CO14" s="821"/>
      <c r="CP14" s="821"/>
      <c r="CQ14" s="821"/>
      <c r="CR14" s="821"/>
      <c r="CS14" s="821"/>
      <c r="CT14" s="821"/>
      <c r="CU14" s="821"/>
      <c r="CV14" s="821"/>
      <c r="CW14" s="821"/>
    </row>
    <row r="15" spans="1:111" ht="13.8">
      <c r="A15" s="1046">
        <v>1100</v>
      </c>
      <c r="B15" s="1045" t="s">
        <v>342</v>
      </c>
      <c r="C15" s="1044"/>
      <c r="D15" s="1044"/>
      <c r="E15" s="1044"/>
      <c r="F15" s="1044"/>
      <c r="G15" s="1044"/>
      <c r="H15" s="1043"/>
    </row>
    <row r="16" spans="1:111" s="979" customFormat="1">
      <c r="A16" s="1056">
        <v>2000</v>
      </c>
      <c r="B16" s="1055" t="s">
        <v>343</v>
      </c>
      <c r="C16" s="1054"/>
      <c r="D16" s="1054"/>
      <c r="E16" s="1054"/>
      <c r="F16" s="1054"/>
      <c r="G16" s="1054"/>
      <c r="H16" s="1053"/>
      <c r="I16" s="822"/>
      <c r="J16" s="822"/>
      <c r="K16" s="822"/>
      <c r="L16" s="822"/>
      <c r="M16" s="822"/>
      <c r="N16" s="822"/>
      <c r="O16" s="822"/>
      <c r="P16" s="822"/>
      <c r="Q16" s="822"/>
      <c r="R16" s="822"/>
      <c r="S16" s="822"/>
      <c r="T16" s="822"/>
      <c r="U16" s="822"/>
      <c r="V16" s="822"/>
      <c r="W16" s="822"/>
      <c r="X16" s="822"/>
      <c r="Y16" s="822"/>
      <c r="Z16" s="822"/>
      <c r="AA16" s="822"/>
      <c r="AB16" s="822"/>
      <c r="AC16" s="822"/>
      <c r="AD16" s="821"/>
      <c r="AE16" s="821"/>
      <c r="AF16" s="821"/>
      <c r="AG16" s="821"/>
      <c r="AH16" s="821"/>
      <c r="AI16" s="821"/>
      <c r="AJ16" s="821"/>
      <c r="AK16" s="821"/>
      <c r="AL16" s="821"/>
      <c r="AM16" s="821"/>
      <c r="AN16" s="821"/>
      <c r="AO16" s="821"/>
      <c r="AP16" s="821"/>
      <c r="AQ16" s="821"/>
      <c r="AR16" s="821"/>
      <c r="AS16" s="821"/>
      <c r="AT16" s="821"/>
      <c r="AU16" s="821"/>
      <c r="AV16" s="821"/>
      <c r="AW16" s="821"/>
      <c r="AX16" s="821"/>
      <c r="AY16" s="821"/>
      <c r="AZ16" s="821"/>
      <c r="BA16" s="821"/>
      <c r="BB16" s="821"/>
      <c r="BC16" s="821"/>
      <c r="BD16" s="821"/>
      <c r="BE16" s="821"/>
      <c r="BF16" s="821"/>
      <c r="BG16" s="821"/>
      <c r="BH16" s="821"/>
      <c r="BI16" s="821"/>
      <c r="BJ16" s="821"/>
      <c r="BK16" s="821"/>
      <c r="BL16" s="821"/>
      <c r="BM16" s="821"/>
      <c r="BN16" s="821"/>
      <c r="BO16" s="821"/>
      <c r="BP16" s="821"/>
      <c r="BQ16" s="821"/>
      <c r="BR16" s="821"/>
      <c r="BS16" s="821"/>
      <c r="BT16" s="821"/>
      <c r="BU16" s="821"/>
      <c r="BV16" s="821"/>
      <c r="BW16" s="821"/>
      <c r="BX16" s="821"/>
      <c r="BY16" s="821"/>
      <c r="BZ16" s="821"/>
      <c r="CA16" s="821"/>
      <c r="CB16" s="821"/>
      <c r="CC16" s="821"/>
      <c r="CD16" s="821"/>
      <c r="CE16" s="821"/>
      <c r="CF16" s="821"/>
      <c r="CG16" s="821"/>
      <c r="CH16" s="821"/>
      <c r="CI16" s="821"/>
      <c r="CJ16" s="821"/>
      <c r="CK16" s="821"/>
      <c r="CL16" s="821"/>
      <c r="CM16" s="821"/>
      <c r="CN16" s="821"/>
      <c r="CO16" s="821"/>
      <c r="CP16" s="821"/>
      <c r="CQ16" s="821"/>
      <c r="CR16" s="821"/>
      <c r="CS16" s="821"/>
      <c r="CT16" s="821"/>
      <c r="CU16" s="821"/>
      <c r="CV16" s="821"/>
      <c r="CW16" s="821"/>
    </row>
    <row r="17" spans="1:101" s="979" customFormat="1">
      <c r="A17" s="1056">
        <v>3000</v>
      </c>
      <c r="B17" s="1055" t="s">
        <v>348</v>
      </c>
      <c r="C17" s="1054"/>
      <c r="D17" s="1054"/>
      <c r="E17" s="1054"/>
      <c r="F17" s="1054"/>
      <c r="G17" s="1054"/>
      <c r="H17" s="1053"/>
      <c r="I17" s="822"/>
      <c r="J17" s="822"/>
      <c r="K17" s="822"/>
      <c r="L17" s="822"/>
      <c r="M17" s="822"/>
      <c r="N17" s="822"/>
      <c r="O17" s="822"/>
      <c r="P17" s="822"/>
      <c r="Q17" s="822"/>
      <c r="R17" s="822"/>
      <c r="S17" s="822"/>
      <c r="T17" s="822"/>
      <c r="U17" s="822"/>
      <c r="V17" s="822"/>
      <c r="W17" s="822"/>
      <c r="X17" s="822"/>
      <c r="Y17" s="822"/>
      <c r="Z17" s="822"/>
      <c r="AA17" s="822"/>
      <c r="AB17" s="822"/>
      <c r="AC17" s="822"/>
      <c r="AD17" s="821"/>
      <c r="AE17" s="821"/>
      <c r="AF17" s="821"/>
      <c r="AG17" s="821"/>
      <c r="AH17" s="821"/>
      <c r="AI17" s="821"/>
      <c r="AJ17" s="821"/>
      <c r="AK17" s="821"/>
      <c r="AL17" s="821"/>
      <c r="AM17" s="821"/>
      <c r="AN17" s="821"/>
      <c r="AO17" s="821"/>
      <c r="AP17" s="821"/>
      <c r="AQ17" s="821"/>
      <c r="AR17" s="821"/>
      <c r="AS17" s="821"/>
      <c r="AT17" s="821"/>
      <c r="AU17" s="821"/>
      <c r="AV17" s="821"/>
      <c r="AW17" s="821"/>
      <c r="AX17" s="821"/>
      <c r="AY17" s="821"/>
      <c r="AZ17" s="821"/>
      <c r="BA17" s="821"/>
      <c r="BB17" s="821"/>
      <c r="BC17" s="821"/>
      <c r="BD17" s="821"/>
      <c r="BE17" s="821"/>
      <c r="BF17" s="821"/>
      <c r="BG17" s="821"/>
      <c r="BH17" s="821"/>
      <c r="BI17" s="821"/>
      <c r="BJ17" s="821"/>
      <c r="BK17" s="821"/>
      <c r="BL17" s="821"/>
      <c r="BM17" s="821"/>
      <c r="BN17" s="821"/>
      <c r="BO17" s="821"/>
      <c r="BP17" s="821"/>
      <c r="BQ17" s="821"/>
      <c r="BR17" s="821"/>
      <c r="BS17" s="821"/>
      <c r="BT17" s="821"/>
      <c r="BU17" s="821"/>
      <c r="BV17" s="821"/>
      <c r="BW17" s="821"/>
      <c r="BX17" s="821"/>
      <c r="BY17" s="821"/>
      <c r="BZ17" s="821"/>
      <c r="CA17" s="821"/>
      <c r="CB17" s="821"/>
      <c r="CC17" s="821"/>
      <c r="CD17" s="821"/>
      <c r="CE17" s="821"/>
      <c r="CF17" s="821"/>
      <c r="CG17" s="821"/>
      <c r="CH17" s="821"/>
      <c r="CI17" s="821"/>
      <c r="CJ17" s="821"/>
      <c r="CK17" s="821"/>
      <c r="CL17" s="821"/>
      <c r="CM17" s="821"/>
      <c r="CN17" s="821"/>
      <c r="CO17" s="821"/>
      <c r="CP17" s="821"/>
      <c r="CQ17" s="821"/>
      <c r="CR17" s="821"/>
      <c r="CS17" s="821"/>
      <c r="CT17" s="821"/>
      <c r="CU17" s="821"/>
      <c r="CV17" s="821"/>
      <c r="CW17" s="821"/>
    </row>
    <row r="18" spans="1:101" ht="13.8">
      <c r="A18" s="1052">
        <v>3350</v>
      </c>
      <c r="B18" s="1051" t="s">
        <v>1009</v>
      </c>
      <c r="C18" s="1044"/>
      <c r="D18" s="1044"/>
      <c r="E18" s="1044"/>
      <c r="F18" s="1044"/>
      <c r="G18" s="1044"/>
      <c r="H18" s="1043"/>
    </row>
    <row r="19" spans="1:101" ht="13.8">
      <c r="A19" s="1050"/>
      <c r="B19" s="1049" t="s">
        <v>350</v>
      </c>
      <c r="C19" s="1048"/>
      <c r="D19" s="1048"/>
      <c r="E19" s="1048"/>
      <c r="F19" s="1048"/>
      <c r="G19" s="1048"/>
      <c r="H19" s="1047"/>
    </row>
    <row r="20" spans="1:101" ht="13.8">
      <c r="A20" s="1050"/>
      <c r="B20" s="1049" t="s">
        <v>351</v>
      </c>
      <c r="C20" s="1048"/>
      <c r="D20" s="1048"/>
      <c r="E20" s="1048"/>
      <c r="F20" s="1048"/>
      <c r="G20" s="1048"/>
      <c r="H20" s="1047"/>
    </row>
    <row r="21" spans="1:101" ht="13.8">
      <c r="A21" s="1050"/>
      <c r="B21" s="1049" t="s">
        <v>352</v>
      </c>
      <c r="C21" s="1048"/>
      <c r="D21" s="1048"/>
      <c r="E21" s="1048"/>
      <c r="F21" s="1048"/>
      <c r="G21" s="1048"/>
      <c r="H21" s="1047"/>
    </row>
    <row r="22" spans="1:101" ht="13.8">
      <c r="A22" s="1050">
        <v>3394</v>
      </c>
      <c r="B22" s="1079" t="s">
        <v>551</v>
      </c>
      <c r="C22" s="1044"/>
      <c r="D22" s="1044"/>
      <c r="E22" s="1044"/>
      <c r="F22" s="1044"/>
      <c r="G22" s="1044"/>
      <c r="H22" s="1043"/>
    </row>
    <row r="23" spans="1:101" ht="13.8">
      <c r="A23" s="1052">
        <v>3510</v>
      </c>
      <c r="B23" s="1051" t="s">
        <v>353</v>
      </c>
      <c r="C23" s="1044"/>
      <c r="D23" s="1044"/>
      <c r="E23" s="1044"/>
      <c r="F23" s="1044"/>
      <c r="G23" s="1044"/>
      <c r="H23" s="1043"/>
    </row>
    <row r="24" spans="1:101" ht="13.8">
      <c r="A24" s="1052">
        <v>3520</v>
      </c>
      <c r="B24" s="1084" t="s">
        <v>552</v>
      </c>
      <c r="C24" s="1044"/>
      <c r="D24" s="1044"/>
      <c r="E24" s="1044"/>
      <c r="F24" s="1044"/>
      <c r="G24" s="1044"/>
      <c r="H24" s="1043"/>
    </row>
    <row r="25" spans="1:101" s="979" customFormat="1">
      <c r="A25" s="1056">
        <v>4000</v>
      </c>
      <c r="B25" s="1055" t="s">
        <v>1008</v>
      </c>
      <c r="C25" s="1054"/>
      <c r="D25" s="1054"/>
      <c r="E25" s="1054"/>
      <c r="F25" s="1054"/>
      <c r="G25" s="1054"/>
      <c r="H25" s="1053"/>
      <c r="I25" s="822"/>
      <c r="J25" s="822"/>
      <c r="K25" s="822"/>
      <c r="L25" s="822"/>
      <c r="M25" s="822"/>
      <c r="N25" s="822"/>
      <c r="O25" s="822"/>
      <c r="P25" s="822"/>
      <c r="Q25" s="822"/>
      <c r="R25" s="822"/>
      <c r="S25" s="822"/>
      <c r="T25" s="822"/>
      <c r="U25" s="822"/>
      <c r="V25" s="822"/>
      <c r="W25" s="822"/>
      <c r="X25" s="822"/>
      <c r="Y25" s="822"/>
      <c r="Z25" s="822"/>
      <c r="AA25" s="822"/>
      <c r="AB25" s="822"/>
      <c r="AC25" s="822"/>
      <c r="AD25" s="821"/>
      <c r="AE25" s="821"/>
      <c r="AF25" s="821"/>
      <c r="AG25" s="821"/>
      <c r="AH25" s="821"/>
      <c r="AI25" s="821"/>
      <c r="AJ25" s="821"/>
      <c r="AK25" s="821"/>
      <c r="AL25" s="821"/>
      <c r="AM25" s="821"/>
      <c r="AN25" s="821"/>
      <c r="AO25" s="821"/>
      <c r="AP25" s="821"/>
      <c r="AQ25" s="821"/>
      <c r="AR25" s="821"/>
      <c r="AS25" s="821"/>
      <c r="AT25" s="821"/>
      <c r="AU25" s="821"/>
      <c r="AV25" s="821"/>
      <c r="AW25" s="821"/>
      <c r="AX25" s="821"/>
      <c r="AY25" s="821"/>
      <c r="AZ25" s="821"/>
      <c r="BA25" s="821"/>
      <c r="BB25" s="821"/>
      <c r="BC25" s="821"/>
      <c r="BD25" s="821"/>
      <c r="BE25" s="821"/>
      <c r="BF25" s="821"/>
      <c r="BG25" s="821"/>
      <c r="BH25" s="821"/>
      <c r="BI25" s="821"/>
      <c r="BJ25" s="821"/>
      <c r="BK25" s="821"/>
      <c r="BL25" s="821"/>
      <c r="BM25" s="821"/>
      <c r="BN25" s="821"/>
      <c r="BO25" s="821"/>
      <c r="BP25" s="821"/>
      <c r="BQ25" s="821"/>
      <c r="BR25" s="821"/>
      <c r="BS25" s="821"/>
      <c r="BT25" s="821"/>
      <c r="BU25" s="821"/>
      <c r="BV25" s="821"/>
      <c r="BW25" s="821"/>
      <c r="BX25" s="821"/>
      <c r="BY25" s="821"/>
      <c r="BZ25" s="821"/>
      <c r="CA25" s="821"/>
      <c r="CB25" s="821"/>
      <c r="CC25" s="821"/>
      <c r="CD25" s="821"/>
      <c r="CE25" s="821"/>
      <c r="CF25" s="821"/>
      <c r="CG25" s="821"/>
      <c r="CH25" s="821"/>
      <c r="CI25" s="821"/>
      <c r="CJ25" s="821"/>
      <c r="CK25" s="821"/>
      <c r="CL25" s="821"/>
      <c r="CM25" s="821"/>
      <c r="CN25" s="821"/>
      <c r="CO25" s="821"/>
      <c r="CP25" s="821"/>
      <c r="CQ25" s="821"/>
      <c r="CR25" s="821"/>
      <c r="CS25" s="821"/>
      <c r="CT25" s="821"/>
      <c r="CU25" s="821"/>
      <c r="CV25" s="821"/>
      <c r="CW25" s="821"/>
    </row>
    <row r="26" spans="1:101" s="979" customFormat="1">
      <c r="A26" s="1056">
        <v>5000</v>
      </c>
      <c r="B26" s="1055" t="s">
        <v>1010</v>
      </c>
      <c r="C26" s="1054"/>
      <c r="D26" s="1054"/>
      <c r="E26" s="1054"/>
      <c r="F26" s="1054"/>
      <c r="G26" s="1054"/>
      <c r="H26" s="1053"/>
      <c r="I26" s="822"/>
      <c r="J26" s="822"/>
      <c r="K26" s="822"/>
      <c r="L26" s="822"/>
      <c r="M26" s="822"/>
      <c r="N26" s="822"/>
      <c r="O26" s="822"/>
      <c r="P26" s="822"/>
      <c r="Q26" s="822"/>
      <c r="R26" s="822"/>
      <c r="S26" s="822"/>
      <c r="T26" s="822"/>
      <c r="U26" s="822"/>
      <c r="V26" s="822"/>
      <c r="W26" s="822"/>
      <c r="X26" s="822"/>
      <c r="Y26" s="822"/>
      <c r="Z26" s="822"/>
      <c r="AA26" s="822"/>
      <c r="AB26" s="822"/>
      <c r="AC26" s="822"/>
      <c r="AD26" s="821"/>
      <c r="AE26" s="821"/>
      <c r="AF26" s="821"/>
      <c r="AG26" s="821"/>
      <c r="AH26" s="821"/>
      <c r="AI26" s="821"/>
      <c r="AJ26" s="821"/>
      <c r="AK26" s="821"/>
      <c r="AL26" s="821"/>
      <c r="AM26" s="821"/>
      <c r="AN26" s="821"/>
      <c r="AO26" s="821"/>
      <c r="AP26" s="821"/>
      <c r="AQ26" s="821"/>
      <c r="AR26" s="821"/>
      <c r="AS26" s="821"/>
      <c r="AT26" s="821"/>
      <c r="AU26" s="821"/>
      <c r="AV26" s="821"/>
      <c r="AW26" s="821"/>
      <c r="AX26" s="821"/>
      <c r="AY26" s="821"/>
      <c r="AZ26" s="821"/>
      <c r="BA26" s="821"/>
      <c r="BB26" s="821"/>
      <c r="BC26" s="821"/>
      <c r="BD26" s="821"/>
      <c r="BE26" s="821"/>
      <c r="BF26" s="821"/>
      <c r="BG26" s="821"/>
      <c r="BH26" s="821"/>
      <c r="BI26" s="821"/>
      <c r="BJ26" s="821"/>
      <c r="BK26" s="821"/>
      <c r="BL26" s="821"/>
      <c r="BM26" s="821"/>
      <c r="BN26" s="821"/>
      <c r="BO26" s="821"/>
      <c r="BP26" s="821"/>
      <c r="BQ26" s="821"/>
      <c r="BR26" s="821"/>
      <c r="BS26" s="821"/>
      <c r="BT26" s="821"/>
      <c r="BU26" s="821"/>
      <c r="BV26" s="821"/>
      <c r="BW26" s="821"/>
      <c r="BX26" s="821"/>
      <c r="BY26" s="821"/>
      <c r="BZ26" s="821"/>
      <c r="CA26" s="821"/>
      <c r="CB26" s="821"/>
      <c r="CC26" s="821"/>
      <c r="CD26" s="821"/>
      <c r="CE26" s="821"/>
      <c r="CF26" s="821"/>
      <c r="CG26" s="821"/>
      <c r="CH26" s="821"/>
      <c r="CI26" s="821"/>
      <c r="CJ26" s="821"/>
      <c r="CK26" s="821"/>
      <c r="CL26" s="821"/>
      <c r="CM26" s="821"/>
      <c r="CN26" s="821"/>
      <c r="CO26" s="821"/>
      <c r="CP26" s="821"/>
      <c r="CQ26" s="821"/>
      <c r="CR26" s="821"/>
      <c r="CS26" s="821"/>
      <c r="CT26" s="821"/>
      <c r="CU26" s="821"/>
      <c r="CV26" s="821"/>
      <c r="CW26" s="821"/>
    </row>
    <row r="27" spans="1:101" ht="13.8">
      <c r="A27" s="1046">
        <v>5200</v>
      </c>
      <c r="B27" s="1045" t="s">
        <v>553</v>
      </c>
      <c r="C27" s="1044"/>
      <c r="D27" s="1044"/>
      <c r="E27" s="1044"/>
      <c r="F27" s="1044"/>
      <c r="G27" s="1044"/>
      <c r="H27" s="1043"/>
    </row>
    <row r="28" spans="1:101" ht="13.8">
      <c r="A28" s="1052">
        <v>5248</v>
      </c>
      <c r="B28" s="1051" t="s">
        <v>554</v>
      </c>
      <c r="C28" s="1044"/>
      <c r="D28" s="1044"/>
      <c r="E28" s="1044"/>
      <c r="F28" s="1044"/>
      <c r="G28" s="1044"/>
      <c r="H28" s="1043"/>
    </row>
    <row r="29" spans="1:101" ht="13.8">
      <c r="A29" s="1052">
        <v>5252</v>
      </c>
      <c r="B29" s="1051" t="s">
        <v>555</v>
      </c>
      <c r="C29" s="1044"/>
      <c r="D29" s="1044"/>
      <c r="E29" s="1044"/>
      <c r="F29" s="1044"/>
      <c r="G29" s="1044"/>
      <c r="H29" s="1043"/>
    </row>
    <row r="30" spans="1:101" ht="13.8">
      <c r="A30" s="1052" t="s">
        <v>556</v>
      </c>
      <c r="B30" s="1051" t="s">
        <v>557</v>
      </c>
      <c r="C30" s="1044"/>
      <c r="D30" s="1044"/>
      <c r="E30" s="1044"/>
      <c r="F30" s="1044"/>
      <c r="G30" s="1044"/>
      <c r="H30" s="1043"/>
    </row>
    <row r="31" spans="1:101" s="979" customFormat="1">
      <c r="A31" s="1056">
        <v>6000</v>
      </c>
      <c r="B31" s="1055" t="s">
        <v>1007</v>
      </c>
      <c r="C31" s="1054"/>
      <c r="D31" s="1054"/>
      <c r="E31" s="1054"/>
      <c r="F31" s="1054"/>
      <c r="G31" s="1054"/>
      <c r="H31" s="1053"/>
      <c r="I31" s="822"/>
      <c r="J31" s="822"/>
      <c r="K31" s="822"/>
      <c r="L31" s="822"/>
      <c r="M31" s="822"/>
      <c r="N31" s="822"/>
      <c r="O31" s="822"/>
      <c r="P31" s="822"/>
      <c r="Q31" s="822"/>
      <c r="R31" s="822"/>
      <c r="S31" s="822"/>
      <c r="T31" s="822"/>
      <c r="U31" s="822"/>
      <c r="V31" s="822"/>
      <c r="W31" s="822"/>
      <c r="X31" s="822"/>
      <c r="Y31" s="822"/>
      <c r="Z31" s="822"/>
      <c r="AA31" s="822"/>
      <c r="AB31" s="822"/>
      <c r="AC31" s="822"/>
      <c r="AD31" s="821"/>
      <c r="AE31" s="821"/>
      <c r="AF31" s="821"/>
      <c r="AG31" s="821"/>
      <c r="AH31" s="821"/>
      <c r="AI31" s="821"/>
      <c r="AJ31" s="821"/>
      <c r="AK31" s="821"/>
      <c r="AL31" s="821"/>
      <c r="AM31" s="821"/>
      <c r="AN31" s="821"/>
      <c r="AO31" s="821"/>
      <c r="AP31" s="821"/>
      <c r="AQ31" s="821"/>
      <c r="AR31" s="821"/>
      <c r="AS31" s="821"/>
      <c r="AT31" s="821"/>
      <c r="AU31" s="821"/>
      <c r="AV31" s="821"/>
      <c r="AW31" s="821"/>
      <c r="AX31" s="821"/>
      <c r="AY31" s="821"/>
      <c r="AZ31" s="821"/>
      <c r="BA31" s="821"/>
      <c r="BB31" s="821"/>
      <c r="BC31" s="821"/>
      <c r="BD31" s="821"/>
      <c r="BE31" s="821"/>
      <c r="BF31" s="821"/>
      <c r="BG31" s="821"/>
      <c r="BH31" s="821"/>
      <c r="BI31" s="821"/>
      <c r="BJ31" s="821"/>
      <c r="BK31" s="821"/>
      <c r="BL31" s="821"/>
      <c r="BM31" s="821"/>
      <c r="BN31" s="821"/>
      <c r="BO31" s="821"/>
      <c r="BP31" s="821"/>
      <c r="BQ31" s="821"/>
      <c r="BR31" s="821"/>
      <c r="BS31" s="821"/>
      <c r="BT31" s="821"/>
      <c r="BU31" s="821"/>
      <c r="BV31" s="821"/>
      <c r="BW31" s="821"/>
      <c r="BX31" s="821"/>
      <c r="BY31" s="821"/>
      <c r="BZ31" s="821"/>
      <c r="CA31" s="821"/>
      <c r="CB31" s="821"/>
      <c r="CC31" s="821"/>
      <c r="CD31" s="821"/>
      <c r="CE31" s="821"/>
      <c r="CF31" s="821"/>
      <c r="CG31" s="821"/>
      <c r="CH31" s="821"/>
      <c r="CI31" s="821"/>
      <c r="CJ31" s="821"/>
      <c r="CK31" s="821"/>
      <c r="CL31" s="821"/>
      <c r="CM31" s="821"/>
      <c r="CN31" s="821"/>
      <c r="CO31" s="821"/>
      <c r="CP31" s="821"/>
      <c r="CQ31" s="821"/>
      <c r="CR31" s="821"/>
      <c r="CS31" s="821"/>
      <c r="CT31" s="821"/>
      <c r="CU31" s="821"/>
      <c r="CV31" s="821"/>
      <c r="CW31" s="821"/>
    </row>
    <row r="32" spans="1:101" ht="13.8">
      <c r="A32" s="1046">
        <v>6100</v>
      </c>
      <c r="B32" s="1045" t="s">
        <v>1005</v>
      </c>
      <c r="C32" s="1044"/>
      <c r="D32" s="1044"/>
      <c r="E32" s="1044"/>
      <c r="F32" s="1044"/>
      <c r="G32" s="1044"/>
      <c r="H32" s="1043"/>
    </row>
    <row r="33" spans="1:101" ht="13.8">
      <c r="A33" s="1052">
        <v>6110</v>
      </c>
      <c r="B33" s="1051" t="s">
        <v>1004</v>
      </c>
      <c r="C33" s="1044"/>
      <c r="D33" s="1044"/>
      <c r="E33" s="1044"/>
      <c r="F33" s="1044"/>
      <c r="G33" s="1044"/>
      <c r="H33" s="1043"/>
    </row>
    <row r="34" spans="1:101" ht="13.8">
      <c r="A34" s="1052">
        <v>6118</v>
      </c>
      <c r="B34" s="1051" t="s">
        <v>558</v>
      </c>
      <c r="C34" s="1044"/>
      <c r="D34" s="1044"/>
      <c r="E34" s="1044"/>
      <c r="F34" s="1044"/>
      <c r="G34" s="1044"/>
      <c r="H34" s="1043"/>
    </row>
    <row r="35" spans="1:101" ht="13.8">
      <c r="A35" s="1050">
        <v>6435</v>
      </c>
      <c r="B35" s="1079" t="s">
        <v>1003</v>
      </c>
      <c r="C35" s="1044"/>
      <c r="D35" s="1044"/>
      <c r="E35" s="1044"/>
      <c r="F35" s="1044"/>
      <c r="G35" s="1044"/>
      <c r="H35" s="1043"/>
    </row>
    <row r="36" spans="1:101" ht="13.8">
      <c r="A36" s="1050"/>
      <c r="B36" s="1049" t="s">
        <v>350</v>
      </c>
      <c r="C36" s="1048"/>
      <c r="D36" s="1048"/>
      <c r="E36" s="1048"/>
      <c r="F36" s="1048"/>
      <c r="G36" s="1048"/>
      <c r="H36" s="1047"/>
    </row>
    <row r="37" spans="1:101" ht="13.8">
      <c r="A37" s="1050"/>
      <c r="B37" s="1049" t="s">
        <v>351</v>
      </c>
      <c r="C37" s="1048"/>
      <c r="D37" s="1048"/>
      <c r="E37" s="1048"/>
      <c r="F37" s="1048"/>
      <c r="G37" s="1048"/>
      <c r="H37" s="1047"/>
    </row>
    <row r="38" spans="1:101" ht="13.8">
      <c r="A38" s="1050"/>
      <c r="B38" s="1049" t="s">
        <v>352</v>
      </c>
      <c r="C38" s="1048"/>
      <c r="D38" s="1048"/>
      <c r="E38" s="1048"/>
      <c r="F38" s="1048"/>
      <c r="G38" s="1048"/>
      <c r="H38" s="1047"/>
    </row>
    <row r="39" spans="1:101" ht="13.8">
      <c r="A39" s="1050">
        <v>6451</v>
      </c>
      <c r="B39" s="1079" t="s">
        <v>353</v>
      </c>
      <c r="C39" s="1044"/>
      <c r="D39" s="1044"/>
      <c r="E39" s="1044"/>
      <c r="F39" s="1044"/>
      <c r="G39" s="1044"/>
      <c r="H39" s="1043"/>
    </row>
    <row r="40" spans="1:101" s="979" customFormat="1">
      <c r="A40" s="1056">
        <v>7000</v>
      </c>
      <c r="B40" s="1055" t="s">
        <v>1006</v>
      </c>
      <c r="C40" s="1083"/>
      <c r="D40" s="1083"/>
      <c r="E40" s="1083"/>
      <c r="F40" s="1083"/>
      <c r="G40" s="1083"/>
      <c r="H40" s="1082"/>
      <c r="I40" s="822"/>
      <c r="J40" s="822"/>
      <c r="K40" s="822"/>
      <c r="L40" s="822"/>
      <c r="M40" s="822"/>
      <c r="N40" s="822"/>
      <c r="O40" s="822"/>
      <c r="P40" s="822"/>
      <c r="Q40" s="822"/>
      <c r="R40" s="822"/>
      <c r="S40" s="822"/>
      <c r="T40" s="822"/>
      <c r="U40" s="822"/>
      <c r="V40" s="822"/>
      <c r="W40" s="822"/>
      <c r="X40" s="822"/>
      <c r="Y40" s="822"/>
      <c r="Z40" s="822"/>
      <c r="AA40" s="822"/>
      <c r="AB40" s="822"/>
      <c r="AC40" s="822"/>
      <c r="AD40" s="821"/>
      <c r="AE40" s="821"/>
      <c r="AF40" s="821"/>
      <c r="AG40" s="821"/>
      <c r="AH40" s="821"/>
      <c r="AI40" s="821"/>
      <c r="AJ40" s="821"/>
      <c r="AK40" s="821"/>
      <c r="AL40" s="821"/>
      <c r="AM40" s="821"/>
      <c r="AN40" s="821"/>
      <c r="AO40" s="821"/>
      <c r="AP40" s="821"/>
      <c r="AQ40" s="821"/>
      <c r="AR40" s="821"/>
      <c r="AS40" s="821"/>
      <c r="AT40" s="821"/>
      <c r="AU40" s="821"/>
      <c r="AV40" s="821"/>
      <c r="AW40" s="821"/>
      <c r="AX40" s="821"/>
      <c r="AY40" s="821"/>
      <c r="AZ40" s="821"/>
      <c r="BA40" s="821"/>
      <c r="BB40" s="821"/>
      <c r="BC40" s="821"/>
      <c r="BD40" s="821"/>
      <c r="BE40" s="821"/>
      <c r="BF40" s="821"/>
      <c r="BG40" s="821"/>
      <c r="BH40" s="821"/>
      <c r="BI40" s="821"/>
      <c r="BJ40" s="821"/>
      <c r="BK40" s="821"/>
      <c r="BL40" s="821"/>
      <c r="BM40" s="821"/>
      <c r="BN40" s="821"/>
      <c r="BO40" s="821"/>
      <c r="BP40" s="821"/>
      <c r="BQ40" s="821"/>
      <c r="BR40" s="821"/>
      <c r="BS40" s="821"/>
      <c r="BT40" s="821"/>
      <c r="BU40" s="821"/>
      <c r="BV40" s="821"/>
      <c r="BW40" s="821"/>
      <c r="BX40" s="821"/>
      <c r="BY40" s="821"/>
      <c r="BZ40" s="821"/>
      <c r="CA40" s="821"/>
      <c r="CB40" s="821"/>
      <c r="CC40" s="821"/>
      <c r="CD40" s="821"/>
      <c r="CE40" s="821"/>
      <c r="CF40" s="821"/>
      <c r="CG40" s="821"/>
      <c r="CH40" s="821"/>
      <c r="CI40" s="821"/>
      <c r="CJ40" s="821"/>
      <c r="CK40" s="821"/>
      <c r="CL40" s="821"/>
      <c r="CM40" s="821"/>
      <c r="CN40" s="821"/>
      <c r="CO40" s="821"/>
      <c r="CP40" s="821"/>
      <c r="CQ40" s="821"/>
      <c r="CR40" s="821"/>
      <c r="CS40" s="821"/>
      <c r="CT40" s="821"/>
      <c r="CU40" s="821"/>
      <c r="CV40" s="821"/>
      <c r="CW40" s="821"/>
    </row>
    <row r="41" spans="1:101" ht="13.8">
      <c r="A41" s="1046">
        <v>7100</v>
      </c>
      <c r="B41" s="1045" t="s">
        <v>357</v>
      </c>
      <c r="C41" s="1081"/>
      <c r="D41" s="1081"/>
      <c r="E41" s="1081"/>
      <c r="F41" s="1081"/>
      <c r="G41" s="1081"/>
      <c r="H41" s="1080"/>
    </row>
    <row r="42" spans="1:101" ht="13.8">
      <c r="A42" s="1046">
        <v>7200</v>
      </c>
      <c r="B42" s="1045" t="s">
        <v>358</v>
      </c>
      <c r="C42" s="1081"/>
      <c r="D42" s="1081"/>
      <c r="E42" s="1081"/>
      <c r="F42" s="1081"/>
      <c r="G42" s="1081"/>
      <c r="H42" s="1080"/>
    </row>
    <row r="43" spans="1:101" s="979" customFormat="1">
      <c r="A43" s="1056">
        <v>8000</v>
      </c>
      <c r="B43" s="1055" t="s">
        <v>1011</v>
      </c>
      <c r="C43" s="1054"/>
      <c r="D43" s="1054"/>
      <c r="E43" s="1054"/>
      <c r="F43" s="1054"/>
      <c r="G43" s="1054"/>
      <c r="H43" s="1053"/>
      <c r="I43" s="822"/>
      <c r="J43" s="822"/>
      <c r="K43" s="822"/>
      <c r="L43" s="822"/>
      <c r="M43" s="822"/>
      <c r="N43" s="822"/>
      <c r="O43" s="822"/>
      <c r="P43" s="822"/>
      <c r="Q43" s="822"/>
      <c r="R43" s="822"/>
      <c r="S43" s="822"/>
      <c r="T43" s="822"/>
      <c r="U43" s="822"/>
      <c r="V43" s="822"/>
      <c r="W43" s="822"/>
      <c r="X43" s="822"/>
      <c r="Y43" s="822"/>
      <c r="Z43" s="822"/>
      <c r="AA43" s="822"/>
      <c r="AB43" s="822"/>
      <c r="AC43" s="822"/>
      <c r="AD43" s="821"/>
      <c r="AE43" s="821"/>
      <c r="AF43" s="821"/>
      <c r="AG43" s="821"/>
      <c r="AH43" s="821"/>
      <c r="AI43" s="821"/>
      <c r="AJ43" s="821"/>
      <c r="AK43" s="821"/>
      <c r="AL43" s="821"/>
      <c r="AM43" s="821"/>
      <c r="AN43" s="821"/>
      <c r="AO43" s="821"/>
      <c r="AP43" s="821"/>
      <c r="AQ43" s="821"/>
      <c r="AR43" s="821"/>
      <c r="AS43" s="821"/>
      <c r="AT43" s="821"/>
      <c r="AU43" s="821"/>
      <c r="AV43" s="821"/>
      <c r="AW43" s="821"/>
      <c r="AX43" s="821"/>
      <c r="AY43" s="821"/>
      <c r="AZ43" s="821"/>
      <c r="BA43" s="821"/>
      <c r="BB43" s="821"/>
      <c r="BC43" s="821"/>
      <c r="BD43" s="821"/>
      <c r="BE43" s="821"/>
      <c r="BF43" s="821"/>
      <c r="BG43" s="821"/>
      <c r="BH43" s="821"/>
      <c r="BI43" s="821"/>
      <c r="BJ43" s="821"/>
      <c r="BK43" s="821"/>
      <c r="BL43" s="821"/>
      <c r="BM43" s="821"/>
      <c r="BN43" s="821"/>
      <c r="BO43" s="821"/>
      <c r="BP43" s="821"/>
      <c r="BQ43" s="821"/>
      <c r="BR43" s="821"/>
      <c r="BS43" s="821"/>
      <c r="BT43" s="821"/>
      <c r="BU43" s="821"/>
      <c r="BV43" s="821"/>
      <c r="BW43" s="821"/>
      <c r="BX43" s="821"/>
      <c r="BY43" s="821"/>
      <c r="BZ43" s="821"/>
      <c r="CA43" s="821"/>
      <c r="CB43" s="821"/>
      <c r="CC43" s="821"/>
      <c r="CD43" s="821"/>
      <c r="CE43" s="821"/>
      <c r="CF43" s="821"/>
      <c r="CG43" s="821"/>
      <c r="CH43" s="821"/>
      <c r="CI43" s="821"/>
      <c r="CJ43" s="821"/>
      <c r="CK43" s="821"/>
      <c r="CL43" s="821"/>
      <c r="CM43" s="821"/>
      <c r="CN43" s="821"/>
      <c r="CO43" s="821"/>
      <c r="CP43" s="821"/>
      <c r="CQ43" s="821"/>
      <c r="CR43" s="821"/>
      <c r="CS43" s="821"/>
      <c r="CT43" s="821"/>
      <c r="CU43" s="821"/>
      <c r="CV43" s="821"/>
      <c r="CW43" s="821"/>
    </row>
    <row r="44" spans="1:101" ht="13.8">
      <c r="A44" s="1046">
        <v>8100</v>
      </c>
      <c r="B44" s="1045" t="s">
        <v>1005</v>
      </c>
      <c r="C44" s="1044"/>
      <c r="D44" s="1044"/>
      <c r="E44" s="1044"/>
      <c r="F44" s="1044"/>
      <c r="G44" s="1044"/>
      <c r="H44" s="1043"/>
    </row>
    <row r="45" spans="1:101" ht="13.8">
      <c r="A45" s="1052">
        <v>8110</v>
      </c>
      <c r="B45" s="1051" t="s">
        <v>1004</v>
      </c>
      <c r="C45" s="1044"/>
      <c r="D45" s="1044"/>
      <c r="E45" s="1044"/>
      <c r="F45" s="1044"/>
      <c r="G45" s="1044"/>
      <c r="H45" s="1043"/>
    </row>
    <row r="46" spans="1:101" ht="13.8">
      <c r="A46" s="1050">
        <v>8435</v>
      </c>
      <c r="B46" s="1079" t="s">
        <v>1003</v>
      </c>
      <c r="C46" s="1044"/>
      <c r="D46" s="1044"/>
      <c r="E46" s="1044"/>
      <c r="F46" s="1044"/>
      <c r="G46" s="1044"/>
      <c r="H46" s="1043"/>
    </row>
    <row r="47" spans="1:101" ht="13.8">
      <c r="A47" s="1050"/>
      <c r="B47" s="1049" t="s">
        <v>350</v>
      </c>
      <c r="C47" s="1048"/>
      <c r="D47" s="1048"/>
      <c r="E47" s="1048"/>
      <c r="F47" s="1048"/>
      <c r="G47" s="1048"/>
      <c r="H47" s="1047"/>
    </row>
    <row r="48" spans="1:101" ht="13.8">
      <c r="A48" s="1050"/>
      <c r="B48" s="1049" t="s">
        <v>351</v>
      </c>
      <c r="C48" s="1048"/>
      <c r="D48" s="1048"/>
      <c r="E48" s="1048"/>
      <c r="F48" s="1048"/>
      <c r="G48" s="1048"/>
      <c r="H48" s="1047"/>
    </row>
    <row r="49" spans="1:101" ht="13.8">
      <c r="A49" s="1050"/>
      <c r="B49" s="1049" t="s">
        <v>352</v>
      </c>
      <c r="C49" s="1048"/>
      <c r="D49" s="1048"/>
      <c r="E49" s="1048"/>
      <c r="F49" s="1048"/>
      <c r="G49" s="1048"/>
      <c r="H49" s="1047"/>
    </row>
    <row r="50" spans="1:101" ht="13.8">
      <c r="A50" s="1050">
        <v>8451</v>
      </c>
      <c r="B50" s="1079" t="s">
        <v>353</v>
      </c>
      <c r="C50" s="1044"/>
      <c r="D50" s="1044"/>
      <c r="E50" s="1044"/>
      <c r="F50" s="1044"/>
      <c r="G50" s="1044"/>
      <c r="H50" s="1043"/>
    </row>
    <row r="51" spans="1:101" ht="13.8">
      <c r="A51" s="1046">
        <v>8700</v>
      </c>
      <c r="B51" s="1045" t="s">
        <v>761</v>
      </c>
      <c r="C51" s="1044"/>
      <c r="D51" s="1044"/>
      <c r="E51" s="1044"/>
      <c r="F51" s="1044"/>
      <c r="G51" s="1044"/>
      <c r="H51" s="1043"/>
    </row>
    <row r="52" spans="1:101" ht="13.8">
      <c r="A52" s="1052">
        <v>8710</v>
      </c>
      <c r="B52" s="1051" t="s">
        <v>357</v>
      </c>
      <c r="C52" s="1044"/>
      <c r="D52" s="1044"/>
      <c r="E52" s="1044"/>
      <c r="F52" s="1044"/>
      <c r="G52" s="1044"/>
      <c r="H52" s="1043"/>
    </row>
    <row r="53" spans="1:101" ht="13.8">
      <c r="A53" s="1052">
        <v>8720</v>
      </c>
      <c r="B53" s="1051" t="s">
        <v>359</v>
      </c>
      <c r="C53" s="1044"/>
      <c r="D53" s="1044"/>
      <c r="E53" s="1044"/>
      <c r="F53" s="1044"/>
      <c r="G53" s="1044"/>
      <c r="H53" s="1043"/>
    </row>
    <row r="54" spans="1:101" s="979" customFormat="1">
      <c r="A54" s="1056">
        <v>9000</v>
      </c>
      <c r="B54" s="1055" t="s">
        <v>1012</v>
      </c>
      <c r="C54" s="1054"/>
      <c r="D54" s="1054"/>
      <c r="E54" s="1054"/>
      <c r="F54" s="1054"/>
      <c r="G54" s="1054"/>
      <c r="H54" s="1053"/>
      <c r="I54" s="822"/>
      <c r="J54" s="822"/>
      <c r="K54" s="822"/>
      <c r="L54" s="822"/>
      <c r="M54" s="822"/>
      <c r="N54" s="822"/>
      <c r="O54" s="822"/>
      <c r="P54" s="822"/>
      <c r="Q54" s="822"/>
      <c r="R54" s="822"/>
      <c r="S54" s="822"/>
      <c r="T54" s="822"/>
      <c r="U54" s="822"/>
      <c r="V54" s="822"/>
      <c r="W54" s="822"/>
      <c r="X54" s="822"/>
      <c r="Y54" s="822"/>
      <c r="Z54" s="822"/>
      <c r="AA54" s="822"/>
      <c r="AB54" s="822"/>
      <c r="AC54" s="822"/>
      <c r="AD54" s="821"/>
      <c r="AE54" s="821"/>
      <c r="AF54" s="821"/>
      <c r="AG54" s="821"/>
      <c r="AH54" s="821"/>
      <c r="AI54" s="821"/>
      <c r="AJ54" s="821"/>
      <c r="AK54" s="821"/>
      <c r="AL54" s="821"/>
      <c r="AM54" s="821"/>
      <c r="AN54" s="821"/>
      <c r="AO54" s="821"/>
      <c r="AP54" s="821"/>
      <c r="AQ54" s="821"/>
      <c r="AR54" s="821"/>
      <c r="AS54" s="821"/>
      <c r="AT54" s="821"/>
      <c r="AU54" s="821"/>
      <c r="AV54" s="821"/>
      <c r="AW54" s="821"/>
      <c r="AX54" s="821"/>
      <c r="AY54" s="821"/>
      <c r="AZ54" s="821"/>
      <c r="BA54" s="821"/>
      <c r="BB54" s="821"/>
      <c r="BC54" s="821"/>
      <c r="BD54" s="821"/>
      <c r="BE54" s="821"/>
      <c r="BF54" s="821"/>
      <c r="BG54" s="821"/>
      <c r="BH54" s="821"/>
      <c r="BI54" s="821"/>
      <c r="BJ54" s="821"/>
      <c r="BK54" s="821"/>
      <c r="BL54" s="821"/>
      <c r="BM54" s="821"/>
      <c r="BN54" s="821"/>
      <c r="BO54" s="821"/>
      <c r="BP54" s="821"/>
      <c r="BQ54" s="821"/>
      <c r="BR54" s="821"/>
      <c r="BS54" s="821"/>
      <c r="BT54" s="821"/>
      <c r="BU54" s="821"/>
      <c r="BV54" s="821"/>
      <c r="BW54" s="821"/>
      <c r="BX54" s="821"/>
      <c r="BY54" s="821"/>
      <c r="BZ54" s="821"/>
      <c r="CA54" s="821"/>
      <c r="CB54" s="821"/>
      <c r="CC54" s="821"/>
      <c r="CD54" s="821"/>
      <c r="CE54" s="821"/>
      <c r="CF54" s="821"/>
      <c r="CG54" s="821"/>
      <c r="CH54" s="821"/>
      <c r="CI54" s="821"/>
      <c r="CJ54" s="821"/>
      <c r="CK54" s="821"/>
      <c r="CL54" s="821"/>
      <c r="CM54" s="821"/>
      <c r="CN54" s="821"/>
      <c r="CO54" s="821"/>
      <c r="CP54" s="821"/>
      <c r="CQ54" s="821"/>
      <c r="CR54" s="821"/>
      <c r="CS54" s="821"/>
      <c r="CT54" s="821"/>
      <c r="CU54" s="821"/>
      <c r="CV54" s="821"/>
      <c r="CW54" s="821"/>
    </row>
    <row r="55" spans="1:101" ht="13.8">
      <c r="A55" s="1046" t="s">
        <v>360</v>
      </c>
      <c r="B55" s="1045" t="s">
        <v>1013</v>
      </c>
      <c r="C55" s="1044"/>
      <c r="D55" s="1044"/>
      <c r="E55" s="1044"/>
      <c r="F55" s="1044"/>
      <c r="G55" s="1044"/>
      <c r="H55" s="1043"/>
    </row>
    <row r="56" spans="1:101" ht="13.8">
      <c r="A56" s="1046" t="s">
        <v>361</v>
      </c>
      <c r="B56" s="1045" t="s">
        <v>362</v>
      </c>
      <c r="C56" s="1044"/>
      <c r="D56" s="1044"/>
      <c r="E56" s="1044"/>
      <c r="F56" s="1044"/>
      <c r="G56" s="1044"/>
      <c r="H56" s="1043"/>
    </row>
    <row r="57" spans="1:101" ht="13.8">
      <c r="A57" s="1046" t="s">
        <v>363</v>
      </c>
      <c r="B57" s="1045" t="s">
        <v>1014</v>
      </c>
      <c r="C57" s="1044"/>
      <c r="D57" s="1044"/>
      <c r="E57" s="1044"/>
      <c r="F57" s="1044"/>
      <c r="G57" s="1044"/>
      <c r="H57" s="1043"/>
    </row>
    <row r="58" spans="1:101" ht="13.8">
      <c r="A58" s="1046">
        <v>9700</v>
      </c>
      <c r="B58" s="1045" t="s">
        <v>768</v>
      </c>
      <c r="C58" s="1044"/>
      <c r="D58" s="1044"/>
      <c r="E58" s="1044"/>
      <c r="F58" s="1044"/>
      <c r="G58" s="1044"/>
      <c r="H58" s="1043"/>
    </row>
    <row r="59" spans="1:101" ht="13.8">
      <c r="A59" s="1046">
        <v>9900</v>
      </c>
      <c r="B59" s="1045" t="s">
        <v>1015</v>
      </c>
      <c r="C59" s="1044"/>
      <c r="D59" s="1044"/>
      <c r="E59" s="1044"/>
      <c r="F59" s="1044"/>
      <c r="G59" s="1044"/>
      <c r="H59" s="1043"/>
    </row>
    <row r="60" spans="1:101" s="979" customFormat="1" ht="14.4" thickBot="1">
      <c r="A60" s="1037" t="s">
        <v>96</v>
      </c>
      <c r="B60" s="1036" t="s">
        <v>365</v>
      </c>
      <c r="C60" s="1032">
        <f t="shared" ref="C60:H60" si="0">+C11+C14+C16+C17+C25+C26+C31+C40+C43+C54</f>
        <v>0</v>
      </c>
      <c r="D60" s="1032">
        <f t="shared" si="0"/>
        <v>0</v>
      </c>
      <c r="E60" s="1032">
        <f t="shared" si="0"/>
        <v>0</v>
      </c>
      <c r="F60" s="1032">
        <f t="shared" si="0"/>
        <v>0</v>
      </c>
      <c r="G60" s="1032">
        <f t="shared" si="0"/>
        <v>0</v>
      </c>
      <c r="H60" s="1034">
        <f t="shared" si="0"/>
        <v>0</v>
      </c>
      <c r="I60" s="822"/>
      <c r="J60" s="822"/>
      <c r="K60" s="822"/>
      <c r="L60" s="822"/>
      <c r="M60" s="822"/>
      <c r="N60" s="822"/>
      <c r="O60" s="822"/>
      <c r="P60" s="822"/>
      <c r="Q60" s="822"/>
      <c r="R60" s="822"/>
      <c r="S60" s="822"/>
      <c r="T60" s="822"/>
      <c r="U60" s="822"/>
      <c r="V60" s="822"/>
      <c r="W60" s="822"/>
      <c r="X60" s="822"/>
      <c r="Y60" s="822"/>
      <c r="Z60" s="822"/>
      <c r="AA60" s="822"/>
      <c r="AB60" s="822"/>
      <c r="AC60" s="822"/>
      <c r="AD60" s="821"/>
      <c r="AE60" s="821"/>
      <c r="AF60" s="821"/>
      <c r="AG60" s="821"/>
      <c r="AH60" s="821"/>
      <c r="AI60" s="821"/>
      <c r="AJ60" s="821"/>
      <c r="AK60" s="821"/>
      <c r="AL60" s="821"/>
      <c r="AM60" s="821"/>
      <c r="AN60" s="821"/>
      <c r="AO60" s="821"/>
      <c r="AP60" s="821"/>
      <c r="AQ60" s="821"/>
      <c r="AR60" s="821"/>
      <c r="AS60" s="821"/>
      <c r="AT60" s="821"/>
      <c r="AU60" s="821"/>
      <c r="AV60" s="821"/>
      <c r="AW60" s="821"/>
      <c r="AX60" s="821"/>
      <c r="AY60" s="821"/>
      <c r="AZ60" s="821"/>
      <c r="BA60" s="821"/>
      <c r="BB60" s="821"/>
      <c r="BC60" s="821"/>
      <c r="BD60" s="821"/>
      <c r="BE60" s="821"/>
      <c r="BF60" s="821"/>
      <c r="BG60" s="821"/>
      <c r="BH60" s="821"/>
      <c r="BI60" s="821"/>
      <c r="BJ60" s="821"/>
      <c r="BK60" s="821"/>
      <c r="BL60" s="821"/>
      <c r="BM60" s="821"/>
      <c r="BN60" s="821"/>
      <c r="BO60" s="821"/>
      <c r="BP60" s="821"/>
      <c r="BQ60" s="821"/>
      <c r="BR60" s="821"/>
      <c r="BS60" s="821"/>
      <c r="BT60" s="821"/>
      <c r="BU60" s="821"/>
      <c r="BV60" s="821"/>
      <c r="BW60" s="821"/>
      <c r="BX60" s="821"/>
      <c r="BY60" s="821"/>
      <c r="BZ60" s="821"/>
      <c r="CA60" s="821"/>
      <c r="CB60" s="821"/>
      <c r="CC60" s="821"/>
      <c r="CD60" s="821"/>
      <c r="CE60" s="821"/>
      <c r="CF60" s="821"/>
      <c r="CG60" s="821"/>
      <c r="CH60" s="821"/>
      <c r="CI60" s="821"/>
      <c r="CJ60" s="821"/>
      <c r="CK60" s="821"/>
      <c r="CL60" s="821"/>
      <c r="CM60" s="821"/>
      <c r="CN60" s="821"/>
      <c r="CO60" s="821"/>
      <c r="CP60" s="821"/>
      <c r="CQ60" s="821"/>
      <c r="CR60" s="821"/>
      <c r="CS60" s="821"/>
      <c r="CT60" s="821"/>
      <c r="CU60" s="821"/>
      <c r="CV60" s="821"/>
      <c r="CW60" s="821"/>
    </row>
    <row r="61" spans="1:101" ht="14.4" thickTop="1">
      <c r="A61" s="1078"/>
      <c r="B61" s="1077"/>
      <c r="C61" s="1076"/>
      <c r="D61" s="1076"/>
      <c r="E61" s="1076"/>
      <c r="F61" s="1076"/>
      <c r="G61" s="1076"/>
      <c r="H61" s="1076"/>
    </row>
    <row r="62" spans="1:101" ht="14.4" thickBot="1">
      <c r="A62" s="1075" t="s">
        <v>99</v>
      </c>
      <c r="B62" s="1074"/>
      <c r="C62" s="1073"/>
      <c r="D62" s="1073"/>
      <c r="E62" s="1073"/>
      <c r="F62" s="1073"/>
      <c r="G62" s="1073"/>
      <c r="H62" s="1073"/>
    </row>
    <row r="63" spans="1:101" ht="53.4" thickTop="1">
      <c r="A63" s="932" t="s">
        <v>337</v>
      </c>
      <c r="B63" s="931" t="s">
        <v>338</v>
      </c>
      <c r="C63" s="931" t="s">
        <v>1131</v>
      </c>
      <c r="D63" s="931" t="s">
        <v>1137</v>
      </c>
      <c r="E63" s="931" t="s">
        <v>1138</v>
      </c>
      <c r="F63" s="931" t="s">
        <v>1139</v>
      </c>
      <c r="G63" s="931" t="s">
        <v>1140</v>
      </c>
      <c r="H63" s="930" t="s">
        <v>1133</v>
      </c>
    </row>
    <row r="64" spans="1:101" s="979" customFormat="1">
      <c r="A64" s="1056">
        <v>0</v>
      </c>
      <c r="B64" s="1055" t="s">
        <v>1016</v>
      </c>
      <c r="C64" s="1054"/>
      <c r="D64" s="1054"/>
      <c r="E64" s="1054"/>
      <c r="F64" s="1054"/>
      <c r="G64" s="1054"/>
      <c r="H64" s="1053"/>
      <c r="I64" s="822"/>
      <c r="J64" s="822"/>
      <c r="K64" s="822"/>
      <c r="L64" s="822"/>
      <c r="M64" s="822"/>
      <c r="N64" s="822"/>
      <c r="O64" s="822"/>
      <c r="P64" s="822"/>
      <c r="Q64" s="822"/>
      <c r="R64" s="822"/>
      <c r="S64" s="822"/>
      <c r="T64" s="822"/>
      <c r="U64" s="822"/>
      <c r="V64" s="822"/>
      <c r="W64" s="822"/>
      <c r="X64" s="822"/>
      <c r="Y64" s="822"/>
      <c r="Z64" s="822"/>
      <c r="AA64" s="822"/>
      <c r="AB64" s="822"/>
      <c r="AC64" s="822"/>
      <c r="AD64" s="821"/>
      <c r="AE64" s="821"/>
      <c r="AF64" s="821"/>
      <c r="AG64" s="821"/>
      <c r="AH64" s="821"/>
      <c r="AI64" s="821"/>
      <c r="AJ64" s="821"/>
      <c r="AK64" s="821"/>
      <c r="AL64" s="821"/>
      <c r="AM64" s="821"/>
      <c r="AN64" s="821"/>
      <c r="AO64" s="821"/>
      <c r="AP64" s="821"/>
      <c r="AQ64" s="821"/>
      <c r="AR64" s="821"/>
      <c r="AS64" s="821"/>
      <c r="AT64" s="821"/>
      <c r="AU64" s="821"/>
      <c r="AV64" s="821"/>
      <c r="AW64" s="821"/>
      <c r="AX64" s="821"/>
      <c r="AY64" s="821"/>
      <c r="AZ64" s="821"/>
      <c r="BA64" s="821"/>
      <c r="BB64" s="821"/>
      <c r="BC64" s="821"/>
      <c r="BD64" s="821"/>
      <c r="BE64" s="821"/>
      <c r="BF64" s="821"/>
      <c r="BG64" s="821"/>
      <c r="BH64" s="821"/>
      <c r="BI64" s="821"/>
      <c r="BJ64" s="821"/>
      <c r="BK64" s="821"/>
      <c r="BL64" s="821"/>
      <c r="BM64" s="821"/>
      <c r="BN64" s="821"/>
      <c r="BO64" s="821"/>
      <c r="BP64" s="821"/>
      <c r="BQ64" s="821"/>
      <c r="BR64" s="821"/>
      <c r="BS64" s="821"/>
      <c r="BT64" s="821"/>
      <c r="BU64" s="821"/>
      <c r="BV64" s="821"/>
      <c r="BW64" s="821"/>
      <c r="BX64" s="821"/>
      <c r="BY64" s="821"/>
      <c r="BZ64" s="821"/>
      <c r="CA64" s="821"/>
      <c r="CB64" s="821"/>
      <c r="CC64" s="821"/>
      <c r="CD64" s="821"/>
      <c r="CE64" s="821"/>
      <c r="CF64" s="821"/>
      <c r="CG64" s="821"/>
      <c r="CH64" s="821"/>
      <c r="CI64" s="821"/>
      <c r="CJ64" s="821"/>
      <c r="CK64" s="821"/>
      <c r="CL64" s="821"/>
      <c r="CM64" s="821"/>
      <c r="CN64" s="821"/>
      <c r="CO64" s="821"/>
      <c r="CP64" s="821"/>
      <c r="CQ64" s="821"/>
      <c r="CR64" s="821"/>
      <c r="CS64" s="821"/>
      <c r="CT64" s="821"/>
      <c r="CU64" s="821"/>
      <c r="CV64" s="821"/>
      <c r="CW64" s="821"/>
    </row>
    <row r="65" spans="1:8" s="799" customFormat="1" ht="13.8">
      <c r="A65" s="1046" t="s">
        <v>366</v>
      </c>
      <c r="B65" s="1045" t="s">
        <v>1017</v>
      </c>
      <c r="C65" s="1044"/>
      <c r="D65" s="1044"/>
      <c r="E65" s="1044"/>
      <c r="F65" s="1044"/>
      <c r="G65" s="1044"/>
      <c r="H65" s="1043"/>
    </row>
    <row r="66" spans="1:8" s="799" customFormat="1" ht="13.8">
      <c r="A66" s="1052">
        <v>210</v>
      </c>
      <c r="B66" s="1051" t="s">
        <v>778</v>
      </c>
      <c r="C66" s="1044"/>
      <c r="D66" s="1044"/>
      <c r="E66" s="1044"/>
      <c r="F66" s="1044"/>
      <c r="G66" s="1044"/>
      <c r="H66" s="1043"/>
    </row>
    <row r="67" spans="1:8" s="799" customFormat="1" ht="13.8">
      <c r="A67" s="1052">
        <v>260</v>
      </c>
      <c r="B67" s="1051" t="s">
        <v>779</v>
      </c>
      <c r="C67" s="1044"/>
      <c r="D67" s="1044"/>
      <c r="E67" s="1044"/>
      <c r="F67" s="1044"/>
      <c r="G67" s="1044"/>
      <c r="H67" s="1043"/>
    </row>
    <row r="68" spans="1:8" s="799" customFormat="1" ht="13.8">
      <c r="A68" s="1052">
        <v>560</v>
      </c>
      <c r="B68" s="1051" t="s">
        <v>1018</v>
      </c>
      <c r="C68" s="1044"/>
      <c r="D68" s="1044"/>
      <c r="E68" s="1044"/>
      <c r="F68" s="1044"/>
      <c r="G68" s="1044"/>
      <c r="H68" s="1043"/>
    </row>
    <row r="69" spans="1:8" s="799" customFormat="1" ht="13.8">
      <c r="A69" s="1046">
        <v>600</v>
      </c>
      <c r="B69" s="1045" t="s">
        <v>796</v>
      </c>
      <c r="C69" s="1044"/>
      <c r="D69" s="1044"/>
      <c r="E69" s="1044"/>
      <c r="F69" s="1044"/>
      <c r="G69" s="1044"/>
      <c r="H69" s="1043"/>
    </row>
    <row r="70" spans="1:8" s="799" customFormat="1" ht="13.8">
      <c r="A70" s="1052">
        <v>610</v>
      </c>
      <c r="B70" s="1051" t="s">
        <v>367</v>
      </c>
      <c r="C70" s="1044"/>
      <c r="D70" s="1044"/>
      <c r="E70" s="1044"/>
      <c r="F70" s="1044"/>
      <c r="G70" s="1044"/>
      <c r="H70" s="1043"/>
    </row>
    <row r="71" spans="1:8" s="799" customFormat="1" ht="13.8">
      <c r="A71" s="1052">
        <v>620</v>
      </c>
      <c r="B71" s="1051" t="s">
        <v>368</v>
      </c>
      <c r="C71" s="1044"/>
      <c r="D71" s="1044"/>
      <c r="E71" s="1044"/>
      <c r="F71" s="1044"/>
      <c r="G71" s="1044"/>
      <c r="H71" s="1043"/>
    </row>
    <row r="72" spans="1:8" s="799" customFormat="1" ht="13.8">
      <c r="A72" s="1072">
        <v>630</v>
      </c>
      <c r="B72" s="1071" t="s">
        <v>559</v>
      </c>
      <c r="C72" s="1070"/>
      <c r="D72" s="1070"/>
      <c r="E72" s="1070"/>
      <c r="F72" s="1070"/>
      <c r="G72" s="1070"/>
      <c r="H72" s="1069"/>
    </row>
    <row r="73" spans="1:8" s="799" customFormat="1" ht="13.8">
      <c r="A73" s="1072">
        <v>631</v>
      </c>
      <c r="B73" s="1071" t="s">
        <v>560</v>
      </c>
      <c r="C73" s="1070"/>
      <c r="D73" s="1070"/>
      <c r="E73" s="1070"/>
      <c r="F73" s="1070"/>
      <c r="G73" s="1070"/>
      <c r="H73" s="1069"/>
    </row>
    <row r="74" spans="1:8" s="799" customFormat="1" ht="13.8">
      <c r="A74" s="1052">
        <v>670</v>
      </c>
      <c r="B74" s="1051" t="s">
        <v>369</v>
      </c>
      <c r="C74" s="1044"/>
      <c r="D74" s="1044"/>
      <c r="E74" s="1044"/>
      <c r="F74" s="1044"/>
      <c r="G74" s="1044"/>
      <c r="H74" s="1043"/>
    </row>
    <row r="75" spans="1:8" s="799" customFormat="1" ht="13.8">
      <c r="A75" s="1052">
        <v>672</v>
      </c>
      <c r="B75" s="1051" t="s">
        <v>561</v>
      </c>
      <c r="C75" s="1044"/>
      <c r="D75" s="1044"/>
      <c r="E75" s="1044"/>
      <c r="F75" s="1044"/>
      <c r="G75" s="1044"/>
      <c r="H75" s="1043"/>
    </row>
    <row r="76" spans="1:8" s="799" customFormat="1" ht="13.8">
      <c r="A76" s="1052">
        <v>680</v>
      </c>
      <c r="B76" s="1051" t="s">
        <v>370</v>
      </c>
      <c r="C76" s="1044"/>
      <c r="D76" s="1044"/>
      <c r="E76" s="1044"/>
      <c r="F76" s="1044"/>
      <c r="G76" s="1044"/>
      <c r="H76" s="1043"/>
    </row>
    <row r="77" spans="1:8" s="799" customFormat="1" ht="13.8">
      <c r="A77" s="1072">
        <v>691</v>
      </c>
      <c r="B77" s="1071" t="s">
        <v>562</v>
      </c>
      <c r="C77" s="1070"/>
      <c r="D77" s="1070"/>
      <c r="E77" s="1070"/>
      <c r="F77" s="1070"/>
      <c r="G77" s="1070"/>
      <c r="H77" s="1069"/>
    </row>
    <row r="78" spans="1:8" s="799" customFormat="1" ht="13.8">
      <c r="A78" s="1072">
        <v>694</v>
      </c>
      <c r="B78" s="1071" t="s">
        <v>563</v>
      </c>
      <c r="C78" s="1070"/>
      <c r="D78" s="1070"/>
      <c r="E78" s="1070"/>
      <c r="F78" s="1070"/>
      <c r="G78" s="1070"/>
      <c r="H78" s="1069"/>
    </row>
    <row r="79" spans="1:8" s="799" customFormat="1" ht="13.8">
      <c r="A79" s="1046">
        <v>400</v>
      </c>
      <c r="B79" s="1045" t="s">
        <v>788</v>
      </c>
      <c r="C79" s="1044"/>
      <c r="D79" s="1044"/>
      <c r="E79" s="1044"/>
      <c r="F79" s="1044"/>
      <c r="G79" s="1044"/>
      <c r="H79" s="1043"/>
    </row>
    <row r="80" spans="1:8" s="799" customFormat="1" ht="13.8">
      <c r="A80" s="1046">
        <v>700</v>
      </c>
      <c r="B80" s="1045" t="s">
        <v>801</v>
      </c>
      <c r="C80" s="1044"/>
      <c r="D80" s="1044"/>
      <c r="E80" s="1044"/>
      <c r="F80" s="1044"/>
      <c r="G80" s="1044"/>
      <c r="H80" s="1043"/>
    </row>
    <row r="81" spans="1:101" ht="13.8">
      <c r="A81" s="1046">
        <v>800</v>
      </c>
      <c r="B81" s="1045" t="s">
        <v>1019</v>
      </c>
      <c r="C81" s="1044"/>
      <c r="D81" s="1044"/>
      <c r="E81" s="1044"/>
      <c r="F81" s="1044"/>
      <c r="G81" s="1044"/>
      <c r="H81" s="1043"/>
    </row>
    <row r="82" spans="1:101" ht="13.8">
      <c r="A82" s="1052">
        <v>850</v>
      </c>
      <c r="B82" s="1051" t="s">
        <v>1020</v>
      </c>
      <c r="C82" s="1044"/>
      <c r="D82" s="1044"/>
      <c r="E82" s="1044"/>
      <c r="F82" s="1044"/>
      <c r="G82" s="1044"/>
      <c r="H82" s="1043"/>
    </row>
    <row r="83" spans="1:101" ht="13.8">
      <c r="A83" s="1052" t="s">
        <v>371</v>
      </c>
      <c r="B83" s="1051" t="s">
        <v>1021</v>
      </c>
      <c r="C83" s="1044"/>
      <c r="D83" s="1044"/>
      <c r="E83" s="1044"/>
      <c r="F83" s="1044"/>
      <c r="G83" s="1044"/>
      <c r="H83" s="1043"/>
    </row>
    <row r="84" spans="1:101" s="979" customFormat="1">
      <c r="A84" s="1056">
        <v>1000</v>
      </c>
      <c r="B84" s="1055" t="s">
        <v>1022</v>
      </c>
      <c r="C84" s="1054"/>
      <c r="D84" s="1054"/>
      <c r="E84" s="1054"/>
      <c r="F84" s="1054"/>
      <c r="G84" s="1054"/>
      <c r="H84" s="1053"/>
      <c r="I84" s="822"/>
      <c r="J84" s="822"/>
      <c r="K84" s="822"/>
      <c r="L84" s="822"/>
      <c r="M84" s="822"/>
      <c r="N84" s="822"/>
      <c r="O84" s="822"/>
      <c r="P84" s="822"/>
      <c r="Q84" s="822"/>
      <c r="R84" s="822"/>
      <c r="S84" s="822"/>
      <c r="T84" s="822"/>
      <c r="U84" s="822"/>
      <c r="V84" s="822"/>
      <c r="W84" s="822"/>
      <c r="X84" s="822"/>
      <c r="Y84" s="822"/>
      <c r="Z84" s="822"/>
      <c r="AA84" s="822"/>
      <c r="AB84" s="822"/>
      <c r="AC84" s="822"/>
      <c r="AD84" s="821"/>
      <c r="AE84" s="821"/>
      <c r="AF84" s="821"/>
      <c r="AG84" s="821"/>
      <c r="AH84" s="821"/>
      <c r="AI84" s="821"/>
      <c r="AJ84" s="821"/>
      <c r="AK84" s="821"/>
      <c r="AL84" s="821"/>
      <c r="AM84" s="821"/>
      <c r="AN84" s="821"/>
      <c r="AO84" s="821"/>
      <c r="AP84" s="821"/>
      <c r="AQ84" s="821"/>
      <c r="AR84" s="821"/>
      <c r="AS84" s="821"/>
      <c r="AT84" s="821"/>
      <c r="AU84" s="821"/>
      <c r="AV84" s="821"/>
      <c r="AW84" s="821"/>
      <c r="AX84" s="821"/>
      <c r="AY84" s="821"/>
      <c r="AZ84" s="821"/>
      <c r="BA84" s="821"/>
      <c r="BB84" s="821"/>
      <c r="BC84" s="821"/>
      <c r="BD84" s="821"/>
      <c r="BE84" s="821"/>
      <c r="BF84" s="821"/>
      <c r="BG84" s="821"/>
      <c r="BH84" s="821"/>
      <c r="BI84" s="821"/>
      <c r="BJ84" s="821"/>
      <c r="BK84" s="821"/>
      <c r="BL84" s="821"/>
      <c r="BM84" s="821"/>
      <c r="BN84" s="821"/>
      <c r="BO84" s="821"/>
      <c r="BP84" s="821"/>
      <c r="BQ84" s="821"/>
      <c r="BR84" s="821"/>
      <c r="BS84" s="821"/>
      <c r="BT84" s="821"/>
      <c r="BU84" s="821"/>
      <c r="BV84" s="821"/>
      <c r="BW84" s="821"/>
      <c r="BX84" s="821"/>
      <c r="BY84" s="821"/>
      <c r="BZ84" s="821"/>
      <c r="CA84" s="821"/>
      <c r="CB84" s="821"/>
      <c r="CC84" s="821"/>
      <c r="CD84" s="821"/>
      <c r="CE84" s="821"/>
      <c r="CF84" s="821"/>
      <c r="CG84" s="821"/>
      <c r="CH84" s="821"/>
      <c r="CI84" s="821"/>
      <c r="CJ84" s="821"/>
      <c r="CK84" s="821"/>
      <c r="CL84" s="821"/>
      <c r="CM84" s="821"/>
      <c r="CN84" s="821"/>
      <c r="CO84" s="821"/>
      <c r="CP84" s="821"/>
      <c r="CQ84" s="821"/>
      <c r="CR84" s="821"/>
      <c r="CS84" s="821"/>
      <c r="CT84" s="821"/>
      <c r="CU84" s="821"/>
      <c r="CV84" s="821"/>
      <c r="CW84" s="821"/>
    </row>
    <row r="85" spans="1:101" s="979" customFormat="1">
      <c r="A85" s="1056">
        <v>2000</v>
      </c>
      <c r="B85" s="1055" t="s">
        <v>1023</v>
      </c>
      <c r="C85" s="1054"/>
      <c r="D85" s="1054"/>
      <c r="E85" s="1054"/>
      <c r="F85" s="1054"/>
      <c r="G85" s="1054"/>
      <c r="H85" s="1053"/>
      <c r="I85" s="822"/>
      <c r="J85" s="822"/>
      <c r="K85" s="822"/>
      <c r="L85" s="822"/>
      <c r="M85" s="822"/>
      <c r="N85" s="822"/>
      <c r="O85" s="822"/>
      <c r="P85" s="822"/>
      <c r="Q85" s="822"/>
      <c r="R85" s="822"/>
      <c r="S85" s="822"/>
      <c r="T85" s="822"/>
      <c r="U85" s="822"/>
      <c r="V85" s="822"/>
      <c r="W85" s="822"/>
      <c r="X85" s="822"/>
      <c r="Y85" s="822"/>
      <c r="Z85" s="822"/>
      <c r="AA85" s="822"/>
      <c r="AB85" s="822"/>
      <c r="AC85" s="822"/>
      <c r="AD85" s="821"/>
      <c r="AE85" s="821"/>
      <c r="AF85" s="821"/>
      <c r="AG85" s="821"/>
      <c r="AH85" s="821"/>
      <c r="AI85" s="821"/>
      <c r="AJ85" s="821"/>
      <c r="AK85" s="821"/>
      <c r="AL85" s="821"/>
      <c r="AM85" s="821"/>
      <c r="AN85" s="821"/>
      <c r="AO85" s="821"/>
      <c r="AP85" s="821"/>
      <c r="AQ85" s="821"/>
      <c r="AR85" s="821"/>
      <c r="AS85" s="821"/>
      <c r="AT85" s="821"/>
      <c r="AU85" s="821"/>
      <c r="AV85" s="821"/>
      <c r="AW85" s="821"/>
      <c r="AX85" s="821"/>
      <c r="AY85" s="821"/>
      <c r="AZ85" s="821"/>
      <c r="BA85" s="821"/>
      <c r="BB85" s="821"/>
      <c r="BC85" s="821"/>
      <c r="BD85" s="821"/>
      <c r="BE85" s="821"/>
      <c r="BF85" s="821"/>
      <c r="BG85" s="821"/>
      <c r="BH85" s="821"/>
      <c r="BI85" s="821"/>
      <c r="BJ85" s="821"/>
      <c r="BK85" s="821"/>
      <c r="BL85" s="821"/>
      <c r="BM85" s="821"/>
      <c r="BN85" s="821"/>
      <c r="BO85" s="821"/>
      <c r="BP85" s="821"/>
      <c r="BQ85" s="821"/>
      <c r="BR85" s="821"/>
      <c r="BS85" s="821"/>
      <c r="BT85" s="821"/>
      <c r="BU85" s="821"/>
      <c r="BV85" s="821"/>
      <c r="BW85" s="821"/>
      <c r="BX85" s="821"/>
      <c r="BY85" s="821"/>
      <c r="BZ85" s="821"/>
      <c r="CA85" s="821"/>
      <c r="CB85" s="821"/>
      <c r="CC85" s="821"/>
      <c r="CD85" s="821"/>
      <c r="CE85" s="821"/>
      <c r="CF85" s="821"/>
      <c r="CG85" s="821"/>
      <c r="CH85" s="821"/>
      <c r="CI85" s="821"/>
      <c r="CJ85" s="821"/>
      <c r="CK85" s="821"/>
      <c r="CL85" s="821"/>
      <c r="CM85" s="821"/>
      <c r="CN85" s="821"/>
      <c r="CO85" s="821"/>
      <c r="CP85" s="821"/>
      <c r="CQ85" s="821"/>
      <c r="CR85" s="821"/>
      <c r="CS85" s="821"/>
      <c r="CT85" s="821"/>
      <c r="CU85" s="821"/>
      <c r="CV85" s="821"/>
      <c r="CW85" s="821"/>
    </row>
    <row r="86" spans="1:101" ht="13.8">
      <c r="A86" s="1052">
        <v>2493</v>
      </c>
      <c r="B86" s="1051" t="s">
        <v>1213</v>
      </c>
      <c r="C86" s="1044"/>
      <c r="D86" s="1044"/>
      <c r="E86" s="1044"/>
      <c r="F86" s="1044"/>
      <c r="G86" s="1044"/>
      <c r="H86" s="1043"/>
    </row>
    <row r="87" spans="1:101" ht="13.8">
      <c r="A87" s="1052">
        <v>2499</v>
      </c>
      <c r="B87" s="1051" t="s">
        <v>1212</v>
      </c>
      <c r="C87" s="1044"/>
      <c r="D87" s="1044"/>
      <c r="E87" s="1044"/>
      <c r="F87" s="1044"/>
      <c r="G87" s="1044"/>
      <c r="H87" s="1043"/>
    </row>
    <row r="88" spans="1:101" ht="13.8">
      <c r="A88" s="1052">
        <v>2659</v>
      </c>
      <c r="B88" s="1051" t="s">
        <v>1211</v>
      </c>
      <c r="C88" s="1044"/>
      <c r="D88" s="1044"/>
      <c r="E88" s="1044"/>
      <c r="F88" s="1044"/>
      <c r="G88" s="1044"/>
      <c r="H88" s="1043"/>
    </row>
    <row r="89" spans="1:101" ht="13.8">
      <c r="A89" s="1046">
        <v>2800</v>
      </c>
      <c r="B89" s="1045" t="s">
        <v>1210</v>
      </c>
      <c r="C89" s="1044"/>
      <c r="D89" s="1044"/>
      <c r="E89" s="1044"/>
      <c r="F89" s="1044"/>
      <c r="G89" s="1044"/>
      <c r="H89" s="1043"/>
    </row>
    <row r="90" spans="1:101" ht="13.8">
      <c r="A90" s="1046">
        <v>2810</v>
      </c>
      <c r="B90" s="1045" t="s">
        <v>1209</v>
      </c>
      <c r="C90" s="1044"/>
      <c r="D90" s="1044"/>
      <c r="E90" s="1044"/>
      <c r="F90" s="1044"/>
      <c r="G90" s="1044"/>
      <c r="H90" s="1043"/>
    </row>
    <row r="91" spans="1:101" ht="13.8">
      <c r="A91" s="1052">
        <v>2811</v>
      </c>
      <c r="B91" s="1051" t="s">
        <v>564</v>
      </c>
      <c r="C91" s="1044"/>
      <c r="D91" s="1044"/>
      <c r="E91" s="1044"/>
      <c r="F91" s="1044"/>
      <c r="G91" s="1044"/>
      <c r="H91" s="1043"/>
    </row>
    <row r="92" spans="1:101" ht="13.8">
      <c r="A92" s="1052" t="s">
        <v>565</v>
      </c>
      <c r="B92" s="1051" t="s">
        <v>566</v>
      </c>
      <c r="C92" s="1044"/>
      <c r="D92" s="1044"/>
      <c r="E92" s="1044"/>
      <c r="F92" s="1044"/>
      <c r="G92" s="1044"/>
      <c r="H92" s="1043"/>
    </row>
    <row r="93" spans="1:101" ht="13.8">
      <c r="A93" s="1052">
        <v>2814</v>
      </c>
      <c r="B93" s="1051" t="s">
        <v>567</v>
      </c>
      <c r="C93" s="1044"/>
      <c r="D93" s="1044"/>
      <c r="E93" s="1044"/>
      <c r="F93" s="1044"/>
      <c r="G93" s="1044"/>
      <c r="H93" s="1043"/>
    </row>
    <row r="94" spans="1:101" ht="13.8">
      <c r="A94" s="1052">
        <v>2815</v>
      </c>
      <c r="B94" s="1051" t="s">
        <v>568</v>
      </c>
      <c r="C94" s="1044"/>
      <c r="D94" s="1044"/>
      <c r="E94" s="1044"/>
      <c r="F94" s="1044"/>
      <c r="G94" s="1044"/>
      <c r="H94" s="1043"/>
    </row>
    <row r="95" spans="1:101" ht="13.8">
      <c r="A95" s="1046">
        <v>2860</v>
      </c>
      <c r="B95" s="1045" t="s">
        <v>1208</v>
      </c>
      <c r="C95" s="1044"/>
      <c r="D95" s="1044"/>
      <c r="E95" s="1044"/>
      <c r="F95" s="1044"/>
      <c r="G95" s="1044"/>
      <c r="H95" s="1043"/>
    </row>
    <row r="96" spans="1:101" ht="13.8">
      <c r="A96" s="1052">
        <v>2861</v>
      </c>
      <c r="B96" s="1051" t="s">
        <v>1182</v>
      </c>
      <c r="C96" s="1044"/>
      <c r="D96" s="1044"/>
      <c r="E96" s="1044"/>
      <c r="F96" s="1044"/>
      <c r="G96" s="1044"/>
      <c r="H96" s="1043"/>
    </row>
    <row r="97" spans="1:101" ht="13.8">
      <c r="A97" s="1052">
        <v>2863</v>
      </c>
      <c r="B97" s="1051" t="s">
        <v>1207</v>
      </c>
      <c r="C97" s="1044"/>
      <c r="D97" s="1044"/>
      <c r="E97" s="1044"/>
      <c r="F97" s="1044"/>
      <c r="G97" s="1044"/>
      <c r="H97" s="1043"/>
    </row>
    <row r="98" spans="1:101" s="979" customFormat="1">
      <c r="A98" s="1056">
        <v>3000</v>
      </c>
      <c r="B98" s="1055" t="s">
        <v>1024</v>
      </c>
      <c r="C98" s="1054"/>
      <c r="D98" s="1054"/>
      <c r="E98" s="1054"/>
      <c r="F98" s="1054"/>
      <c r="G98" s="1054"/>
      <c r="H98" s="1053"/>
      <c r="I98" s="822"/>
      <c r="J98" s="822"/>
      <c r="K98" s="822"/>
      <c r="L98" s="822"/>
      <c r="M98" s="822"/>
      <c r="N98" s="822"/>
      <c r="O98" s="822"/>
      <c r="P98" s="822"/>
      <c r="Q98" s="822"/>
      <c r="R98" s="822"/>
      <c r="S98" s="822"/>
      <c r="T98" s="822"/>
      <c r="U98" s="822"/>
      <c r="V98" s="822"/>
      <c r="W98" s="822"/>
      <c r="X98" s="822"/>
      <c r="Y98" s="822"/>
      <c r="Z98" s="822"/>
      <c r="AA98" s="822"/>
      <c r="AB98" s="822"/>
      <c r="AC98" s="822"/>
      <c r="AD98" s="821"/>
      <c r="AE98" s="821"/>
      <c r="AF98" s="821"/>
      <c r="AG98" s="821"/>
      <c r="AH98" s="821"/>
      <c r="AI98" s="821"/>
      <c r="AJ98" s="821"/>
      <c r="AK98" s="821"/>
      <c r="AL98" s="821"/>
      <c r="AM98" s="821"/>
      <c r="AN98" s="821"/>
      <c r="AO98" s="821"/>
      <c r="AP98" s="821"/>
      <c r="AQ98" s="821"/>
      <c r="AR98" s="821"/>
      <c r="AS98" s="821"/>
      <c r="AT98" s="821"/>
      <c r="AU98" s="821"/>
      <c r="AV98" s="821"/>
      <c r="AW98" s="821"/>
      <c r="AX98" s="821"/>
      <c r="AY98" s="821"/>
      <c r="AZ98" s="821"/>
      <c r="BA98" s="821"/>
      <c r="BB98" s="821"/>
      <c r="BC98" s="821"/>
      <c r="BD98" s="821"/>
      <c r="BE98" s="821"/>
      <c r="BF98" s="821"/>
      <c r="BG98" s="821"/>
      <c r="BH98" s="821"/>
      <c r="BI98" s="821"/>
      <c r="BJ98" s="821"/>
      <c r="BK98" s="821"/>
      <c r="BL98" s="821"/>
      <c r="BM98" s="821"/>
      <c r="BN98" s="821"/>
      <c r="BO98" s="821"/>
      <c r="BP98" s="821"/>
      <c r="BQ98" s="821"/>
      <c r="BR98" s="821"/>
      <c r="BS98" s="821"/>
      <c r="BT98" s="821"/>
      <c r="BU98" s="821"/>
      <c r="BV98" s="821"/>
      <c r="BW98" s="821"/>
      <c r="BX98" s="821"/>
      <c r="BY98" s="821"/>
      <c r="BZ98" s="821"/>
      <c r="CA98" s="821"/>
      <c r="CB98" s="821"/>
      <c r="CC98" s="821"/>
      <c r="CD98" s="821"/>
      <c r="CE98" s="821"/>
      <c r="CF98" s="821"/>
      <c r="CG98" s="821"/>
      <c r="CH98" s="821"/>
      <c r="CI98" s="821"/>
      <c r="CJ98" s="821"/>
      <c r="CK98" s="821"/>
      <c r="CL98" s="821"/>
      <c r="CM98" s="821"/>
      <c r="CN98" s="821"/>
      <c r="CO98" s="821"/>
      <c r="CP98" s="821"/>
      <c r="CQ98" s="821"/>
      <c r="CR98" s="821"/>
      <c r="CS98" s="821"/>
      <c r="CT98" s="821"/>
      <c r="CU98" s="821"/>
      <c r="CV98" s="821"/>
      <c r="CW98" s="821"/>
    </row>
    <row r="99" spans="1:101" s="979" customFormat="1">
      <c r="A99" s="1068">
        <v>3300</v>
      </c>
      <c r="B99" s="1045" t="s">
        <v>569</v>
      </c>
      <c r="C99" s="1045"/>
      <c r="D99" s="1045"/>
      <c r="E99" s="1045"/>
      <c r="F99" s="1045"/>
      <c r="G99" s="1045"/>
      <c r="H99" s="1045"/>
      <c r="I99" s="822"/>
      <c r="J99" s="822"/>
      <c r="K99" s="822"/>
      <c r="L99" s="822"/>
      <c r="M99" s="822"/>
      <c r="N99" s="822"/>
      <c r="O99" s="822"/>
      <c r="P99" s="822"/>
      <c r="Q99" s="822"/>
      <c r="R99" s="822"/>
      <c r="S99" s="822"/>
      <c r="T99" s="822"/>
      <c r="U99" s="822"/>
      <c r="V99" s="822"/>
      <c r="W99" s="822"/>
      <c r="X99" s="822"/>
      <c r="Y99" s="822"/>
      <c r="Z99" s="822"/>
      <c r="AA99" s="822"/>
      <c r="AB99" s="822"/>
      <c r="AC99" s="822"/>
      <c r="AD99" s="821"/>
      <c r="AE99" s="821"/>
      <c r="AF99" s="821"/>
      <c r="AG99" s="821"/>
      <c r="AH99" s="821"/>
      <c r="AI99" s="821"/>
      <c r="AJ99" s="821"/>
      <c r="AK99" s="821"/>
      <c r="AL99" s="821"/>
      <c r="AM99" s="821"/>
      <c r="AN99" s="821"/>
      <c r="AO99" s="821"/>
      <c r="AP99" s="821"/>
      <c r="AQ99" s="821"/>
      <c r="AR99" s="821"/>
      <c r="AS99" s="821"/>
      <c r="AT99" s="821"/>
      <c r="AU99" s="821"/>
      <c r="AV99" s="821"/>
      <c r="AW99" s="821"/>
      <c r="AX99" s="821"/>
      <c r="AY99" s="821"/>
      <c r="AZ99" s="821"/>
      <c r="BA99" s="821"/>
      <c r="BB99" s="821"/>
      <c r="BC99" s="821"/>
      <c r="BD99" s="821"/>
      <c r="BE99" s="821"/>
      <c r="BF99" s="821"/>
      <c r="BG99" s="821"/>
      <c r="BH99" s="821"/>
      <c r="BI99" s="821"/>
      <c r="BJ99" s="821"/>
      <c r="BK99" s="821"/>
      <c r="BL99" s="821"/>
      <c r="BM99" s="821"/>
      <c r="BN99" s="821"/>
      <c r="BO99" s="821"/>
      <c r="BP99" s="821"/>
      <c r="BQ99" s="821"/>
      <c r="BR99" s="821"/>
      <c r="BS99" s="821"/>
      <c r="BT99" s="821"/>
      <c r="BU99" s="821"/>
      <c r="BV99" s="821"/>
      <c r="BW99" s="821"/>
      <c r="BX99" s="821"/>
      <c r="BY99" s="821"/>
      <c r="BZ99" s="821"/>
      <c r="CA99" s="821"/>
      <c r="CB99" s="821"/>
      <c r="CC99" s="821"/>
      <c r="CD99" s="821"/>
      <c r="CE99" s="821"/>
      <c r="CF99" s="821"/>
      <c r="CG99" s="821"/>
      <c r="CH99" s="821"/>
      <c r="CI99" s="821"/>
      <c r="CJ99" s="821"/>
      <c r="CK99" s="821"/>
      <c r="CL99" s="821"/>
      <c r="CM99" s="821"/>
      <c r="CN99" s="821"/>
      <c r="CO99" s="821"/>
      <c r="CP99" s="821"/>
      <c r="CQ99" s="821"/>
      <c r="CR99" s="821"/>
      <c r="CS99" s="821"/>
      <c r="CT99" s="821"/>
      <c r="CU99" s="821"/>
      <c r="CV99" s="821"/>
      <c r="CW99" s="821"/>
    </row>
    <row r="100" spans="1:101" s="979" customFormat="1">
      <c r="A100" s="1052">
        <v>3348</v>
      </c>
      <c r="B100" s="1051" t="s">
        <v>570</v>
      </c>
      <c r="C100" s="1051"/>
      <c r="D100" s="1051"/>
      <c r="E100" s="1051"/>
      <c r="F100" s="1051"/>
      <c r="G100" s="1051"/>
      <c r="H100" s="1051"/>
      <c r="I100" s="822"/>
      <c r="J100" s="822"/>
      <c r="K100" s="822"/>
      <c r="L100" s="822"/>
      <c r="M100" s="822"/>
      <c r="N100" s="822"/>
      <c r="O100" s="822"/>
      <c r="P100" s="822"/>
      <c r="Q100" s="822"/>
      <c r="R100" s="822"/>
      <c r="S100" s="822"/>
      <c r="T100" s="822"/>
      <c r="U100" s="822"/>
      <c r="V100" s="822"/>
      <c r="W100" s="822"/>
      <c r="X100" s="822"/>
      <c r="Y100" s="822"/>
      <c r="Z100" s="822"/>
      <c r="AA100" s="822"/>
      <c r="AB100" s="822"/>
      <c r="AC100" s="822"/>
      <c r="AD100" s="821"/>
      <c r="AE100" s="821"/>
      <c r="AF100" s="821"/>
      <c r="AG100" s="821"/>
      <c r="AH100" s="821"/>
      <c r="AI100" s="821"/>
      <c r="AJ100" s="821"/>
      <c r="AK100" s="821"/>
      <c r="AL100" s="821"/>
      <c r="AM100" s="821"/>
      <c r="AN100" s="821"/>
      <c r="AO100" s="821"/>
      <c r="AP100" s="821"/>
      <c r="AQ100" s="821"/>
      <c r="AR100" s="821"/>
      <c r="AS100" s="821"/>
      <c r="AT100" s="821"/>
      <c r="AU100" s="821"/>
      <c r="AV100" s="821"/>
      <c r="AW100" s="821"/>
      <c r="AX100" s="821"/>
      <c r="AY100" s="821"/>
      <c r="AZ100" s="821"/>
      <c r="BA100" s="821"/>
      <c r="BB100" s="821"/>
      <c r="BC100" s="821"/>
      <c r="BD100" s="821"/>
      <c r="BE100" s="821"/>
      <c r="BF100" s="821"/>
      <c r="BG100" s="821"/>
      <c r="BH100" s="821"/>
      <c r="BI100" s="821"/>
      <c r="BJ100" s="821"/>
      <c r="BK100" s="821"/>
      <c r="BL100" s="821"/>
      <c r="BM100" s="821"/>
      <c r="BN100" s="821"/>
      <c r="BO100" s="821"/>
      <c r="BP100" s="821"/>
      <c r="BQ100" s="821"/>
      <c r="BR100" s="821"/>
      <c r="BS100" s="821"/>
      <c r="BT100" s="821"/>
      <c r="BU100" s="821"/>
      <c r="BV100" s="821"/>
      <c r="BW100" s="821"/>
      <c r="BX100" s="821"/>
      <c r="BY100" s="821"/>
      <c r="BZ100" s="821"/>
      <c r="CA100" s="821"/>
      <c r="CB100" s="821"/>
      <c r="CC100" s="821"/>
      <c r="CD100" s="821"/>
      <c r="CE100" s="821"/>
      <c r="CF100" s="821"/>
      <c r="CG100" s="821"/>
      <c r="CH100" s="821"/>
      <c r="CI100" s="821"/>
      <c r="CJ100" s="821"/>
      <c r="CK100" s="821"/>
      <c r="CL100" s="821"/>
      <c r="CM100" s="821"/>
      <c r="CN100" s="821"/>
      <c r="CO100" s="821"/>
      <c r="CP100" s="821"/>
      <c r="CQ100" s="821"/>
      <c r="CR100" s="821"/>
      <c r="CS100" s="821"/>
      <c r="CT100" s="821"/>
      <c r="CU100" s="821"/>
      <c r="CV100" s="821"/>
      <c r="CW100" s="821"/>
    </row>
    <row r="101" spans="1:101" s="979" customFormat="1">
      <c r="A101" s="1052">
        <v>3352</v>
      </c>
      <c r="B101" s="1051" t="s">
        <v>571</v>
      </c>
      <c r="C101" s="1051"/>
      <c r="D101" s="1051"/>
      <c r="E101" s="1051"/>
      <c r="F101" s="1051"/>
      <c r="G101" s="1051"/>
      <c r="H101" s="1051"/>
      <c r="I101" s="822"/>
      <c r="J101" s="822"/>
      <c r="K101" s="822"/>
      <c r="L101" s="822"/>
      <c r="M101" s="822"/>
      <c r="N101" s="822"/>
      <c r="O101" s="822"/>
      <c r="P101" s="822"/>
      <c r="Q101" s="822"/>
      <c r="R101" s="822"/>
      <c r="S101" s="822"/>
      <c r="T101" s="822"/>
      <c r="U101" s="822"/>
      <c r="V101" s="822"/>
      <c r="W101" s="822"/>
      <c r="X101" s="822"/>
      <c r="Y101" s="822"/>
      <c r="Z101" s="822"/>
      <c r="AA101" s="822"/>
      <c r="AB101" s="822"/>
      <c r="AC101" s="822"/>
      <c r="AD101" s="821"/>
      <c r="AE101" s="821"/>
      <c r="AF101" s="821"/>
      <c r="AG101" s="821"/>
      <c r="AH101" s="821"/>
      <c r="AI101" s="821"/>
      <c r="AJ101" s="821"/>
      <c r="AK101" s="821"/>
      <c r="AL101" s="821"/>
      <c r="AM101" s="821"/>
      <c r="AN101" s="821"/>
      <c r="AO101" s="821"/>
      <c r="AP101" s="821"/>
      <c r="AQ101" s="821"/>
      <c r="AR101" s="821"/>
      <c r="AS101" s="821"/>
      <c r="AT101" s="821"/>
      <c r="AU101" s="821"/>
      <c r="AV101" s="821"/>
      <c r="AW101" s="821"/>
      <c r="AX101" s="821"/>
      <c r="AY101" s="821"/>
      <c r="AZ101" s="821"/>
      <c r="BA101" s="821"/>
      <c r="BB101" s="821"/>
      <c r="BC101" s="821"/>
      <c r="BD101" s="821"/>
      <c r="BE101" s="821"/>
      <c r="BF101" s="821"/>
      <c r="BG101" s="821"/>
      <c r="BH101" s="821"/>
      <c r="BI101" s="821"/>
      <c r="BJ101" s="821"/>
      <c r="BK101" s="821"/>
      <c r="BL101" s="821"/>
      <c r="BM101" s="821"/>
      <c r="BN101" s="821"/>
      <c r="BO101" s="821"/>
      <c r="BP101" s="821"/>
      <c r="BQ101" s="821"/>
      <c r="BR101" s="821"/>
      <c r="BS101" s="821"/>
      <c r="BT101" s="821"/>
      <c r="BU101" s="821"/>
      <c r="BV101" s="821"/>
      <c r="BW101" s="821"/>
      <c r="BX101" s="821"/>
      <c r="BY101" s="821"/>
      <c r="BZ101" s="821"/>
      <c r="CA101" s="821"/>
      <c r="CB101" s="821"/>
      <c r="CC101" s="821"/>
      <c r="CD101" s="821"/>
      <c r="CE101" s="821"/>
      <c r="CF101" s="821"/>
      <c r="CG101" s="821"/>
      <c r="CH101" s="821"/>
      <c r="CI101" s="821"/>
      <c r="CJ101" s="821"/>
      <c r="CK101" s="821"/>
      <c r="CL101" s="821"/>
      <c r="CM101" s="821"/>
      <c r="CN101" s="821"/>
      <c r="CO101" s="821"/>
      <c r="CP101" s="821"/>
      <c r="CQ101" s="821"/>
      <c r="CR101" s="821"/>
      <c r="CS101" s="821"/>
      <c r="CT101" s="821"/>
      <c r="CU101" s="821"/>
      <c r="CV101" s="821"/>
      <c r="CW101" s="821"/>
    </row>
    <row r="102" spans="1:101" s="979" customFormat="1" ht="22.8">
      <c r="A102" s="1056">
        <v>4000</v>
      </c>
      <c r="B102" s="1055" t="s">
        <v>1025</v>
      </c>
      <c r="C102" s="1054"/>
      <c r="D102" s="1054"/>
      <c r="E102" s="1054"/>
      <c r="F102" s="1054"/>
      <c r="G102" s="1054"/>
      <c r="H102" s="1053"/>
      <c r="I102" s="822"/>
      <c r="J102" s="822"/>
      <c r="K102" s="822"/>
      <c r="L102" s="822"/>
      <c r="M102" s="822"/>
      <c r="N102" s="822"/>
      <c r="O102" s="822"/>
      <c r="P102" s="822"/>
      <c r="Q102" s="822"/>
      <c r="R102" s="822"/>
      <c r="S102" s="822"/>
      <c r="T102" s="822"/>
      <c r="U102" s="822"/>
      <c r="V102" s="822"/>
      <c r="W102" s="822"/>
      <c r="X102" s="822"/>
      <c r="Y102" s="822"/>
      <c r="Z102" s="822"/>
      <c r="AA102" s="822"/>
      <c r="AB102" s="822"/>
      <c r="AC102" s="822"/>
      <c r="AD102" s="821"/>
      <c r="AE102" s="821"/>
      <c r="AF102" s="821"/>
      <c r="AG102" s="821"/>
      <c r="AH102" s="821"/>
      <c r="AI102" s="821"/>
      <c r="AJ102" s="821"/>
      <c r="AK102" s="821"/>
      <c r="AL102" s="821"/>
      <c r="AM102" s="821"/>
      <c r="AN102" s="821"/>
      <c r="AO102" s="821"/>
      <c r="AP102" s="821"/>
      <c r="AQ102" s="821"/>
      <c r="AR102" s="821"/>
      <c r="AS102" s="821"/>
      <c r="AT102" s="821"/>
      <c r="AU102" s="821"/>
      <c r="AV102" s="821"/>
      <c r="AW102" s="821"/>
      <c r="AX102" s="821"/>
      <c r="AY102" s="821"/>
      <c r="AZ102" s="821"/>
      <c r="BA102" s="821"/>
      <c r="BB102" s="821"/>
      <c r="BC102" s="821"/>
      <c r="BD102" s="821"/>
      <c r="BE102" s="821"/>
      <c r="BF102" s="821"/>
      <c r="BG102" s="821"/>
      <c r="BH102" s="821"/>
      <c r="BI102" s="821"/>
      <c r="BJ102" s="821"/>
      <c r="BK102" s="821"/>
      <c r="BL102" s="821"/>
      <c r="BM102" s="821"/>
      <c r="BN102" s="821"/>
      <c r="BO102" s="821"/>
      <c r="BP102" s="821"/>
      <c r="BQ102" s="821"/>
      <c r="BR102" s="821"/>
      <c r="BS102" s="821"/>
      <c r="BT102" s="821"/>
      <c r="BU102" s="821"/>
      <c r="BV102" s="821"/>
      <c r="BW102" s="821"/>
      <c r="BX102" s="821"/>
      <c r="BY102" s="821"/>
      <c r="BZ102" s="821"/>
      <c r="CA102" s="821"/>
      <c r="CB102" s="821"/>
      <c r="CC102" s="821"/>
      <c r="CD102" s="821"/>
      <c r="CE102" s="821"/>
      <c r="CF102" s="821"/>
      <c r="CG102" s="821"/>
      <c r="CH102" s="821"/>
      <c r="CI102" s="821"/>
      <c r="CJ102" s="821"/>
      <c r="CK102" s="821"/>
      <c r="CL102" s="821"/>
      <c r="CM102" s="821"/>
      <c r="CN102" s="821"/>
      <c r="CO102" s="821"/>
      <c r="CP102" s="821"/>
      <c r="CQ102" s="821"/>
      <c r="CR102" s="821"/>
      <c r="CS102" s="821"/>
      <c r="CT102" s="821"/>
      <c r="CU102" s="821"/>
      <c r="CV102" s="821"/>
      <c r="CW102" s="821"/>
    </row>
    <row r="103" spans="1:101" s="979" customFormat="1">
      <c r="A103" s="1056">
        <v>6000</v>
      </c>
      <c r="B103" s="1055" t="s">
        <v>1026</v>
      </c>
      <c r="C103" s="1054"/>
      <c r="D103" s="1054"/>
      <c r="E103" s="1054"/>
      <c r="F103" s="1054"/>
      <c r="G103" s="1054"/>
      <c r="H103" s="1053"/>
      <c r="I103" s="822"/>
      <c r="J103" s="822"/>
      <c r="K103" s="822"/>
      <c r="L103" s="822"/>
      <c r="M103" s="822"/>
      <c r="N103" s="822"/>
      <c r="O103" s="822"/>
      <c r="P103" s="822"/>
      <c r="Q103" s="822"/>
      <c r="R103" s="822"/>
      <c r="S103" s="822"/>
      <c r="T103" s="822"/>
      <c r="U103" s="822"/>
      <c r="V103" s="822"/>
      <c r="W103" s="822"/>
      <c r="X103" s="822"/>
      <c r="Y103" s="822"/>
      <c r="Z103" s="822"/>
      <c r="AA103" s="822"/>
      <c r="AB103" s="822"/>
      <c r="AC103" s="822"/>
      <c r="AD103" s="821"/>
      <c r="AE103" s="821"/>
      <c r="AF103" s="821"/>
      <c r="AG103" s="821"/>
      <c r="AH103" s="821"/>
      <c r="AI103" s="821"/>
      <c r="AJ103" s="821"/>
      <c r="AK103" s="821"/>
      <c r="AL103" s="821"/>
      <c r="AM103" s="821"/>
      <c r="AN103" s="821"/>
      <c r="AO103" s="821"/>
      <c r="AP103" s="821"/>
      <c r="AQ103" s="821"/>
      <c r="AR103" s="821"/>
      <c r="AS103" s="821"/>
      <c r="AT103" s="821"/>
      <c r="AU103" s="821"/>
      <c r="AV103" s="821"/>
      <c r="AW103" s="821"/>
      <c r="AX103" s="821"/>
      <c r="AY103" s="821"/>
      <c r="AZ103" s="821"/>
      <c r="BA103" s="821"/>
      <c r="BB103" s="821"/>
      <c r="BC103" s="821"/>
      <c r="BD103" s="821"/>
      <c r="BE103" s="821"/>
      <c r="BF103" s="821"/>
      <c r="BG103" s="821"/>
      <c r="BH103" s="821"/>
      <c r="BI103" s="821"/>
      <c r="BJ103" s="821"/>
      <c r="BK103" s="821"/>
      <c r="BL103" s="821"/>
      <c r="BM103" s="821"/>
      <c r="BN103" s="821"/>
      <c r="BO103" s="821"/>
      <c r="BP103" s="821"/>
      <c r="BQ103" s="821"/>
      <c r="BR103" s="821"/>
      <c r="BS103" s="821"/>
      <c r="BT103" s="821"/>
      <c r="BU103" s="821"/>
      <c r="BV103" s="821"/>
      <c r="BW103" s="821"/>
      <c r="BX103" s="821"/>
      <c r="BY103" s="821"/>
      <c r="BZ103" s="821"/>
      <c r="CA103" s="821"/>
      <c r="CB103" s="821"/>
      <c r="CC103" s="821"/>
      <c r="CD103" s="821"/>
      <c r="CE103" s="821"/>
      <c r="CF103" s="821"/>
      <c r="CG103" s="821"/>
      <c r="CH103" s="821"/>
      <c r="CI103" s="821"/>
      <c r="CJ103" s="821"/>
      <c r="CK103" s="821"/>
      <c r="CL103" s="821"/>
      <c r="CM103" s="821"/>
      <c r="CN103" s="821"/>
      <c r="CO103" s="821"/>
      <c r="CP103" s="821"/>
      <c r="CQ103" s="821"/>
      <c r="CR103" s="821"/>
      <c r="CS103" s="821"/>
      <c r="CT103" s="821"/>
      <c r="CU103" s="821"/>
      <c r="CV103" s="821"/>
      <c r="CW103" s="821"/>
    </row>
    <row r="104" spans="1:101" ht="13.8">
      <c r="A104" s="1046">
        <v>6100</v>
      </c>
      <c r="B104" s="1045" t="s">
        <v>1027</v>
      </c>
      <c r="C104" s="1066"/>
      <c r="D104" s="1066"/>
      <c r="E104" s="1066"/>
      <c r="F104" s="1066"/>
      <c r="G104" s="1066"/>
      <c r="H104" s="1065"/>
    </row>
    <row r="105" spans="1:101" ht="13.8">
      <c r="A105" s="1052">
        <v>6110</v>
      </c>
      <c r="B105" s="1051" t="s">
        <v>55</v>
      </c>
      <c r="C105" s="1066"/>
      <c r="D105" s="1066"/>
      <c r="E105" s="1066"/>
      <c r="F105" s="1066"/>
      <c r="G105" s="1066"/>
      <c r="H105" s="1065"/>
    </row>
    <row r="106" spans="1:101" ht="13.8">
      <c r="A106" s="1052">
        <v>6120</v>
      </c>
      <c r="B106" s="1067" t="s">
        <v>1000</v>
      </c>
      <c r="C106" s="1066"/>
      <c r="D106" s="1066"/>
      <c r="E106" s="1066"/>
      <c r="F106" s="1066"/>
      <c r="G106" s="1066"/>
      <c r="H106" s="1065"/>
    </row>
    <row r="107" spans="1:101" ht="14.4" thickBot="1">
      <c r="A107" s="1064">
        <v>6200</v>
      </c>
      <c r="B107" s="1063" t="s">
        <v>1001</v>
      </c>
      <c r="C107" s="1062"/>
      <c r="D107" s="1062"/>
      <c r="E107" s="1062"/>
      <c r="F107" s="1062"/>
      <c r="G107" s="1062"/>
      <c r="H107" s="1061"/>
    </row>
    <row r="108" spans="1:101" s="979" customFormat="1" ht="13.8" thickTop="1">
      <c r="A108" s="1060">
        <v>7000</v>
      </c>
      <c r="B108" s="1059" t="s">
        <v>1028</v>
      </c>
      <c r="C108" s="1058"/>
      <c r="D108" s="1058"/>
      <c r="E108" s="1058"/>
      <c r="F108" s="1058"/>
      <c r="G108" s="1058"/>
      <c r="H108" s="1057"/>
      <c r="I108" s="822"/>
      <c r="J108" s="822"/>
      <c r="K108" s="822"/>
      <c r="L108" s="822"/>
      <c r="M108" s="822"/>
      <c r="N108" s="822"/>
      <c r="O108" s="822"/>
      <c r="P108" s="822"/>
      <c r="Q108" s="822"/>
      <c r="R108" s="822"/>
      <c r="S108" s="822"/>
      <c r="T108" s="822"/>
      <c r="U108" s="822"/>
      <c r="V108" s="822"/>
      <c r="W108" s="822"/>
      <c r="X108" s="822"/>
      <c r="Y108" s="822"/>
      <c r="Z108" s="822"/>
      <c r="AA108" s="822"/>
      <c r="AB108" s="822"/>
      <c r="AC108" s="822"/>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1"/>
      <c r="AY108" s="821"/>
      <c r="AZ108" s="821"/>
      <c r="BA108" s="821"/>
      <c r="BB108" s="821"/>
      <c r="BC108" s="821"/>
      <c r="BD108" s="821"/>
      <c r="BE108" s="821"/>
      <c r="BF108" s="821"/>
      <c r="BG108" s="821"/>
      <c r="BH108" s="821"/>
      <c r="BI108" s="821"/>
      <c r="BJ108" s="821"/>
      <c r="BK108" s="821"/>
      <c r="BL108" s="821"/>
      <c r="BM108" s="821"/>
      <c r="BN108" s="821"/>
      <c r="BO108" s="821"/>
      <c r="BP108" s="821"/>
      <c r="BQ108" s="821"/>
      <c r="BR108" s="821"/>
      <c r="BS108" s="821"/>
      <c r="BT108" s="821"/>
      <c r="BU108" s="821"/>
      <c r="BV108" s="821"/>
      <c r="BW108" s="821"/>
      <c r="BX108" s="821"/>
      <c r="BY108" s="821"/>
      <c r="BZ108" s="821"/>
      <c r="CA108" s="821"/>
      <c r="CB108" s="821"/>
      <c r="CC108" s="821"/>
      <c r="CD108" s="821"/>
      <c r="CE108" s="821"/>
      <c r="CF108" s="821"/>
      <c r="CG108" s="821"/>
      <c r="CH108" s="821"/>
      <c r="CI108" s="821"/>
      <c r="CJ108" s="821"/>
      <c r="CK108" s="821"/>
      <c r="CL108" s="821"/>
      <c r="CM108" s="821"/>
      <c r="CN108" s="821"/>
      <c r="CO108" s="821"/>
      <c r="CP108" s="821"/>
      <c r="CQ108" s="821"/>
      <c r="CR108" s="821"/>
      <c r="CS108" s="821"/>
      <c r="CT108" s="821"/>
      <c r="CU108" s="821"/>
      <c r="CV108" s="821"/>
      <c r="CW108" s="821"/>
    </row>
    <row r="109" spans="1:101" s="979" customFormat="1">
      <c r="A109" s="1056">
        <v>9000</v>
      </c>
      <c r="B109" s="1055" t="s">
        <v>1029</v>
      </c>
      <c r="C109" s="1054"/>
      <c r="D109" s="1054"/>
      <c r="E109" s="1054"/>
      <c r="F109" s="1054"/>
      <c r="G109" s="1054"/>
      <c r="H109" s="1053"/>
      <c r="I109" s="822"/>
      <c r="J109" s="822"/>
      <c r="K109" s="822"/>
      <c r="L109" s="822"/>
      <c r="M109" s="822"/>
      <c r="N109" s="822"/>
      <c r="O109" s="822"/>
      <c r="P109" s="822"/>
      <c r="Q109" s="822"/>
      <c r="R109" s="822"/>
      <c r="S109" s="822"/>
      <c r="T109" s="822"/>
      <c r="U109" s="822"/>
      <c r="V109" s="822"/>
      <c r="W109" s="822"/>
      <c r="X109" s="822"/>
      <c r="Y109" s="822"/>
      <c r="Z109" s="822"/>
      <c r="AA109" s="822"/>
      <c r="AB109" s="822"/>
      <c r="AC109" s="822"/>
      <c r="AD109" s="821"/>
      <c r="AE109" s="821"/>
      <c r="AF109" s="821"/>
      <c r="AG109" s="821"/>
      <c r="AH109" s="821"/>
      <c r="AI109" s="821"/>
      <c r="AJ109" s="821"/>
      <c r="AK109" s="821"/>
      <c r="AL109" s="821"/>
      <c r="AM109" s="821"/>
      <c r="AN109" s="821"/>
      <c r="AO109" s="821"/>
      <c r="AP109" s="821"/>
      <c r="AQ109" s="821"/>
      <c r="AR109" s="821"/>
      <c r="AS109" s="821"/>
      <c r="AT109" s="821"/>
      <c r="AU109" s="821"/>
      <c r="AV109" s="821"/>
      <c r="AW109" s="821"/>
      <c r="AX109" s="821"/>
      <c r="AY109" s="821"/>
      <c r="AZ109" s="821"/>
      <c r="BA109" s="821"/>
      <c r="BB109" s="821"/>
      <c r="BC109" s="821"/>
      <c r="BD109" s="821"/>
      <c r="BE109" s="821"/>
      <c r="BF109" s="821"/>
      <c r="BG109" s="821"/>
      <c r="BH109" s="821"/>
      <c r="BI109" s="821"/>
      <c r="BJ109" s="821"/>
      <c r="BK109" s="821"/>
      <c r="BL109" s="821"/>
      <c r="BM109" s="821"/>
      <c r="BN109" s="821"/>
      <c r="BO109" s="821"/>
      <c r="BP109" s="821"/>
      <c r="BQ109" s="821"/>
      <c r="BR109" s="821"/>
      <c r="BS109" s="821"/>
      <c r="BT109" s="821"/>
      <c r="BU109" s="821"/>
      <c r="BV109" s="821"/>
      <c r="BW109" s="821"/>
      <c r="BX109" s="821"/>
      <c r="BY109" s="821"/>
      <c r="BZ109" s="821"/>
      <c r="CA109" s="821"/>
      <c r="CB109" s="821"/>
      <c r="CC109" s="821"/>
      <c r="CD109" s="821"/>
      <c r="CE109" s="821"/>
      <c r="CF109" s="821"/>
      <c r="CG109" s="821"/>
      <c r="CH109" s="821"/>
      <c r="CI109" s="821"/>
      <c r="CJ109" s="821"/>
      <c r="CK109" s="821"/>
      <c r="CL109" s="821"/>
      <c r="CM109" s="821"/>
      <c r="CN109" s="821"/>
      <c r="CO109" s="821"/>
      <c r="CP109" s="821"/>
      <c r="CQ109" s="821"/>
      <c r="CR109" s="821"/>
      <c r="CS109" s="821"/>
      <c r="CT109" s="821"/>
      <c r="CU109" s="821"/>
      <c r="CV109" s="821"/>
      <c r="CW109" s="821"/>
    </row>
    <row r="110" spans="1:101" ht="13.8">
      <c r="A110" s="1046" t="s">
        <v>360</v>
      </c>
      <c r="B110" s="1045" t="s">
        <v>1002</v>
      </c>
      <c r="C110" s="1044"/>
      <c r="D110" s="1044"/>
      <c r="E110" s="1044"/>
      <c r="F110" s="1044"/>
      <c r="G110" s="1044"/>
      <c r="H110" s="1043"/>
    </row>
    <row r="111" spans="1:101" ht="13.8">
      <c r="A111" s="1052" t="s">
        <v>372</v>
      </c>
      <c r="B111" s="1051" t="s">
        <v>373</v>
      </c>
      <c r="C111" s="1044"/>
      <c r="D111" s="1044"/>
      <c r="E111" s="1044"/>
      <c r="F111" s="1044"/>
      <c r="G111" s="1044"/>
      <c r="H111" s="1043"/>
    </row>
    <row r="112" spans="1:101" ht="13.8">
      <c r="A112" s="1052" t="s">
        <v>374</v>
      </c>
      <c r="B112" s="1051" t="s">
        <v>1030</v>
      </c>
      <c r="C112" s="1044"/>
      <c r="D112" s="1044"/>
      <c r="E112" s="1044"/>
      <c r="F112" s="1044"/>
      <c r="G112" s="1044"/>
      <c r="H112" s="1043"/>
    </row>
    <row r="113" spans="1:101" ht="13.8">
      <c r="A113" s="1046" t="s">
        <v>361</v>
      </c>
      <c r="B113" s="1045" t="s">
        <v>1031</v>
      </c>
      <c r="C113" s="1044"/>
      <c r="D113" s="1044"/>
      <c r="E113" s="1044"/>
      <c r="F113" s="1044"/>
      <c r="G113" s="1044"/>
      <c r="H113" s="1043"/>
    </row>
    <row r="114" spans="1:101" ht="13.8">
      <c r="A114" s="1052" t="s">
        <v>376</v>
      </c>
      <c r="B114" s="1051" t="s">
        <v>1030</v>
      </c>
      <c r="C114" s="1044"/>
      <c r="D114" s="1044"/>
      <c r="E114" s="1044"/>
      <c r="F114" s="1044"/>
      <c r="G114" s="1044"/>
      <c r="H114" s="1043"/>
    </row>
    <row r="115" spans="1:101" ht="13.8">
      <c r="A115" s="1052" t="s">
        <v>375</v>
      </c>
      <c r="B115" s="1051" t="s">
        <v>373</v>
      </c>
      <c r="C115" s="1044"/>
      <c r="D115" s="1044"/>
      <c r="E115" s="1044"/>
      <c r="F115" s="1044"/>
      <c r="G115" s="1044"/>
      <c r="H115" s="1043"/>
    </row>
    <row r="116" spans="1:101" ht="13.8">
      <c r="A116" s="1046" t="s">
        <v>377</v>
      </c>
      <c r="B116" s="1045" t="s">
        <v>378</v>
      </c>
      <c r="C116" s="1044"/>
      <c r="D116" s="1044"/>
      <c r="E116" s="1044"/>
      <c r="F116" s="1044"/>
      <c r="G116" s="1044"/>
      <c r="H116" s="1043"/>
    </row>
    <row r="117" spans="1:101" ht="13.8">
      <c r="A117" s="1052" t="s">
        <v>380</v>
      </c>
      <c r="B117" s="1051" t="s">
        <v>1030</v>
      </c>
      <c r="C117" s="1044"/>
      <c r="D117" s="1044"/>
      <c r="E117" s="1044"/>
      <c r="F117" s="1044"/>
      <c r="G117" s="1044"/>
      <c r="H117" s="1043"/>
    </row>
    <row r="118" spans="1:101" ht="13.8">
      <c r="A118" s="1052" t="s">
        <v>379</v>
      </c>
      <c r="B118" s="1051" t="s">
        <v>373</v>
      </c>
      <c r="C118" s="1044"/>
      <c r="D118" s="1044"/>
      <c r="E118" s="1044"/>
      <c r="F118" s="1044"/>
      <c r="G118" s="1044"/>
      <c r="H118" s="1043"/>
    </row>
    <row r="119" spans="1:101" ht="13.8">
      <c r="A119" s="1052">
        <v>9850</v>
      </c>
      <c r="B119" s="1051" t="s">
        <v>1032</v>
      </c>
      <c r="C119" s="1044"/>
      <c r="D119" s="1044"/>
      <c r="E119" s="1044"/>
      <c r="F119" s="1044"/>
      <c r="G119" s="1044"/>
      <c r="H119" s="1043"/>
    </row>
    <row r="120" spans="1:101" ht="13.8">
      <c r="A120" s="1050"/>
      <c r="B120" s="1049" t="s">
        <v>381</v>
      </c>
      <c r="C120" s="1048"/>
      <c r="D120" s="1048"/>
      <c r="E120" s="1048"/>
      <c r="F120" s="1048"/>
      <c r="G120" s="1048"/>
      <c r="H120" s="1047"/>
    </row>
    <row r="121" spans="1:101" ht="13.8">
      <c r="A121" s="1050"/>
      <c r="B121" s="1049" t="s">
        <v>382</v>
      </c>
      <c r="C121" s="1048"/>
      <c r="D121" s="1048"/>
      <c r="E121" s="1048"/>
      <c r="F121" s="1048"/>
      <c r="G121" s="1048"/>
      <c r="H121" s="1047"/>
    </row>
    <row r="122" spans="1:101" ht="13.8">
      <c r="A122" s="1050"/>
      <c r="B122" s="1049" t="s">
        <v>383</v>
      </c>
      <c r="C122" s="1048"/>
      <c r="D122" s="1048"/>
      <c r="E122" s="1048"/>
      <c r="F122" s="1048"/>
      <c r="G122" s="1048"/>
      <c r="H122" s="1047"/>
    </row>
    <row r="123" spans="1:101" ht="13.8">
      <c r="A123" s="1046">
        <v>9900</v>
      </c>
      <c r="B123" s="1045" t="s">
        <v>1033</v>
      </c>
      <c r="C123" s="1044"/>
      <c r="D123" s="1044"/>
      <c r="E123" s="1044"/>
      <c r="F123" s="1044"/>
      <c r="G123" s="1044"/>
      <c r="H123" s="1043"/>
    </row>
    <row r="124" spans="1:101" ht="24">
      <c r="A124" s="1042"/>
      <c r="B124" s="1041" t="s">
        <v>1150</v>
      </c>
      <c r="C124" s="1024"/>
      <c r="D124" s="1040"/>
      <c r="E124" s="1040"/>
      <c r="F124" s="1039"/>
      <c r="G124" s="1024"/>
      <c r="H124" s="1038"/>
    </row>
    <row r="125" spans="1:101" s="979" customFormat="1" ht="14.4" thickBot="1">
      <c r="A125" s="1037" t="s">
        <v>99</v>
      </c>
      <c r="B125" s="1036" t="s">
        <v>384</v>
      </c>
      <c r="C125" s="1032">
        <f>+C64+C84+C85+C98+C102+C103+C108+C109</f>
        <v>0</v>
      </c>
      <c r="D125" s="1035">
        <f>+D64+D84+D85+D98+D102+D103+D108+D109+D124</f>
        <v>0</v>
      </c>
      <c r="E125" s="1035">
        <f>+E64+E84+E85+E98+E102+E103+E108+E109+E124</f>
        <v>0</v>
      </c>
      <c r="F125" s="1032">
        <f>+F64+F84+F85+F98+F102+F103+F108+F109</f>
        <v>0</v>
      </c>
      <c r="G125" s="1032">
        <f>+G64+G84+G85+G98+G102+G103+G108+G109</f>
        <v>0</v>
      </c>
      <c r="H125" s="1034">
        <f>+H64+H84+H85+H98+H102+H103+H108+H109+H124</f>
        <v>0</v>
      </c>
      <c r="I125" s="822"/>
      <c r="J125" s="822"/>
      <c r="K125" s="822"/>
      <c r="L125" s="822"/>
      <c r="M125" s="822"/>
      <c r="N125" s="822"/>
      <c r="O125" s="822"/>
      <c r="P125" s="822"/>
      <c r="Q125" s="822"/>
      <c r="R125" s="822"/>
      <c r="S125" s="822"/>
      <c r="T125" s="822"/>
      <c r="U125" s="822"/>
      <c r="V125" s="822"/>
      <c r="W125" s="822"/>
      <c r="X125" s="822"/>
      <c r="Y125" s="822"/>
      <c r="Z125" s="822"/>
      <c r="AA125" s="822"/>
      <c r="AB125" s="822"/>
      <c r="AC125" s="822"/>
      <c r="AD125" s="821"/>
      <c r="AE125" s="821"/>
      <c r="AF125" s="821"/>
      <c r="AG125" s="821"/>
      <c r="AH125" s="821"/>
      <c r="AI125" s="821"/>
      <c r="AJ125" s="821"/>
      <c r="AK125" s="821"/>
      <c r="AL125" s="821"/>
      <c r="AM125" s="821"/>
      <c r="AN125" s="821"/>
      <c r="AO125" s="821"/>
      <c r="AP125" s="821"/>
      <c r="AQ125" s="821"/>
      <c r="AR125" s="821"/>
      <c r="AS125" s="821"/>
      <c r="AT125" s="821"/>
      <c r="AU125" s="821"/>
      <c r="AV125" s="821"/>
      <c r="AW125" s="821"/>
      <c r="AX125" s="821"/>
      <c r="AY125" s="821"/>
      <c r="AZ125" s="821"/>
      <c r="BA125" s="821"/>
      <c r="BB125" s="821"/>
      <c r="BC125" s="821"/>
      <c r="BD125" s="821"/>
      <c r="BE125" s="821"/>
      <c r="BF125" s="821"/>
      <c r="BG125" s="821"/>
      <c r="BH125" s="821"/>
      <c r="BI125" s="821"/>
      <c r="BJ125" s="821"/>
      <c r="BK125" s="821"/>
      <c r="BL125" s="821"/>
      <c r="BM125" s="821"/>
      <c r="BN125" s="821"/>
      <c r="BO125" s="821"/>
      <c r="BP125" s="821"/>
      <c r="BQ125" s="821"/>
      <c r="BR125" s="821"/>
      <c r="BS125" s="821"/>
      <c r="BT125" s="821"/>
      <c r="BU125" s="821"/>
      <c r="BV125" s="821"/>
      <c r="BW125" s="821"/>
      <c r="BX125" s="821"/>
      <c r="BY125" s="821"/>
      <c r="BZ125" s="821"/>
      <c r="CA125" s="821"/>
      <c r="CB125" s="821"/>
      <c r="CC125" s="821"/>
      <c r="CD125" s="821"/>
      <c r="CE125" s="821"/>
      <c r="CF125" s="821"/>
      <c r="CG125" s="821"/>
      <c r="CH125" s="821"/>
      <c r="CI125" s="821"/>
      <c r="CJ125" s="821"/>
      <c r="CK125" s="821"/>
      <c r="CL125" s="821"/>
      <c r="CM125" s="821"/>
      <c r="CN125" s="821"/>
      <c r="CO125" s="821"/>
      <c r="CP125" s="821"/>
      <c r="CQ125" s="821"/>
      <c r="CR125" s="821"/>
      <c r="CS125" s="821"/>
      <c r="CT125" s="821"/>
      <c r="CU125" s="821"/>
      <c r="CV125" s="821"/>
      <c r="CW125" s="821"/>
    </row>
    <row r="126" spans="1:101" ht="15" thickTop="1" thickBot="1">
      <c r="A126" s="1031"/>
      <c r="B126" s="1033" t="s">
        <v>572</v>
      </c>
      <c r="C126" s="1032">
        <f t="shared" ref="C126:H126" si="1">C60-C125</f>
        <v>0</v>
      </c>
      <c r="D126" s="1032">
        <f t="shared" si="1"/>
        <v>0</v>
      </c>
      <c r="E126" s="1032">
        <f t="shared" si="1"/>
        <v>0</v>
      </c>
      <c r="F126" s="1032">
        <f t="shared" si="1"/>
        <v>0</v>
      </c>
      <c r="G126" s="1032">
        <f t="shared" si="1"/>
        <v>0</v>
      </c>
      <c r="H126" s="1032">
        <f t="shared" si="1"/>
        <v>0</v>
      </c>
    </row>
    <row r="127" spans="1:101" s="979" customFormat="1" ht="15" thickTop="1" thickBot="1">
      <c r="A127" s="1031"/>
      <c r="B127" s="1031" t="s">
        <v>386</v>
      </c>
      <c r="C127" s="1030">
        <f>(+C11+C14+C16+C17+C25+C26+C31+C40+C43+C54-C46-C51-C40-C35-C18-C58)-(+C64+C84+C85+C98+C102+C103+C108+C109-C119-C106-C107)</f>
        <v>0</v>
      </c>
      <c r="D127" s="1030">
        <f>(+D11+D14+D16+D17+D25+D26+D31+D40+D43+D54-D46-D51-D40-D35-D18-D58)-(+D64+D84+D85+D98+D102+D103+D108+D109+D124-D119-D106-D107)</f>
        <v>0</v>
      </c>
      <c r="E127" s="1030">
        <f>(+E11+E14+E16+E17+E25+E26+E31+E40+E43+E54-E46-E51-E40-E35-E18-E58)-(+E64+E84+E85+E98+E102+E103+E108+E109+E124-E119-E106-E107)</f>
        <v>0</v>
      </c>
      <c r="F127" s="1030">
        <f>(+F11+F14+F16+F17+F25+F26+F31+F40+F43+F54-F46-F51-F40-F35-F18-F58)-(+F64+F84+F85+F98+F102+F103+F108+F109-F119-F106-F107)</f>
        <v>0</v>
      </c>
      <c r="G127" s="1030">
        <f>(+G11+G14+G16+G17+G25+G26+G31+G40+G43+G54-G46-G51-G40-G35-G18-G58)-(+G64+G84+G85+G98+G102+G103+G108+G109-G119-G106-G107)</f>
        <v>0</v>
      </c>
      <c r="H127" s="1029">
        <f>(+H11+H14+H16+H17+H25+H26+H31+H40+H43+H54-H46-H51-H40-H35-H18-H58)-(+H64+H84+H85+H98+H102+H103+H108+H109+H124-H119-H106-H107)</f>
        <v>0</v>
      </c>
      <c r="I127" s="822"/>
      <c r="J127" s="822"/>
      <c r="K127" s="822"/>
      <c r="L127" s="822"/>
      <c r="M127" s="822"/>
      <c r="N127" s="822"/>
      <c r="O127" s="822"/>
      <c r="P127" s="822"/>
      <c r="Q127" s="822"/>
      <c r="R127" s="822"/>
      <c r="S127" s="822"/>
      <c r="T127" s="822"/>
      <c r="U127" s="822"/>
      <c r="V127" s="822"/>
      <c r="W127" s="822"/>
      <c r="X127" s="822"/>
      <c r="Y127" s="822"/>
      <c r="Z127" s="822"/>
      <c r="AA127" s="822"/>
      <c r="AB127" s="822"/>
      <c r="AC127" s="822"/>
      <c r="AD127" s="821"/>
      <c r="AE127" s="821"/>
      <c r="AF127" s="821"/>
      <c r="AG127" s="821"/>
      <c r="AH127" s="821"/>
      <c r="AI127" s="821"/>
      <c r="AJ127" s="821"/>
      <c r="AK127" s="821"/>
      <c r="AL127" s="821"/>
      <c r="AM127" s="821"/>
      <c r="AN127" s="821"/>
      <c r="AO127" s="821"/>
      <c r="AP127" s="821"/>
      <c r="AQ127" s="821"/>
      <c r="AR127" s="821"/>
      <c r="AS127" s="821"/>
      <c r="AT127" s="821"/>
      <c r="AU127" s="821"/>
      <c r="AV127" s="821"/>
      <c r="AW127" s="821"/>
      <c r="AX127" s="821"/>
      <c r="AY127" s="821"/>
      <c r="AZ127" s="821"/>
      <c r="BA127" s="821"/>
      <c r="BB127" s="821"/>
      <c r="BC127" s="821"/>
      <c r="BD127" s="821"/>
      <c r="BE127" s="821"/>
      <c r="BF127" s="821"/>
      <c r="BG127" s="821"/>
      <c r="BH127" s="821"/>
      <c r="BI127" s="821"/>
      <c r="BJ127" s="821"/>
      <c r="BK127" s="821"/>
      <c r="BL127" s="821"/>
      <c r="BM127" s="821"/>
      <c r="BN127" s="821"/>
      <c r="BO127" s="821"/>
      <c r="BP127" s="821"/>
      <c r="BQ127" s="821"/>
      <c r="BR127" s="821"/>
      <c r="BS127" s="821"/>
      <c r="BT127" s="821"/>
      <c r="BU127" s="821"/>
      <c r="BV127" s="821"/>
      <c r="BW127" s="821"/>
      <c r="BX127" s="821"/>
      <c r="BY127" s="821"/>
      <c r="BZ127" s="821"/>
      <c r="CA127" s="821"/>
      <c r="CB127" s="821"/>
      <c r="CC127" s="821"/>
      <c r="CD127" s="821"/>
      <c r="CE127" s="821"/>
      <c r="CF127" s="821"/>
      <c r="CG127" s="821"/>
      <c r="CH127" s="821"/>
      <c r="CI127" s="821"/>
      <c r="CJ127" s="821"/>
      <c r="CK127" s="821"/>
      <c r="CL127" s="821"/>
      <c r="CM127" s="821"/>
      <c r="CN127" s="821"/>
      <c r="CO127" s="821"/>
      <c r="CP127" s="821"/>
      <c r="CQ127" s="821"/>
      <c r="CR127" s="821"/>
      <c r="CS127" s="821"/>
      <c r="CT127" s="821"/>
      <c r="CU127" s="821"/>
      <c r="CV127" s="821"/>
      <c r="CW127" s="821"/>
    </row>
    <row r="128" spans="1:101" s="821" customFormat="1" ht="14.4" thickTop="1">
      <c r="A128" s="1002" t="s">
        <v>387</v>
      </c>
      <c r="B128" s="1028"/>
      <c r="C128" s="1027"/>
      <c r="D128" s="1027"/>
      <c r="E128" s="1027"/>
      <c r="F128" s="1027"/>
      <c r="G128" s="1027"/>
      <c r="H128" s="1027"/>
      <c r="I128" s="822"/>
      <c r="J128" s="822"/>
      <c r="K128" s="822"/>
      <c r="L128" s="822"/>
      <c r="M128" s="822"/>
      <c r="N128" s="822"/>
      <c r="O128" s="822"/>
      <c r="P128" s="822"/>
      <c r="Q128" s="822"/>
      <c r="R128" s="822"/>
      <c r="S128" s="822"/>
      <c r="T128" s="822"/>
      <c r="U128" s="822"/>
      <c r="V128" s="822"/>
      <c r="W128" s="822"/>
      <c r="X128" s="822"/>
      <c r="Y128" s="822"/>
      <c r="Z128" s="822"/>
      <c r="AA128" s="822"/>
      <c r="AB128" s="822"/>
      <c r="AC128" s="822"/>
    </row>
    <row r="129" spans="1:111" ht="14.4" thickBot="1">
      <c r="A129" s="1026" t="s">
        <v>388</v>
      </c>
      <c r="C129" s="826"/>
      <c r="D129" s="826"/>
      <c r="E129" s="826"/>
      <c r="F129" s="826"/>
      <c r="G129" s="826"/>
      <c r="H129" s="826"/>
      <c r="CX129" s="821"/>
      <c r="CY129" s="821"/>
      <c r="CZ129" s="821"/>
      <c r="DA129" s="821"/>
      <c r="DB129" s="821"/>
      <c r="DC129" s="821"/>
      <c r="DD129" s="821"/>
    </row>
    <row r="130" spans="1:111" s="1021" customFormat="1" ht="26.25" customHeight="1" thickTop="1" thickBot="1">
      <c r="A130" s="1500" t="s">
        <v>1135</v>
      </c>
      <c r="B130" s="1501"/>
      <c r="C130" s="1025"/>
      <c r="D130" s="1025"/>
      <c r="E130" s="1025"/>
      <c r="F130" s="1025"/>
      <c r="G130" s="895"/>
      <c r="H130" s="1024"/>
      <c r="I130" s="822"/>
      <c r="J130" s="822"/>
      <c r="K130" s="822"/>
      <c r="L130" s="822"/>
      <c r="M130" s="822"/>
      <c r="N130" s="822"/>
      <c r="O130" s="822"/>
      <c r="P130" s="822"/>
      <c r="Q130" s="822"/>
      <c r="R130" s="822"/>
      <c r="S130" s="822"/>
      <c r="T130" s="822"/>
      <c r="U130" s="822"/>
      <c r="V130" s="822"/>
      <c r="W130" s="822"/>
      <c r="X130" s="822"/>
      <c r="Y130" s="822"/>
      <c r="Z130" s="822"/>
      <c r="AA130" s="822"/>
      <c r="AB130" s="822"/>
      <c r="AC130" s="822"/>
      <c r="AD130" s="1023"/>
      <c r="AE130" s="1022"/>
      <c r="AF130" s="1022"/>
      <c r="AG130" s="1022"/>
      <c r="AH130" s="1022"/>
      <c r="AI130" s="1022"/>
      <c r="AJ130" s="1022"/>
      <c r="AK130" s="1022"/>
      <c r="AL130" s="1022"/>
      <c r="AM130" s="1022"/>
      <c r="AN130" s="1022"/>
      <c r="AO130" s="1022"/>
      <c r="AP130" s="1022"/>
      <c r="AQ130" s="1022"/>
      <c r="AR130" s="1022"/>
      <c r="AS130" s="1022"/>
      <c r="AT130" s="1022"/>
      <c r="AU130" s="1022"/>
      <c r="AV130" s="1022"/>
      <c r="AW130" s="1022"/>
      <c r="AX130" s="1022"/>
      <c r="AY130" s="1022"/>
      <c r="AZ130" s="1022"/>
      <c r="BA130" s="1022"/>
      <c r="BB130" s="1022"/>
      <c r="BC130" s="1022"/>
      <c r="BD130" s="1022"/>
      <c r="BE130" s="1022"/>
      <c r="BF130" s="1022"/>
      <c r="BG130" s="1022"/>
      <c r="BH130" s="1022"/>
      <c r="BI130" s="1022"/>
      <c r="BJ130" s="1022"/>
      <c r="BK130" s="1022"/>
      <c r="BL130" s="1022"/>
      <c r="BM130" s="1022"/>
      <c r="BN130" s="1022"/>
      <c r="BO130" s="1022"/>
      <c r="BP130" s="1022"/>
      <c r="BQ130" s="1022"/>
      <c r="BR130" s="1022"/>
      <c r="BS130" s="1022"/>
      <c r="BT130" s="1022"/>
      <c r="BU130" s="1022"/>
      <c r="BV130" s="1022"/>
      <c r="BW130" s="1022"/>
      <c r="BX130" s="1022"/>
      <c r="BY130" s="1022"/>
      <c r="BZ130" s="1022"/>
      <c r="CA130" s="1022"/>
      <c r="CB130" s="1022"/>
      <c r="CC130" s="1022"/>
      <c r="CD130" s="1022"/>
      <c r="CE130" s="1022"/>
      <c r="CF130" s="1022"/>
      <c r="CG130" s="1022"/>
      <c r="CH130" s="1022"/>
      <c r="CI130" s="1022"/>
      <c r="CJ130" s="1022"/>
      <c r="CK130" s="1022"/>
      <c r="CL130" s="1022"/>
      <c r="CM130" s="1022"/>
      <c r="CN130" s="1022"/>
      <c r="CO130" s="1022"/>
      <c r="CP130" s="1022"/>
      <c r="CQ130" s="1022"/>
      <c r="CR130" s="1022"/>
      <c r="CS130" s="1022"/>
      <c r="CT130" s="1022"/>
      <c r="CU130" s="1022"/>
      <c r="CV130" s="1022"/>
      <c r="CW130" s="1022"/>
      <c r="CX130" s="1022"/>
      <c r="CY130" s="1022"/>
      <c r="CZ130" s="1022"/>
      <c r="DA130" s="1022"/>
      <c r="DB130" s="1022"/>
      <c r="DC130" s="1022"/>
      <c r="DD130" s="1022"/>
    </row>
    <row r="131" spans="1:111" ht="14.4" thickTop="1" thickBot="1"/>
    <row r="132" spans="1:111" s="1013" customFormat="1" ht="27" thickTop="1">
      <c r="A132" s="1020" t="s">
        <v>131</v>
      </c>
      <c r="B132" s="1019"/>
      <c r="C132" s="1018">
        <v>2018</v>
      </c>
      <c r="D132" s="1015" t="s">
        <v>1206</v>
      </c>
      <c r="E132" s="1017"/>
      <c r="F132" s="1016" t="s">
        <v>1205</v>
      </c>
      <c r="G132" s="1015" t="s">
        <v>1141</v>
      </c>
      <c r="H132" s="1014" t="s">
        <v>1134</v>
      </c>
      <c r="I132" s="822"/>
      <c r="J132" s="822"/>
      <c r="K132" s="822"/>
      <c r="L132" s="822"/>
      <c r="M132" s="822"/>
      <c r="N132" s="822"/>
      <c r="O132" s="822"/>
      <c r="P132" s="822"/>
      <c r="Q132" s="822"/>
      <c r="R132" s="822"/>
      <c r="S132" s="822"/>
      <c r="T132" s="822"/>
      <c r="U132" s="822"/>
      <c r="V132" s="822"/>
      <c r="W132" s="822"/>
      <c r="X132" s="822"/>
      <c r="Y132" s="822"/>
      <c r="Z132" s="822"/>
      <c r="AA132" s="822"/>
      <c r="AB132" s="822"/>
      <c r="AC132" s="822"/>
      <c r="AD132" s="822"/>
      <c r="AE132" s="822"/>
      <c r="AF132" s="822"/>
      <c r="AG132" s="822"/>
      <c r="AH132" s="822"/>
      <c r="AI132" s="822"/>
      <c r="AJ132" s="822"/>
      <c r="AK132" s="822"/>
      <c r="AL132" s="822"/>
      <c r="AM132" s="822"/>
      <c r="AN132" s="822"/>
      <c r="AO132" s="822"/>
      <c r="AP132" s="822"/>
      <c r="AQ132" s="822"/>
      <c r="AR132" s="822"/>
      <c r="AS132" s="822"/>
      <c r="AT132" s="822"/>
      <c r="AU132" s="822"/>
      <c r="AV132" s="822"/>
      <c r="AW132" s="822"/>
      <c r="AX132" s="822"/>
      <c r="AY132" s="822"/>
      <c r="AZ132" s="822"/>
      <c r="BA132" s="822"/>
      <c r="BB132" s="822"/>
      <c r="BC132" s="822"/>
      <c r="BD132" s="822"/>
      <c r="BE132" s="822"/>
      <c r="BF132" s="822"/>
      <c r="BG132" s="822"/>
      <c r="BH132" s="822"/>
      <c r="BI132" s="822"/>
      <c r="BJ132" s="822"/>
      <c r="BK132" s="822"/>
      <c r="BL132" s="822"/>
      <c r="BM132" s="822"/>
      <c r="BN132" s="822"/>
      <c r="BO132" s="822"/>
      <c r="BP132" s="822"/>
      <c r="BQ132" s="822"/>
      <c r="BR132" s="822"/>
      <c r="BS132" s="822"/>
      <c r="BT132" s="822"/>
      <c r="BU132" s="822"/>
      <c r="BV132" s="822"/>
      <c r="BW132" s="822"/>
      <c r="BX132" s="822"/>
      <c r="BY132" s="822"/>
      <c r="BZ132" s="822"/>
      <c r="CA132" s="822"/>
      <c r="CB132" s="822"/>
      <c r="CC132" s="822"/>
      <c r="CD132" s="822"/>
      <c r="CE132" s="822"/>
      <c r="CF132" s="822"/>
      <c r="CG132" s="822"/>
      <c r="CH132" s="822"/>
      <c r="CI132" s="822"/>
      <c r="CJ132" s="822"/>
      <c r="CK132" s="822"/>
      <c r="CL132" s="822"/>
      <c r="CM132" s="822"/>
      <c r="CN132" s="822"/>
      <c r="CO132" s="822"/>
      <c r="CP132" s="822"/>
      <c r="CQ132" s="822"/>
      <c r="CR132" s="822"/>
      <c r="CS132" s="822"/>
      <c r="CT132" s="822"/>
      <c r="CU132" s="822"/>
      <c r="CV132" s="822"/>
      <c r="CW132" s="822"/>
      <c r="CX132" s="822"/>
      <c r="CY132" s="822"/>
      <c r="CZ132" s="822"/>
      <c r="DA132" s="822"/>
      <c r="DB132" s="822"/>
      <c r="DC132" s="822"/>
      <c r="DD132" s="822"/>
    </row>
    <row r="133" spans="1:111" s="1001" customFormat="1">
      <c r="A133" s="1012" t="s">
        <v>132</v>
      </c>
      <c r="B133" s="1011"/>
      <c r="C133" s="1009"/>
      <c r="D133" s="1009"/>
      <c r="E133" s="1010"/>
      <c r="F133" s="1009"/>
      <c r="G133" s="1009"/>
      <c r="H133" s="1008"/>
      <c r="I133" s="1002"/>
      <c r="J133" s="1002"/>
      <c r="K133" s="1002"/>
      <c r="L133" s="1002"/>
      <c r="M133" s="1002"/>
      <c r="N133" s="1002"/>
      <c r="O133" s="1002"/>
      <c r="P133" s="1002"/>
      <c r="Q133" s="1002"/>
      <c r="R133" s="1002"/>
      <c r="S133" s="1002"/>
      <c r="T133" s="1002"/>
      <c r="U133" s="1002"/>
      <c r="V133" s="1002"/>
      <c r="W133" s="1002"/>
      <c r="X133" s="1002"/>
      <c r="Y133" s="1002"/>
      <c r="Z133" s="1002"/>
      <c r="AA133" s="1002"/>
      <c r="AB133" s="1002"/>
      <c r="AC133" s="1002"/>
    </row>
    <row r="134" spans="1:111" s="1001" customFormat="1">
      <c r="A134" s="1012" t="s">
        <v>133</v>
      </c>
      <c r="B134" s="1011"/>
      <c r="C134" s="1009"/>
      <c r="D134" s="1009"/>
      <c r="E134" s="1010"/>
      <c r="F134" s="1009"/>
      <c r="G134" s="1009"/>
      <c r="H134" s="1008"/>
      <c r="I134" s="1002"/>
      <c r="J134" s="1002"/>
      <c r="K134" s="1002"/>
      <c r="L134" s="1002"/>
      <c r="M134" s="1002"/>
      <c r="N134" s="1002"/>
      <c r="O134" s="1002"/>
      <c r="P134" s="1002"/>
      <c r="Q134" s="1002"/>
      <c r="R134" s="1002"/>
      <c r="S134" s="1002"/>
      <c r="T134" s="1002"/>
      <c r="U134" s="1002"/>
      <c r="V134" s="1002"/>
      <c r="W134" s="1002"/>
      <c r="X134" s="1002"/>
      <c r="Y134" s="1002"/>
      <c r="Z134" s="1002"/>
      <c r="AA134" s="1002"/>
      <c r="AB134" s="1002"/>
      <c r="AC134" s="1002"/>
    </row>
    <row r="135" spans="1:111" s="1001" customFormat="1" ht="13.8" thickBot="1">
      <c r="A135" s="1007" t="s">
        <v>573</v>
      </c>
      <c r="B135" s="1006"/>
      <c r="C135" s="1004">
        <f>C133-C134</f>
        <v>0</v>
      </c>
      <c r="D135" s="1004">
        <f>D133-D134</f>
        <v>0</v>
      </c>
      <c r="E135" s="1005"/>
      <c r="F135" s="1004">
        <f>F133-F134</f>
        <v>0</v>
      </c>
      <c r="G135" s="1004">
        <f>G133-G134</f>
        <v>0</v>
      </c>
      <c r="H135" s="1003">
        <f>H133-H134</f>
        <v>0</v>
      </c>
      <c r="I135" s="1002"/>
      <c r="J135" s="1002"/>
      <c r="K135" s="1002"/>
      <c r="L135" s="1002"/>
      <c r="M135" s="1002"/>
      <c r="N135" s="1002"/>
      <c r="O135" s="1002"/>
      <c r="P135" s="1002"/>
      <c r="Q135" s="1002"/>
      <c r="R135" s="1002"/>
      <c r="S135" s="1002"/>
      <c r="T135" s="1002"/>
      <c r="U135" s="1002"/>
      <c r="V135" s="1002"/>
      <c r="W135" s="1002"/>
      <c r="X135" s="1002"/>
      <c r="Y135" s="1002"/>
      <c r="Z135" s="1002"/>
      <c r="AA135" s="1002"/>
      <c r="AB135" s="1002"/>
      <c r="AC135" s="1002"/>
    </row>
    <row r="136" spans="1:111" s="998" customFormat="1" ht="20.25" customHeight="1" thickTop="1" thickBot="1">
      <c r="A136" s="999" t="s">
        <v>135</v>
      </c>
      <c r="B136" s="999"/>
      <c r="C136" s="1000"/>
      <c r="D136" s="1000"/>
      <c r="E136" s="1000"/>
      <c r="F136" s="1000"/>
      <c r="G136" s="1000"/>
      <c r="H136" s="1000"/>
      <c r="I136" s="999"/>
      <c r="J136" s="999"/>
      <c r="K136" s="999"/>
      <c r="L136" s="999"/>
      <c r="M136" s="999"/>
      <c r="N136" s="999"/>
      <c r="O136" s="999"/>
      <c r="P136" s="999"/>
      <c r="Q136" s="999"/>
      <c r="R136" s="999"/>
      <c r="S136" s="999"/>
      <c r="T136" s="999"/>
      <c r="U136" s="999"/>
      <c r="V136" s="999"/>
      <c r="W136" s="999"/>
      <c r="X136" s="999"/>
      <c r="Y136" s="999"/>
      <c r="Z136" s="999"/>
      <c r="AA136" s="999"/>
      <c r="AB136" s="999"/>
      <c r="AC136" s="999"/>
    </row>
    <row r="137" spans="1:111" s="821" customFormat="1" ht="14.4" thickTop="1" thickBot="1">
      <c r="A137" s="896" t="s">
        <v>136</v>
      </c>
      <c r="B137" s="997"/>
      <c r="C137" s="895"/>
      <c r="D137" s="895"/>
      <c r="E137" s="823"/>
      <c r="F137" s="895"/>
      <c r="G137" s="895"/>
      <c r="H137" s="996"/>
      <c r="I137" s="822"/>
      <c r="J137" s="822"/>
      <c r="K137" s="822"/>
      <c r="L137" s="822"/>
      <c r="M137" s="822"/>
      <c r="N137" s="822"/>
      <c r="O137" s="822"/>
      <c r="P137" s="822"/>
      <c r="Q137" s="822"/>
      <c r="R137" s="822"/>
      <c r="S137" s="822"/>
      <c r="T137" s="822"/>
      <c r="U137" s="822"/>
      <c r="V137" s="822"/>
      <c r="W137" s="822"/>
      <c r="X137" s="822"/>
      <c r="Y137" s="822"/>
      <c r="Z137" s="822"/>
      <c r="AA137" s="822"/>
      <c r="AB137" s="822"/>
      <c r="AC137" s="822"/>
      <c r="CX137" s="799"/>
      <c r="CY137" s="799"/>
      <c r="CZ137" s="799"/>
      <c r="DA137" s="799"/>
      <c r="DB137" s="799"/>
      <c r="DC137" s="799"/>
      <c r="DD137" s="799"/>
      <c r="DE137" s="799"/>
      <c r="DF137" s="799"/>
      <c r="DG137" s="799"/>
    </row>
    <row r="138" spans="1:111" s="979" customFormat="1" ht="18.75" customHeight="1" thickTop="1" thickBot="1">
      <c r="A138" s="892" t="s">
        <v>574</v>
      </c>
      <c r="B138" s="995"/>
      <c r="C138" s="891">
        <f>C127+C137+C135</f>
        <v>0</v>
      </c>
      <c r="D138" s="891">
        <f>D127+D137+D135</f>
        <v>0</v>
      </c>
      <c r="E138" s="833"/>
      <c r="F138" s="891">
        <f>F127+F137+F135</f>
        <v>0</v>
      </c>
      <c r="G138" s="891">
        <f>G127+G137+G135</f>
        <v>0</v>
      </c>
      <c r="H138" s="994">
        <f>H127+H137+H135</f>
        <v>0</v>
      </c>
      <c r="I138" s="822"/>
      <c r="J138" s="822"/>
      <c r="K138" s="822"/>
      <c r="L138" s="822"/>
      <c r="M138" s="822"/>
      <c r="N138" s="822"/>
      <c r="O138" s="822"/>
      <c r="P138" s="822"/>
      <c r="Q138" s="822"/>
      <c r="R138" s="822"/>
      <c r="S138" s="993"/>
      <c r="T138" s="993"/>
      <c r="U138" s="993"/>
      <c r="V138" s="993"/>
      <c r="W138" s="993"/>
      <c r="X138" s="993"/>
      <c r="Y138" s="993"/>
      <c r="Z138" s="993"/>
      <c r="AA138" s="993"/>
      <c r="AB138" s="993"/>
      <c r="AC138" s="993"/>
    </row>
    <row r="139" spans="1:111" s="821" customFormat="1" ht="13.8" thickTop="1">
      <c r="A139" s="799"/>
      <c r="B139" s="799"/>
      <c r="C139" s="840"/>
      <c r="D139" s="840"/>
      <c r="E139" s="840"/>
      <c r="F139" s="840"/>
      <c r="G139" s="840"/>
      <c r="H139" s="840"/>
      <c r="I139" s="822"/>
      <c r="J139" s="822"/>
      <c r="K139" s="822"/>
      <c r="L139" s="822"/>
      <c r="M139" s="822"/>
      <c r="N139" s="822"/>
      <c r="O139" s="822"/>
      <c r="P139" s="822"/>
      <c r="Q139" s="822"/>
      <c r="R139" s="822"/>
      <c r="S139" s="822"/>
      <c r="T139" s="822"/>
      <c r="U139" s="822"/>
      <c r="V139" s="822"/>
      <c r="W139" s="822"/>
      <c r="X139" s="822"/>
      <c r="Y139" s="822"/>
      <c r="Z139" s="822"/>
      <c r="AA139" s="822"/>
      <c r="AB139" s="822"/>
      <c r="AC139" s="822"/>
      <c r="CX139" s="799"/>
      <c r="CY139" s="799"/>
      <c r="CZ139" s="799"/>
      <c r="DA139" s="799"/>
      <c r="DB139" s="799"/>
      <c r="DC139" s="799"/>
      <c r="DD139" s="799"/>
      <c r="DE139" s="799"/>
      <c r="DF139" s="799"/>
      <c r="DG139" s="799"/>
    </row>
    <row r="140" spans="1:111" s="821" customFormat="1" ht="14.4" thickBot="1">
      <c r="A140" s="992" t="s">
        <v>185</v>
      </c>
      <c r="B140" s="799"/>
      <c r="C140" s="799"/>
      <c r="D140" s="799"/>
      <c r="E140" s="799"/>
      <c r="F140" s="799"/>
      <c r="G140" s="799"/>
      <c r="H140" s="799"/>
      <c r="I140" s="822"/>
      <c r="J140" s="822"/>
      <c r="K140" s="822"/>
      <c r="L140" s="822"/>
      <c r="M140" s="822"/>
      <c r="N140" s="822"/>
      <c r="O140" s="822"/>
      <c r="P140" s="822"/>
      <c r="Q140" s="822"/>
      <c r="R140" s="822"/>
      <c r="S140" s="822"/>
      <c r="T140" s="822"/>
      <c r="U140" s="822"/>
      <c r="V140" s="822"/>
      <c r="W140" s="822"/>
      <c r="X140" s="822"/>
      <c r="Y140" s="822"/>
      <c r="Z140" s="822"/>
      <c r="AA140" s="822"/>
      <c r="AB140" s="822"/>
      <c r="AC140" s="822"/>
      <c r="CX140" s="799"/>
      <c r="CY140" s="799"/>
      <c r="CZ140" s="799"/>
      <c r="DA140" s="799"/>
      <c r="DB140" s="799"/>
      <c r="DC140" s="799"/>
      <c r="DD140" s="799"/>
      <c r="DE140" s="799"/>
      <c r="DF140" s="799"/>
      <c r="DG140" s="799"/>
    </row>
    <row r="141" spans="1:111" s="821" customFormat="1" ht="13.8" thickTop="1">
      <c r="A141" s="991"/>
      <c r="B141" s="990"/>
      <c r="C141" s="988">
        <v>43100</v>
      </c>
      <c r="D141" s="988">
        <v>43465</v>
      </c>
      <c r="E141" s="989"/>
      <c r="F141" s="988">
        <v>43646</v>
      </c>
      <c r="G141" s="987" t="s">
        <v>1142</v>
      </c>
      <c r="H141" s="986"/>
      <c r="I141" s="822"/>
      <c r="J141" s="822"/>
      <c r="K141" s="822"/>
      <c r="L141" s="822"/>
      <c r="M141" s="822"/>
      <c r="N141" s="822"/>
      <c r="O141" s="822"/>
      <c r="P141" s="822"/>
      <c r="Q141" s="822"/>
      <c r="R141" s="822"/>
      <c r="S141" s="822"/>
      <c r="T141" s="822"/>
      <c r="U141" s="822"/>
      <c r="V141" s="822"/>
      <c r="W141" s="822"/>
      <c r="X141" s="822"/>
      <c r="Y141" s="822"/>
      <c r="Z141" s="822"/>
      <c r="AA141" s="822"/>
      <c r="AB141" s="822"/>
      <c r="AC141" s="822"/>
      <c r="CX141" s="799"/>
      <c r="CY141" s="799"/>
      <c r="CZ141" s="799"/>
      <c r="DA141" s="799"/>
      <c r="DB141" s="799"/>
      <c r="DC141" s="799"/>
      <c r="DD141" s="799"/>
      <c r="DE141" s="799"/>
      <c r="DF141" s="799"/>
      <c r="DG141" s="799"/>
    </row>
    <row r="142" spans="1:111" s="821" customFormat="1">
      <c r="A142" s="978">
        <v>1</v>
      </c>
      <c r="B142" s="977" t="s">
        <v>186</v>
      </c>
      <c r="C142" s="983">
        <f>C143+C146+C149</f>
        <v>0</v>
      </c>
      <c r="D142" s="983">
        <f>D143+D146+D149</f>
        <v>0</v>
      </c>
      <c r="E142" s="984"/>
      <c r="F142" s="983">
        <f>F143+F146+F149</f>
        <v>0</v>
      </c>
      <c r="G142" s="982">
        <f>G143+G146+G149</f>
        <v>0</v>
      </c>
      <c r="H142" s="981"/>
      <c r="I142" s="822"/>
      <c r="J142" s="822"/>
      <c r="K142" s="822"/>
      <c r="L142" s="822"/>
      <c r="M142" s="822"/>
      <c r="N142" s="822"/>
      <c r="O142" s="822"/>
      <c r="P142" s="822"/>
      <c r="Q142" s="822"/>
      <c r="R142" s="822"/>
      <c r="S142" s="822"/>
      <c r="T142" s="822"/>
      <c r="U142" s="822"/>
      <c r="V142" s="822"/>
      <c r="W142" s="822"/>
      <c r="X142" s="822"/>
      <c r="Y142" s="822"/>
      <c r="Z142" s="822"/>
      <c r="AA142" s="822"/>
      <c r="AB142" s="822"/>
      <c r="AC142" s="822"/>
      <c r="CX142" s="799"/>
      <c r="CY142" s="799"/>
      <c r="CZ142" s="799"/>
      <c r="DA142" s="799"/>
      <c r="DB142" s="799"/>
      <c r="DC142" s="799"/>
      <c r="DD142" s="799"/>
      <c r="DE142" s="799"/>
      <c r="DF142" s="799"/>
      <c r="DG142" s="799"/>
    </row>
    <row r="143" spans="1:111" s="821" customFormat="1">
      <c r="A143" s="972"/>
      <c r="B143" s="971" t="s">
        <v>187</v>
      </c>
      <c r="C143" s="969">
        <f>C144+C145</f>
        <v>0</v>
      </c>
      <c r="D143" s="969">
        <f>D144+D145</f>
        <v>0</v>
      </c>
      <c r="E143" s="970"/>
      <c r="F143" s="969">
        <f>F144+F145</f>
        <v>0</v>
      </c>
      <c r="G143" s="968">
        <f>G144+G145</f>
        <v>0</v>
      </c>
      <c r="H143" s="967"/>
      <c r="I143" s="822"/>
      <c r="J143" s="822"/>
      <c r="K143" s="822"/>
      <c r="L143" s="822"/>
      <c r="M143" s="822"/>
      <c r="N143" s="822"/>
      <c r="O143" s="822"/>
      <c r="P143" s="822"/>
      <c r="Q143" s="822"/>
      <c r="R143" s="822"/>
      <c r="S143" s="822"/>
      <c r="T143" s="822"/>
      <c r="U143" s="822"/>
      <c r="V143" s="822"/>
      <c r="W143" s="822"/>
      <c r="X143" s="822"/>
      <c r="Y143" s="822"/>
      <c r="Z143" s="822"/>
      <c r="AA143" s="822"/>
      <c r="AB143" s="822"/>
      <c r="AC143" s="822"/>
      <c r="CX143" s="799"/>
      <c r="CY143" s="799"/>
      <c r="CZ143" s="799"/>
      <c r="DA143" s="799"/>
      <c r="DB143" s="799"/>
      <c r="DC143" s="799"/>
      <c r="DD143" s="799"/>
      <c r="DE143" s="799"/>
      <c r="DF143" s="799"/>
      <c r="DG143" s="799"/>
    </row>
    <row r="144" spans="1:111" s="821" customFormat="1">
      <c r="A144" s="972"/>
      <c r="B144" s="985" t="s">
        <v>390</v>
      </c>
      <c r="C144" s="969"/>
      <c r="D144" s="969"/>
      <c r="E144" s="970"/>
      <c r="F144" s="969"/>
      <c r="G144" s="968"/>
      <c r="H144" s="967"/>
      <c r="I144" s="822"/>
      <c r="J144" s="822"/>
      <c r="K144" s="822"/>
      <c r="L144" s="822"/>
      <c r="M144" s="822"/>
      <c r="N144" s="822"/>
      <c r="O144" s="822"/>
      <c r="P144" s="822"/>
      <c r="Q144" s="822"/>
      <c r="R144" s="822"/>
      <c r="S144" s="822"/>
      <c r="T144" s="822"/>
      <c r="U144" s="822"/>
      <c r="V144" s="822"/>
      <c r="W144" s="822"/>
      <c r="X144" s="822"/>
      <c r="Y144" s="822"/>
      <c r="Z144" s="822"/>
      <c r="AA144" s="822"/>
      <c r="AB144" s="822"/>
      <c r="AC144" s="822"/>
      <c r="CX144" s="799"/>
      <c r="CY144" s="799"/>
      <c r="CZ144" s="799"/>
      <c r="DA144" s="799"/>
      <c r="DB144" s="799"/>
      <c r="DC144" s="799"/>
      <c r="DD144" s="799"/>
      <c r="DE144" s="799"/>
      <c r="DF144" s="799"/>
      <c r="DG144" s="799"/>
    </row>
    <row r="145" spans="1:111" s="821" customFormat="1">
      <c r="A145" s="972"/>
      <c r="B145" s="985" t="s">
        <v>391</v>
      </c>
      <c r="C145" s="969"/>
      <c r="D145" s="969"/>
      <c r="E145" s="970"/>
      <c r="F145" s="969"/>
      <c r="G145" s="968"/>
      <c r="H145" s="967"/>
      <c r="I145" s="822"/>
      <c r="J145" s="822"/>
      <c r="K145" s="822"/>
      <c r="L145" s="822"/>
      <c r="M145" s="822"/>
      <c r="N145" s="822"/>
      <c r="O145" s="822"/>
      <c r="P145" s="822"/>
      <c r="Q145" s="822"/>
      <c r="R145" s="822"/>
      <c r="S145" s="822"/>
      <c r="T145" s="822"/>
      <c r="U145" s="822"/>
      <c r="V145" s="822"/>
      <c r="W145" s="822"/>
      <c r="X145" s="822"/>
      <c r="Y145" s="822"/>
      <c r="Z145" s="822"/>
      <c r="AA145" s="822"/>
      <c r="AB145" s="822"/>
      <c r="AC145" s="822"/>
      <c r="CX145" s="799"/>
      <c r="CY145" s="799"/>
      <c r="CZ145" s="799"/>
      <c r="DA145" s="799"/>
      <c r="DB145" s="799"/>
      <c r="DC145" s="799"/>
      <c r="DD145" s="799"/>
      <c r="DE145" s="799"/>
      <c r="DF145" s="799"/>
      <c r="DG145" s="799"/>
    </row>
    <row r="146" spans="1:111" s="821" customFormat="1">
      <c r="A146" s="972"/>
      <c r="B146" s="971" t="s">
        <v>190</v>
      </c>
      <c r="C146" s="969">
        <f>C147+C148</f>
        <v>0</v>
      </c>
      <c r="D146" s="969">
        <f>D147+D148</f>
        <v>0</v>
      </c>
      <c r="E146" s="970"/>
      <c r="F146" s="969">
        <f>F147+F148</f>
        <v>0</v>
      </c>
      <c r="G146" s="968">
        <f>G147+G148</f>
        <v>0</v>
      </c>
      <c r="H146" s="967"/>
      <c r="I146" s="822"/>
      <c r="J146" s="822"/>
      <c r="K146" s="822"/>
      <c r="L146" s="822"/>
      <c r="M146" s="822"/>
      <c r="N146" s="822"/>
      <c r="O146" s="822"/>
      <c r="P146" s="822"/>
      <c r="Q146" s="822"/>
      <c r="R146" s="822"/>
      <c r="S146" s="822"/>
      <c r="T146" s="822"/>
      <c r="U146" s="822"/>
      <c r="V146" s="822"/>
      <c r="W146" s="822"/>
      <c r="X146" s="822"/>
      <c r="Y146" s="822"/>
      <c r="Z146" s="822"/>
      <c r="AA146" s="822"/>
      <c r="AB146" s="822"/>
      <c r="AC146" s="822"/>
      <c r="CX146" s="799"/>
      <c r="CY146" s="799"/>
      <c r="CZ146" s="799"/>
      <c r="DA146" s="799"/>
      <c r="DB146" s="799"/>
      <c r="DC146" s="799"/>
      <c r="DD146" s="799"/>
      <c r="DE146" s="799"/>
      <c r="DF146" s="799"/>
      <c r="DG146" s="799"/>
    </row>
    <row r="147" spans="1:111" s="821" customFormat="1">
      <c r="A147" s="972"/>
      <c r="B147" s="985" t="s">
        <v>390</v>
      </c>
      <c r="C147" s="969"/>
      <c r="D147" s="969"/>
      <c r="E147" s="970"/>
      <c r="F147" s="969"/>
      <c r="G147" s="968"/>
      <c r="H147" s="967"/>
      <c r="I147" s="822"/>
      <c r="J147" s="822"/>
      <c r="K147" s="822"/>
      <c r="L147" s="822"/>
      <c r="M147" s="822"/>
      <c r="N147" s="822"/>
      <c r="O147" s="822"/>
      <c r="P147" s="822"/>
      <c r="Q147" s="822"/>
      <c r="R147" s="822"/>
      <c r="S147" s="822"/>
      <c r="T147" s="822"/>
      <c r="U147" s="822"/>
      <c r="V147" s="822"/>
      <c r="W147" s="822"/>
      <c r="X147" s="822"/>
      <c r="Y147" s="822"/>
      <c r="Z147" s="822"/>
      <c r="AA147" s="822"/>
      <c r="AB147" s="822"/>
      <c r="AC147" s="822"/>
      <c r="CX147" s="799"/>
      <c r="CY147" s="799"/>
      <c r="CZ147" s="799"/>
      <c r="DA147" s="799"/>
      <c r="DB147" s="799"/>
      <c r="DC147" s="799"/>
      <c r="DD147" s="799"/>
      <c r="DE147" s="799"/>
      <c r="DF147" s="799"/>
      <c r="DG147" s="799"/>
    </row>
    <row r="148" spans="1:111" s="821" customFormat="1">
      <c r="A148" s="972"/>
      <c r="B148" s="985" t="s">
        <v>391</v>
      </c>
      <c r="C148" s="969"/>
      <c r="D148" s="969"/>
      <c r="E148" s="970"/>
      <c r="F148" s="969"/>
      <c r="G148" s="968"/>
      <c r="H148" s="967"/>
      <c r="I148" s="822"/>
      <c r="J148" s="822"/>
      <c r="K148" s="822"/>
      <c r="L148" s="822"/>
      <c r="M148" s="822"/>
      <c r="N148" s="822"/>
      <c r="O148" s="822"/>
      <c r="P148" s="822"/>
      <c r="Q148" s="822"/>
      <c r="R148" s="822"/>
      <c r="S148" s="822"/>
      <c r="T148" s="822"/>
      <c r="U148" s="822"/>
      <c r="V148" s="822"/>
      <c r="W148" s="822"/>
      <c r="X148" s="822"/>
      <c r="Y148" s="822"/>
      <c r="Z148" s="822"/>
      <c r="AA148" s="822"/>
      <c r="AB148" s="822"/>
      <c r="AC148" s="822"/>
      <c r="CX148" s="799"/>
      <c r="CY148" s="799"/>
      <c r="CZ148" s="799"/>
      <c r="DA148" s="799"/>
      <c r="DB148" s="799"/>
      <c r="DC148" s="799"/>
      <c r="DD148" s="799"/>
      <c r="DE148" s="799"/>
      <c r="DF148" s="799"/>
      <c r="DG148" s="799"/>
    </row>
    <row r="149" spans="1:111" s="821" customFormat="1">
      <c r="A149" s="972"/>
      <c r="B149" s="971" t="s">
        <v>191</v>
      </c>
      <c r="C149" s="969">
        <f>C150+C151</f>
        <v>0</v>
      </c>
      <c r="D149" s="969">
        <f>D150+D151</f>
        <v>0</v>
      </c>
      <c r="E149" s="970"/>
      <c r="F149" s="969">
        <f>F150+F151</f>
        <v>0</v>
      </c>
      <c r="G149" s="968">
        <f>G150+G151</f>
        <v>0</v>
      </c>
      <c r="H149" s="967"/>
      <c r="I149" s="822"/>
      <c r="J149" s="822"/>
      <c r="K149" s="822"/>
      <c r="L149" s="822"/>
      <c r="M149" s="822"/>
      <c r="N149" s="822"/>
      <c r="O149" s="822"/>
      <c r="P149" s="822"/>
      <c r="Q149" s="822"/>
      <c r="R149" s="822"/>
      <c r="S149" s="822"/>
      <c r="T149" s="822"/>
      <c r="U149" s="822"/>
      <c r="V149" s="822"/>
      <c r="W149" s="822"/>
      <c r="X149" s="822"/>
      <c r="Y149" s="822"/>
      <c r="Z149" s="822"/>
      <c r="AA149" s="822"/>
      <c r="AB149" s="822"/>
      <c r="AC149" s="822"/>
      <c r="CX149" s="799"/>
      <c r="CY149" s="799"/>
      <c r="CZ149" s="799"/>
      <c r="DA149" s="799"/>
      <c r="DB149" s="799"/>
      <c r="DC149" s="799"/>
      <c r="DD149" s="799"/>
      <c r="DE149" s="799"/>
      <c r="DF149" s="799"/>
      <c r="DG149" s="799"/>
    </row>
    <row r="150" spans="1:111" s="821" customFormat="1">
      <c r="A150" s="972"/>
      <c r="B150" s="985" t="s">
        <v>390</v>
      </c>
      <c r="C150" s="969"/>
      <c r="D150" s="969"/>
      <c r="E150" s="970"/>
      <c r="F150" s="969"/>
      <c r="G150" s="968"/>
      <c r="H150" s="967"/>
      <c r="I150" s="822"/>
      <c r="J150" s="822"/>
      <c r="K150" s="822"/>
      <c r="L150" s="822"/>
      <c r="M150" s="822"/>
      <c r="N150" s="822"/>
      <c r="O150" s="822"/>
      <c r="P150" s="822"/>
      <c r="Q150" s="822"/>
      <c r="R150" s="822"/>
      <c r="S150" s="822"/>
      <c r="T150" s="822"/>
      <c r="U150" s="822"/>
      <c r="V150" s="822"/>
      <c r="W150" s="822"/>
      <c r="X150" s="822"/>
      <c r="Y150" s="822"/>
      <c r="Z150" s="822"/>
      <c r="AA150" s="822"/>
      <c r="AB150" s="822"/>
      <c r="AC150" s="822"/>
      <c r="CX150" s="799"/>
      <c r="CY150" s="799"/>
      <c r="CZ150" s="799"/>
      <c r="DA150" s="799"/>
      <c r="DB150" s="799"/>
      <c r="DC150" s="799"/>
      <c r="DD150" s="799"/>
      <c r="DE150" s="799"/>
      <c r="DF150" s="799"/>
      <c r="DG150" s="799"/>
    </row>
    <row r="151" spans="1:111" s="821" customFormat="1">
      <c r="A151" s="972"/>
      <c r="B151" s="985" t="s">
        <v>391</v>
      </c>
      <c r="C151" s="969"/>
      <c r="D151" s="969"/>
      <c r="E151" s="970"/>
      <c r="F151" s="969"/>
      <c r="G151" s="968"/>
      <c r="H151" s="967"/>
      <c r="I151" s="822"/>
      <c r="J151" s="822"/>
      <c r="K151" s="822"/>
      <c r="L151" s="822"/>
      <c r="M151" s="822"/>
      <c r="N151" s="822"/>
      <c r="O151" s="822"/>
      <c r="P151" s="822"/>
      <c r="Q151" s="822"/>
      <c r="R151" s="822"/>
      <c r="S151" s="822"/>
      <c r="T151" s="822"/>
      <c r="U151" s="822"/>
      <c r="V151" s="822"/>
      <c r="W151" s="822"/>
      <c r="X151" s="822"/>
      <c r="Y151" s="822"/>
      <c r="Z151" s="822"/>
      <c r="AA151" s="822"/>
      <c r="AB151" s="822"/>
      <c r="AC151" s="822"/>
      <c r="CX151" s="799"/>
      <c r="CY151" s="799"/>
      <c r="CZ151" s="799"/>
      <c r="DA151" s="799"/>
      <c r="DB151" s="799"/>
      <c r="DC151" s="799"/>
      <c r="DD151" s="799"/>
      <c r="DE151" s="799"/>
      <c r="DF151" s="799"/>
      <c r="DG151" s="799"/>
    </row>
    <row r="152" spans="1:111" s="821" customFormat="1">
      <c r="A152" s="978">
        <v>2</v>
      </c>
      <c r="B152" s="977" t="s">
        <v>194</v>
      </c>
      <c r="C152" s="983">
        <f>C153+C154+C155</f>
        <v>0</v>
      </c>
      <c r="D152" s="983">
        <f>D153+D154+D155</f>
        <v>0</v>
      </c>
      <c r="E152" s="984"/>
      <c r="F152" s="983">
        <f>F153+F154+F155</f>
        <v>0</v>
      </c>
      <c r="G152" s="982">
        <f>G153+G154+G155</f>
        <v>0</v>
      </c>
      <c r="H152" s="981"/>
      <c r="I152" s="822"/>
      <c r="J152" s="822"/>
      <c r="K152" s="822"/>
      <c r="L152" s="822"/>
      <c r="M152" s="822"/>
      <c r="N152" s="822"/>
      <c r="O152" s="822"/>
      <c r="P152" s="822"/>
      <c r="Q152" s="822"/>
      <c r="R152" s="822"/>
      <c r="S152" s="822"/>
      <c r="T152" s="822"/>
      <c r="U152" s="822"/>
      <c r="V152" s="822"/>
      <c r="W152" s="822"/>
      <c r="X152" s="822"/>
      <c r="Y152" s="822"/>
      <c r="Z152" s="822"/>
      <c r="AA152" s="822"/>
      <c r="AB152" s="822"/>
      <c r="AC152" s="822"/>
      <c r="CX152" s="799"/>
      <c r="CY152" s="799"/>
      <c r="CZ152" s="799"/>
      <c r="DA152" s="799"/>
      <c r="DB152" s="799"/>
      <c r="DC152" s="799"/>
      <c r="DD152" s="799"/>
      <c r="DE152" s="799"/>
      <c r="DF152" s="799"/>
      <c r="DG152" s="799"/>
    </row>
    <row r="153" spans="1:111">
      <c r="A153" s="972"/>
      <c r="B153" s="971" t="s">
        <v>195</v>
      </c>
      <c r="C153" s="969"/>
      <c r="D153" s="969"/>
      <c r="E153" s="970"/>
      <c r="F153" s="969"/>
      <c r="G153" s="968"/>
      <c r="H153" s="967"/>
    </row>
    <row r="154" spans="1:111">
      <c r="A154" s="972"/>
      <c r="B154" s="971" t="s">
        <v>196</v>
      </c>
      <c r="C154" s="969"/>
      <c r="D154" s="969"/>
      <c r="E154" s="970"/>
      <c r="F154" s="969"/>
      <c r="G154" s="968"/>
      <c r="H154" s="967"/>
    </row>
    <row r="155" spans="1:111">
      <c r="A155" s="972"/>
      <c r="B155" s="971" t="s">
        <v>197</v>
      </c>
      <c r="C155" s="969"/>
      <c r="D155" s="969"/>
      <c r="E155" s="970"/>
      <c r="F155" s="969"/>
      <c r="G155" s="968"/>
      <c r="H155" s="967"/>
    </row>
    <row r="156" spans="1:111" s="979" customFormat="1">
      <c r="A156" s="978">
        <v>3</v>
      </c>
      <c r="B156" s="980" t="s">
        <v>198</v>
      </c>
      <c r="C156" s="975"/>
      <c r="D156" s="975"/>
      <c r="E156" s="976"/>
      <c r="F156" s="975"/>
      <c r="G156" s="974"/>
      <c r="H156" s="973"/>
      <c r="I156" s="822"/>
      <c r="J156" s="822"/>
      <c r="K156" s="822"/>
      <c r="L156" s="822"/>
      <c r="M156" s="822"/>
      <c r="N156" s="822"/>
      <c r="O156" s="822"/>
      <c r="P156" s="822"/>
      <c r="Q156" s="822"/>
      <c r="R156" s="822"/>
      <c r="S156" s="822"/>
      <c r="T156" s="822"/>
      <c r="U156" s="822"/>
      <c r="V156" s="822"/>
      <c r="W156" s="822"/>
      <c r="X156" s="822"/>
      <c r="Y156" s="822"/>
      <c r="Z156" s="822"/>
      <c r="AA156" s="822"/>
      <c r="AB156" s="822"/>
      <c r="AC156" s="822"/>
      <c r="AD156" s="821"/>
      <c r="AE156" s="821"/>
      <c r="AF156" s="821"/>
      <c r="AG156" s="821"/>
      <c r="AH156" s="821"/>
      <c r="AI156" s="821"/>
      <c r="AJ156" s="821"/>
      <c r="AK156" s="821"/>
      <c r="AL156" s="821"/>
      <c r="AM156" s="821"/>
      <c r="AN156" s="821"/>
      <c r="AO156" s="821"/>
      <c r="AP156" s="821"/>
      <c r="AQ156" s="821"/>
      <c r="AR156" s="821"/>
      <c r="AS156" s="821"/>
      <c r="AT156" s="821"/>
      <c r="AU156" s="821"/>
      <c r="AV156" s="821"/>
      <c r="AW156" s="821"/>
      <c r="AX156" s="821"/>
      <c r="AY156" s="821"/>
      <c r="AZ156" s="821"/>
      <c r="BA156" s="821"/>
      <c r="BB156" s="821"/>
      <c r="BC156" s="821"/>
      <c r="BD156" s="821"/>
      <c r="BE156" s="821"/>
      <c r="BF156" s="821"/>
      <c r="BG156" s="821"/>
      <c r="BH156" s="821"/>
      <c r="BI156" s="821"/>
      <c r="BJ156" s="821"/>
      <c r="BK156" s="821"/>
      <c r="BL156" s="821"/>
      <c r="BM156" s="821"/>
      <c r="BN156" s="821"/>
      <c r="BO156" s="821"/>
      <c r="BP156" s="821"/>
      <c r="BQ156" s="821"/>
      <c r="BR156" s="821"/>
      <c r="BS156" s="821"/>
      <c r="BT156" s="821"/>
      <c r="BU156" s="821"/>
      <c r="BV156" s="821"/>
      <c r="BW156" s="821"/>
      <c r="BX156" s="821"/>
      <c r="BY156" s="821"/>
      <c r="BZ156" s="821"/>
      <c r="CA156" s="821"/>
      <c r="CB156" s="821"/>
      <c r="CC156" s="821"/>
      <c r="CD156" s="821"/>
      <c r="CE156" s="821"/>
      <c r="CF156" s="821"/>
      <c r="CG156" s="821"/>
      <c r="CH156" s="821"/>
      <c r="CI156" s="821"/>
      <c r="CJ156" s="821"/>
      <c r="CK156" s="821"/>
      <c r="CL156" s="821"/>
      <c r="CM156" s="821"/>
      <c r="CN156" s="821"/>
      <c r="CO156" s="821"/>
      <c r="CP156" s="821"/>
      <c r="CQ156" s="821"/>
      <c r="CR156" s="821"/>
      <c r="CS156" s="821"/>
      <c r="CT156" s="821"/>
      <c r="CU156" s="821"/>
      <c r="CV156" s="821"/>
      <c r="CW156" s="821"/>
    </row>
    <row r="157" spans="1:111">
      <c r="A157" s="978">
        <v>4</v>
      </c>
      <c r="B157" s="977" t="s">
        <v>199</v>
      </c>
      <c r="C157" s="975">
        <f>C158+C159</f>
        <v>0</v>
      </c>
      <c r="D157" s="975">
        <f>D158+D159</f>
        <v>0</v>
      </c>
      <c r="E157" s="976"/>
      <c r="F157" s="975">
        <f>F158+F159</f>
        <v>0</v>
      </c>
      <c r="G157" s="974">
        <f>G158+G159</f>
        <v>0</v>
      </c>
      <c r="H157" s="973"/>
    </row>
    <row r="158" spans="1:111">
      <c r="A158" s="972"/>
      <c r="B158" s="971" t="s">
        <v>200</v>
      </c>
      <c r="C158" s="969"/>
      <c r="D158" s="969"/>
      <c r="E158" s="970"/>
      <c r="F158" s="969"/>
      <c r="G158" s="968"/>
      <c r="H158" s="967"/>
    </row>
    <row r="159" spans="1:111" ht="13.8" thickBot="1">
      <c r="A159" s="966"/>
      <c r="B159" s="965" t="s">
        <v>201</v>
      </c>
      <c r="C159" s="963"/>
      <c r="D159" s="963"/>
      <c r="E159" s="964"/>
      <c r="F159" s="963"/>
      <c r="G159" s="962"/>
      <c r="H159" s="961"/>
    </row>
    <row r="160" spans="1:111" ht="13.8" thickTop="1">
      <c r="A160" s="960"/>
      <c r="B160" s="889"/>
      <c r="C160" s="888"/>
      <c r="D160" s="888"/>
      <c r="E160" s="888"/>
      <c r="F160" s="888"/>
      <c r="G160" s="888"/>
      <c r="H160" s="888"/>
    </row>
    <row r="161" spans="1:101">
      <c r="A161" s="940"/>
      <c r="B161" s="959"/>
      <c r="C161" s="958"/>
      <c r="D161" s="958"/>
      <c r="E161" s="958"/>
      <c r="F161" s="958"/>
      <c r="G161" s="957"/>
      <c r="H161" s="956"/>
    </row>
    <row r="162" spans="1:101">
      <c r="A162" s="955" t="s">
        <v>392</v>
      </c>
      <c r="B162" s="954" t="s">
        <v>392</v>
      </c>
      <c r="C162" s="940"/>
      <c r="D162" s="940"/>
      <c r="E162" s="940"/>
      <c r="F162" s="940"/>
      <c r="G162" s="953" t="s">
        <v>392</v>
      </c>
      <c r="H162" s="940"/>
    </row>
    <row r="163" spans="1:101">
      <c r="A163" s="821"/>
      <c r="B163" s="952"/>
      <c r="C163" s="951"/>
      <c r="D163" s="951"/>
      <c r="E163" s="951"/>
      <c r="F163" s="951"/>
      <c r="G163" s="950"/>
      <c r="H163" s="949"/>
    </row>
    <row r="164" spans="1:101">
      <c r="A164" s="940"/>
      <c r="B164" s="947"/>
      <c r="C164" s="947"/>
      <c r="D164" s="947"/>
      <c r="E164" s="947"/>
      <c r="F164" s="947"/>
      <c r="G164" s="948"/>
      <c r="H164" s="945"/>
    </row>
    <row r="165" spans="1:101">
      <c r="A165" s="947" t="s">
        <v>393</v>
      </c>
      <c r="B165" s="947" t="s">
        <v>394</v>
      </c>
      <c r="C165" s="940"/>
      <c r="D165" s="940"/>
      <c r="E165" s="940"/>
      <c r="F165" s="940"/>
      <c r="G165" s="946" t="s">
        <v>395</v>
      </c>
      <c r="H165" s="945"/>
    </row>
    <row r="166" spans="1:101">
      <c r="A166" s="821"/>
      <c r="B166" s="944"/>
      <c r="C166" s="943"/>
      <c r="D166" s="943"/>
      <c r="E166" s="943"/>
      <c r="F166" s="943"/>
      <c r="G166" s="942"/>
      <c r="H166" s="941"/>
    </row>
    <row r="167" spans="1:101">
      <c r="A167" s="940"/>
      <c r="B167" s="939"/>
      <c r="C167" s="938"/>
      <c r="D167" s="938"/>
      <c r="E167" s="938"/>
      <c r="F167" s="938"/>
      <c r="G167" s="937"/>
      <c r="H167" s="936"/>
    </row>
    <row r="168" spans="1:101">
      <c r="A168" s="890"/>
      <c r="B168" s="935"/>
      <c r="C168" s="888"/>
      <c r="D168" s="888"/>
      <c r="E168" s="888"/>
      <c r="F168" s="888"/>
      <c r="G168" s="888"/>
      <c r="H168" s="888"/>
    </row>
    <row r="169" spans="1:101">
      <c r="A169" s="890"/>
      <c r="B169" s="889"/>
      <c r="C169" s="888"/>
      <c r="D169" s="888"/>
      <c r="E169" s="888"/>
      <c r="F169" s="888"/>
      <c r="G169" s="888"/>
      <c r="H169" s="888"/>
      <c r="I169" s="799"/>
      <c r="J169" s="799"/>
      <c r="K169" s="799"/>
      <c r="L169" s="799"/>
      <c r="M169" s="799"/>
      <c r="N169" s="799"/>
      <c r="O169" s="799"/>
      <c r="P169" s="799"/>
      <c r="Q169" s="799"/>
      <c r="R169" s="799"/>
      <c r="S169" s="799"/>
      <c r="T169" s="799"/>
      <c r="U169" s="799"/>
      <c r="V169" s="799"/>
      <c r="W169" s="799"/>
      <c r="X169" s="799"/>
      <c r="Y169" s="799"/>
      <c r="Z169" s="799"/>
      <c r="AA169" s="799"/>
      <c r="AB169" s="799"/>
      <c r="AC169" s="799"/>
      <c r="AD169" s="799"/>
      <c r="AE169" s="799"/>
      <c r="AF169" s="799"/>
      <c r="AG169" s="799"/>
      <c r="AH169" s="799"/>
      <c r="AI169" s="799"/>
      <c r="AJ169" s="799"/>
      <c r="AK169" s="799"/>
      <c r="AL169" s="799"/>
      <c r="AM169" s="799"/>
      <c r="AN169" s="799"/>
      <c r="AO169" s="799"/>
      <c r="AP169" s="799"/>
      <c r="AQ169" s="799"/>
      <c r="AR169" s="799"/>
      <c r="AS169" s="799"/>
      <c r="AT169" s="799"/>
      <c r="AU169" s="799"/>
      <c r="AV169" s="799"/>
      <c r="AW169" s="799"/>
      <c r="AX169" s="799"/>
      <c r="AY169" s="799"/>
      <c r="AZ169" s="799"/>
      <c r="BA169" s="799"/>
      <c r="BB169" s="799"/>
      <c r="BC169" s="799"/>
      <c r="BD169" s="799"/>
      <c r="BE169" s="799"/>
      <c r="BF169" s="799"/>
      <c r="BG169" s="799"/>
      <c r="BH169" s="799"/>
      <c r="BI169" s="799"/>
      <c r="BJ169" s="799"/>
      <c r="BK169" s="799"/>
      <c r="BL169" s="799"/>
      <c r="BM169" s="799"/>
      <c r="BN169" s="799"/>
      <c r="BO169" s="799"/>
      <c r="BP169" s="799"/>
      <c r="BQ169" s="799"/>
      <c r="BR169" s="799"/>
      <c r="BS169" s="799"/>
      <c r="BT169" s="799"/>
      <c r="BU169" s="799"/>
      <c r="BV169" s="799"/>
      <c r="BW169" s="799"/>
      <c r="BX169" s="799"/>
      <c r="BY169" s="799"/>
      <c r="BZ169" s="799"/>
      <c r="CA169" s="799"/>
      <c r="CB169" s="799"/>
      <c r="CC169" s="799"/>
      <c r="CD169" s="799"/>
      <c r="CE169" s="799"/>
      <c r="CF169" s="799"/>
      <c r="CG169" s="799"/>
      <c r="CH169" s="799"/>
      <c r="CI169" s="799"/>
      <c r="CJ169" s="799"/>
      <c r="CK169" s="799"/>
      <c r="CL169" s="799"/>
      <c r="CM169" s="799"/>
      <c r="CN169" s="799"/>
      <c r="CO169" s="799"/>
      <c r="CP169" s="799"/>
      <c r="CQ169" s="799"/>
      <c r="CR169" s="799"/>
      <c r="CS169" s="799"/>
      <c r="CT169" s="799"/>
      <c r="CU169" s="799"/>
      <c r="CV169" s="799"/>
      <c r="CW169" s="799"/>
    </row>
    <row r="170" spans="1:101">
      <c r="A170" s="890"/>
      <c r="B170" s="889"/>
      <c r="C170" s="888"/>
      <c r="D170" s="888"/>
      <c r="E170" s="888"/>
      <c r="F170" s="888"/>
      <c r="G170" s="888"/>
      <c r="H170" s="888"/>
      <c r="I170" s="799"/>
      <c r="J170" s="799"/>
      <c r="K170" s="799"/>
      <c r="L170" s="799"/>
      <c r="M170" s="799"/>
      <c r="N170" s="799"/>
      <c r="O170" s="799"/>
      <c r="P170" s="799"/>
      <c r="Q170" s="799"/>
      <c r="R170" s="799"/>
      <c r="S170" s="799"/>
      <c r="T170" s="799"/>
      <c r="U170" s="799"/>
      <c r="V170" s="799"/>
      <c r="W170" s="799"/>
      <c r="X170" s="799"/>
      <c r="Y170" s="799"/>
      <c r="Z170" s="799"/>
      <c r="AA170" s="799"/>
      <c r="AB170" s="799"/>
      <c r="AC170" s="799"/>
      <c r="AD170" s="799"/>
      <c r="AE170" s="799"/>
      <c r="AF170" s="799"/>
      <c r="AG170" s="799"/>
      <c r="AH170" s="799"/>
      <c r="AI170" s="799"/>
      <c r="AJ170" s="799"/>
      <c r="AK170" s="799"/>
      <c r="AL170" s="799"/>
      <c r="AM170" s="799"/>
      <c r="AN170" s="799"/>
      <c r="AO170" s="799"/>
      <c r="AP170" s="799"/>
      <c r="AQ170" s="799"/>
      <c r="AR170" s="799"/>
      <c r="AS170" s="799"/>
      <c r="AT170" s="799"/>
      <c r="AU170" s="799"/>
      <c r="AV170" s="799"/>
      <c r="AW170" s="799"/>
      <c r="AX170" s="799"/>
      <c r="AY170" s="799"/>
      <c r="AZ170" s="799"/>
      <c r="BA170" s="799"/>
      <c r="BB170" s="799"/>
      <c r="BC170" s="799"/>
      <c r="BD170" s="799"/>
      <c r="BE170" s="799"/>
      <c r="BF170" s="799"/>
      <c r="BG170" s="799"/>
      <c r="BH170" s="799"/>
      <c r="BI170" s="799"/>
      <c r="BJ170" s="799"/>
      <c r="BK170" s="799"/>
      <c r="BL170" s="799"/>
      <c r="BM170" s="799"/>
      <c r="BN170" s="799"/>
      <c r="BO170" s="799"/>
      <c r="BP170" s="799"/>
      <c r="BQ170" s="799"/>
      <c r="BR170" s="799"/>
      <c r="BS170" s="799"/>
      <c r="BT170" s="799"/>
      <c r="BU170" s="799"/>
      <c r="BV170" s="799"/>
      <c r="BW170" s="799"/>
      <c r="BX170" s="799"/>
      <c r="BY170" s="799"/>
      <c r="BZ170" s="799"/>
      <c r="CA170" s="799"/>
      <c r="CB170" s="799"/>
      <c r="CC170" s="799"/>
      <c r="CD170" s="799"/>
      <c r="CE170" s="799"/>
      <c r="CF170" s="799"/>
      <c r="CG170" s="799"/>
      <c r="CH170" s="799"/>
      <c r="CI170" s="799"/>
      <c r="CJ170" s="799"/>
      <c r="CK170" s="799"/>
      <c r="CL170" s="799"/>
      <c r="CM170" s="799"/>
      <c r="CN170" s="799"/>
      <c r="CO170" s="799"/>
      <c r="CP170" s="799"/>
      <c r="CQ170" s="799"/>
      <c r="CR170" s="799"/>
      <c r="CS170" s="799"/>
      <c r="CT170" s="799"/>
      <c r="CU170" s="799"/>
      <c r="CV170" s="799"/>
      <c r="CW170" s="799"/>
    </row>
    <row r="171" spans="1:101" ht="13.8">
      <c r="A171" s="934" t="s">
        <v>575</v>
      </c>
      <c r="C171" s="883" t="s">
        <v>397</v>
      </c>
      <c r="D171" s="883"/>
      <c r="E171" s="883"/>
      <c r="F171" s="883"/>
      <c r="G171" s="888"/>
      <c r="H171" s="888"/>
    </row>
    <row r="172" spans="1:101" ht="13.8" thickBot="1">
      <c r="A172" s="933" t="s">
        <v>398</v>
      </c>
      <c r="C172" s="840"/>
      <c r="D172" s="840"/>
      <c r="E172" s="840"/>
      <c r="F172" s="840"/>
      <c r="G172" s="840"/>
      <c r="H172" s="840"/>
    </row>
    <row r="173" spans="1:101" ht="54" thickTop="1" thickBot="1">
      <c r="A173" s="932"/>
      <c r="B173" s="931" t="s">
        <v>338</v>
      </c>
      <c r="C173" s="931" t="s">
        <v>1131</v>
      </c>
      <c r="D173" s="931" t="s">
        <v>1137</v>
      </c>
      <c r="E173" s="931" t="s">
        <v>1138</v>
      </c>
      <c r="F173" s="931" t="s">
        <v>1139</v>
      </c>
      <c r="G173" s="931" t="s">
        <v>1140</v>
      </c>
      <c r="H173" s="930" t="s">
        <v>1133</v>
      </c>
    </row>
    <row r="174" spans="1:101" ht="15" thickTop="1">
      <c r="A174" s="929"/>
      <c r="B174" s="928" t="s">
        <v>96</v>
      </c>
      <c r="C174" s="927">
        <f t="shared" ref="C174:H174" si="2">C175+C176+C177+C178+C179+C180</f>
        <v>0</v>
      </c>
      <c r="D174" s="927">
        <f t="shared" si="2"/>
        <v>0</v>
      </c>
      <c r="E174" s="927">
        <f t="shared" si="2"/>
        <v>0</v>
      </c>
      <c r="F174" s="927">
        <f t="shared" si="2"/>
        <v>0</v>
      </c>
      <c r="G174" s="927">
        <f t="shared" si="2"/>
        <v>0</v>
      </c>
      <c r="H174" s="927">
        <f t="shared" si="2"/>
        <v>0</v>
      </c>
    </row>
    <row r="175" spans="1:101" ht="14.4">
      <c r="A175" s="925"/>
      <c r="B175" s="924" t="s">
        <v>576</v>
      </c>
      <c r="C175" s="923">
        <f t="shared" ref="C175:H175" si="3">C16</f>
        <v>0</v>
      </c>
      <c r="D175" s="923">
        <f t="shared" si="3"/>
        <v>0</v>
      </c>
      <c r="E175" s="923">
        <f t="shared" si="3"/>
        <v>0</v>
      </c>
      <c r="F175" s="923">
        <f t="shared" si="3"/>
        <v>0</v>
      </c>
      <c r="G175" s="923">
        <f t="shared" si="3"/>
        <v>0</v>
      </c>
      <c r="H175" s="926">
        <f t="shared" si="3"/>
        <v>0</v>
      </c>
    </row>
    <row r="176" spans="1:101" ht="14.4">
      <c r="A176" s="925"/>
      <c r="B176" s="924" t="s">
        <v>550</v>
      </c>
      <c r="C176" s="923">
        <f t="shared" ref="C176:H176" si="4">C13</f>
        <v>0</v>
      </c>
      <c r="D176" s="923">
        <f t="shared" si="4"/>
        <v>0</v>
      </c>
      <c r="E176" s="923">
        <f t="shared" si="4"/>
        <v>0</v>
      </c>
      <c r="F176" s="923">
        <f t="shared" si="4"/>
        <v>0</v>
      </c>
      <c r="G176" s="923">
        <f t="shared" si="4"/>
        <v>0</v>
      </c>
      <c r="H176" s="923">
        <f t="shared" si="4"/>
        <v>0</v>
      </c>
    </row>
    <row r="177" spans="1:9" s="799" customFormat="1" ht="14.4">
      <c r="A177" s="916"/>
      <c r="B177" s="922" t="s">
        <v>55</v>
      </c>
      <c r="C177" s="921">
        <f t="shared" ref="C177:H177" si="5">C23+C39+C50</f>
        <v>0</v>
      </c>
      <c r="D177" s="921">
        <f t="shared" si="5"/>
        <v>0</v>
      </c>
      <c r="E177" s="921">
        <f t="shared" si="5"/>
        <v>0</v>
      </c>
      <c r="F177" s="921">
        <f t="shared" si="5"/>
        <v>0</v>
      </c>
      <c r="G177" s="921">
        <f t="shared" si="5"/>
        <v>0</v>
      </c>
      <c r="H177" s="921">
        <f t="shared" si="5"/>
        <v>0</v>
      </c>
      <c r="I177" s="822"/>
    </row>
    <row r="178" spans="1:9" s="799" customFormat="1" ht="14.4">
      <c r="A178" s="916"/>
      <c r="B178" s="915" t="s">
        <v>399</v>
      </c>
      <c r="C178" s="914">
        <f t="shared" ref="C178:H178" si="6">C12+C22+C33+C45+C55</f>
        <v>0</v>
      </c>
      <c r="D178" s="914">
        <f t="shared" si="6"/>
        <v>0</v>
      </c>
      <c r="E178" s="914">
        <f t="shared" si="6"/>
        <v>0</v>
      </c>
      <c r="F178" s="914">
        <f t="shared" si="6"/>
        <v>0</v>
      </c>
      <c r="G178" s="914">
        <f t="shared" si="6"/>
        <v>0</v>
      </c>
      <c r="H178" s="913">
        <f t="shared" si="6"/>
        <v>0</v>
      </c>
      <c r="I178" s="822"/>
    </row>
    <row r="179" spans="1:9" s="799" customFormat="1" ht="14.4">
      <c r="A179" s="916"/>
      <c r="B179" s="915" t="s">
        <v>400</v>
      </c>
      <c r="C179" s="914">
        <f t="shared" ref="C179:H179" si="7">C56</f>
        <v>0</v>
      </c>
      <c r="D179" s="914">
        <f t="shared" si="7"/>
        <v>0</v>
      </c>
      <c r="E179" s="914">
        <f t="shared" si="7"/>
        <v>0</v>
      </c>
      <c r="F179" s="914">
        <f t="shared" si="7"/>
        <v>0</v>
      </c>
      <c r="G179" s="914">
        <f t="shared" si="7"/>
        <v>0</v>
      </c>
      <c r="H179" s="913">
        <f t="shared" si="7"/>
        <v>0</v>
      </c>
      <c r="I179" s="822"/>
    </row>
    <row r="180" spans="1:9" s="799" customFormat="1" ht="14.4">
      <c r="A180" s="916"/>
      <c r="B180" s="922" t="s">
        <v>98</v>
      </c>
      <c r="C180" s="921">
        <f t="shared" ref="C180:H180" si="8">(C11-C12-C13)+C14+(C17-C18-C22-C23)+C25+C26+(C31-C33-C35-C39)+(C43-C45-C46-C50-C51)+(C54-C55-C56-C58)</f>
        <v>0</v>
      </c>
      <c r="D180" s="921">
        <f t="shared" si="8"/>
        <v>0</v>
      </c>
      <c r="E180" s="921">
        <f t="shared" si="8"/>
        <v>0</v>
      </c>
      <c r="F180" s="921">
        <f t="shared" si="8"/>
        <v>0</v>
      </c>
      <c r="G180" s="921">
        <f t="shared" si="8"/>
        <v>0</v>
      </c>
      <c r="H180" s="921">
        <f t="shared" si="8"/>
        <v>0</v>
      </c>
      <c r="I180" s="822"/>
    </row>
    <row r="181" spans="1:9" s="799" customFormat="1" ht="14.4">
      <c r="A181" s="916"/>
      <c r="B181" s="915"/>
      <c r="C181" s="914"/>
      <c r="D181" s="920"/>
      <c r="E181" s="920"/>
      <c r="F181" s="914"/>
      <c r="G181" s="914"/>
      <c r="H181" s="913"/>
      <c r="I181" s="822"/>
    </row>
    <row r="182" spans="1:9" s="799" customFormat="1" ht="14.4">
      <c r="A182" s="916"/>
      <c r="B182" s="919" t="s">
        <v>99</v>
      </c>
      <c r="C182" s="918">
        <f t="shared" ref="C182:H182" si="9">C183+C184+C185+C186+C187+C188</f>
        <v>0</v>
      </c>
      <c r="D182" s="918">
        <f t="shared" si="9"/>
        <v>0</v>
      </c>
      <c r="E182" s="918">
        <f t="shared" si="9"/>
        <v>0</v>
      </c>
      <c r="F182" s="918">
        <f t="shared" si="9"/>
        <v>0</v>
      </c>
      <c r="G182" s="918">
        <f t="shared" si="9"/>
        <v>0</v>
      </c>
      <c r="H182" s="917">
        <f t="shared" si="9"/>
        <v>0</v>
      </c>
      <c r="I182" s="909"/>
    </row>
    <row r="183" spans="1:9" s="799" customFormat="1" ht="14.4">
      <c r="A183" s="916"/>
      <c r="B183" s="915" t="s">
        <v>101</v>
      </c>
      <c r="C183" s="914">
        <f t="shared" ref="C183:H183" si="10">C65+C68</f>
        <v>0</v>
      </c>
      <c r="D183" s="914">
        <f t="shared" si="10"/>
        <v>0</v>
      </c>
      <c r="E183" s="914">
        <f t="shared" si="10"/>
        <v>0</v>
      </c>
      <c r="F183" s="914">
        <f t="shared" si="10"/>
        <v>0</v>
      </c>
      <c r="G183" s="914">
        <f t="shared" si="10"/>
        <v>0</v>
      </c>
      <c r="H183" s="913">
        <f t="shared" si="10"/>
        <v>0</v>
      </c>
      <c r="I183" s="822"/>
    </row>
    <row r="184" spans="1:9" s="799" customFormat="1" ht="14.4">
      <c r="A184" s="916"/>
      <c r="B184" s="915" t="s">
        <v>577</v>
      </c>
      <c r="C184" s="914">
        <f t="shared" ref="C184:H184" si="11">C70+C71</f>
        <v>0</v>
      </c>
      <c r="D184" s="914">
        <f t="shared" si="11"/>
        <v>0</v>
      </c>
      <c r="E184" s="914">
        <f t="shared" si="11"/>
        <v>0</v>
      </c>
      <c r="F184" s="914">
        <f t="shared" si="11"/>
        <v>0</v>
      </c>
      <c r="G184" s="914">
        <f t="shared" si="11"/>
        <v>0</v>
      </c>
      <c r="H184" s="913">
        <f t="shared" si="11"/>
        <v>0</v>
      </c>
      <c r="I184" s="822"/>
    </row>
    <row r="185" spans="1:9" s="799" customFormat="1" ht="14.4">
      <c r="A185" s="916"/>
      <c r="B185" s="915" t="s">
        <v>16</v>
      </c>
      <c r="C185" s="914">
        <f t="shared" ref="C185:H185" si="12">C85</f>
        <v>0</v>
      </c>
      <c r="D185" s="914">
        <f t="shared" si="12"/>
        <v>0</v>
      </c>
      <c r="E185" s="914">
        <f t="shared" si="12"/>
        <v>0</v>
      </c>
      <c r="F185" s="914">
        <f t="shared" si="12"/>
        <v>0</v>
      </c>
      <c r="G185" s="914">
        <f t="shared" si="12"/>
        <v>0</v>
      </c>
      <c r="H185" s="913">
        <f t="shared" si="12"/>
        <v>0</v>
      </c>
      <c r="I185" s="822"/>
    </row>
    <row r="186" spans="1:9" s="799" customFormat="1" ht="14.4">
      <c r="A186" s="916"/>
      <c r="B186" s="915" t="s">
        <v>55</v>
      </c>
      <c r="C186" s="914">
        <f t="shared" ref="C186:H186" si="13">C105</f>
        <v>0</v>
      </c>
      <c r="D186" s="914">
        <f t="shared" si="13"/>
        <v>0</v>
      </c>
      <c r="E186" s="914">
        <f t="shared" si="13"/>
        <v>0</v>
      </c>
      <c r="F186" s="914">
        <f t="shared" si="13"/>
        <v>0</v>
      </c>
      <c r="G186" s="914">
        <f t="shared" si="13"/>
        <v>0</v>
      </c>
      <c r="H186" s="913">
        <f t="shared" si="13"/>
        <v>0</v>
      </c>
      <c r="I186" s="822"/>
    </row>
    <row r="187" spans="1:9" s="799" customFormat="1" ht="14.4">
      <c r="A187" s="916"/>
      <c r="B187" s="915" t="s">
        <v>102</v>
      </c>
      <c r="C187" s="914">
        <f t="shared" ref="C187:H187" si="14">C109-C119</f>
        <v>0</v>
      </c>
      <c r="D187" s="914">
        <f t="shared" si="14"/>
        <v>0</v>
      </c>
      <c r="E187" s="914">
        <f t="shared" si="14"/>
        <v>0</v>
      </c>
      <c r="F187" s="914">
        <f t="shared" si="14"/>
        <v>0</v>
      </c>
      <c r="G187" s="914">
        <f t="shared" si="14"/>
        <v>0</v>
      </c>
      <c r="H187" s="913">
        <f t="shared" si="14"/>
        <v>0</v>
      </c>
      <c r="I187" s="822"/>
    </row>
    <row r="188" spans="1:9" s="799" customFormat="1" ht="15" thickBot="1">
      <c r="A188" s="912"/>
      <c r="B188" s="911" t="s">
        <v>103</v>
      </c>
      <c r="C188" s="910">
        <f t="shared" ref="C188:H188" si="15">(C64-C65-C68-C70-C71)+C84+C98+C102+(C103-C105-C106-C107)+C108</f>
        <v>0</v>
      </c>
      <c r="D188" s="910">
        <f t="shared" si="15"/>
        <v>0</v>
      </c>
      <c r="E188" s="910">
        <f t="shared" si="15"/>
        <v>0</v>
      </c>
      <c r="F188" s="910">
        <f t="shared" si="15"/>
        <v>0</v>
      </c>
      <c r="G188" s="910">
        <f t="shared" si="15"/>
        <v>0</v>
      </c>
      <c r="H188" s="910">
        <f t="shared" si="15"/>
        <v>0</v>
      </c>
      <c r="I188" s="909"/>
    </row>
    <row r="189" spans="1:9" s="799" customFormat="1" ht="15.6" thickTop="1" thickBot="1">
      <c r="A189" s="908"/>
      <c r="B189" s="907" t="s">
        <v>401</v>
      </c>
      <c r="C189" s="906">
        <f t="shared" ref="C189:H189" si="16">C174-C182</f>
        <v>0</v>
      </c>
      <c r="D189" s="906">
        <f t="shared" si="16"/>
        <v>0</v>
      </c>
      <c r="E189" s="906">
        <f t="shared" si="16"/>
        <v>0</v>
      </c>
      <c r="F189" s="906">
        <f t="shared" si="16"/>
        <v>0</v>
      </c>
      <c r="G189" s="906">
        <f t="shared" si="16"/>
        <v>0</v>
      </c>
      <c r="H189" s="905">
        <f t="shared" si="16"/>
        <v>0</v>
      </c>
      <c r="I189" s="822"/>
    </row>
    <row r="190" spans="1:9" s="799" customFormat="1" ht="15.6" thickTop="1" thickBot="1">
      <c r="A190" s="904"/>
      <c r="B190" s="903"/>
      <c r="C190" s="902"/>
      <c r="D190" s="902"/>
      <c r="E190" s="902"/>
      <c r="F190" s="902"/>
      <c r="G190" s="902"/>
      <c r="H190" s="902"/>
      <c r="I190" s="822"/>
    </row>
    <row r="191" spans="1:9" s="799" customFormat="1" ht="14.4" thickTop="1" thickBot="1">
      <c r="A191" s="901"/>
      <c r="B191" s="900" t="s">
        <v>578</v>
      </c>
      <c r="C191" s="899">
        <f>C135</f>
        <v>0</v>
      </c>
      <c r="D191" s="899">
        <f>D135</f>
        <v>0</v>
      </c>
      <c r="E191" s="834"/>
      <c r="F191" s="899">
        <f>F135</f>
        <v>0</v>
      </c>
      <c r="G191" s="899">
        <f>G135</f>
        <v>0</v>
      </c>
      <c r="H191" s="898">
        <f>H135</f>
        <v>0</v>
      </c>
      <c r="I191" s="822"/>
    </row>
    <row r="192" spans="1:9" s="799" customFormat="1" ht="14.4" thickTop="1" thickBot="1">
      <c r="A192" s="897"/>
      <c r="B192" s="896" t="s">
        <v>136</v>
      </c>
      <c r="C192" s="895">
        <f>C137</f>
        <v>0</v>
      </c>
      <c r="D192" s="895">
        <f>D137</f>
        <v>0</v>
      </c>
      <c r="E192" s="823"/>
      <c r="F192" s="895">
        <f>F137</f>
        <v>0</v>
      </c>
      <c r="G192" s="895">
        <f>G137</f>
        <v>0</v>
      </c>
      <c r="H192" s="894">
        <f>H137</f>
        <v>0</v>
      </c>
      <c r="I192" s="822"/>
    </row>
    <row r="193" spans="1:101" ht="15.6" thickTop="1" thickBot="1">
      <c r="A193" s="893"/>
      <c r="B193" s="892" t="s">
        <v>574</v>
      </c>
      <c r="C193" s="891">
        <f>C189+C192+C191</f>
        <v>0</v>
      </c>
      <c r="D193" s="891">
        <f>D189+D192+D191</f>
        <v>0</v>
      </c>
      <c r="E193" s="833"/>
      <c r="F193" s="891">
        <f>F189+F192+F191</f>
        <v>0</v>
      </c>
      <c r="G193" s="891">
        <f>G189+G192+G191</f>
        <v>0</v>
      </c>
      <c r="H193" s="891">
        <f>H189+H192+H191</f>
        <v>0</v>
      </c>
    </row>
    <row r="194" spans="1:101" ht="13.8" thickTop="1">
      <c r="A194" s="890"/>
      <c r="B194" s="889"/>
      <c r="C194" s="888"/>
      <c r="D194" s="888"/>
      <c r="E194" s="888"/>
      <c r="F194" s="888"/>
      <c r="G194" s="888"/>
      <c r="H194" s="888"/>
      <c r="I194" s="799"/>
      <c r="J194" s="799"/>
      <c r="K194" s="799"/>
      <c r="L194" s="799"/>
      <c r="M194" s="799"/>
      <c r="N194" s="799"/>
      <c r="O194" s="799"/>
      <c r="P194" s="799"/>
      <c r="Q194" s="799"/>
      <c r="R194" s="799"/>
      <c r="S194" s="799"/>
      <c r="T194" s="799"/>
      <c r="U194" s="799"/>
      <c r="V194" s="799"/>
      <c r="W194" s="799"/>
      <c r="X194" s="799"/>
      <c r="Y194" s="799"/>
      <c r="Z194" s="799"/>
      <c r="AA194" s="799"/>
      <c r="AB194" s="799"/>
      <c r="AC194" s="799"/>
      <c r="AD194" s="799"/>
      <c r="AE194" s="799"/>
      <c r="AF194" s="799"/>
      <c r="AG194" s="799"/>
      <c r="AH194" s="799"/>
      <c r="AI194" s="799"/>
      <c r="AJ194" s="799"/>
      <c r="AK194" s="799"/>
      <c r="AL194" s="799"/>
      <c r="AM194" s="799"/>
      <c r="AN194" s="799"/>
      <c r="AO194" s="799"/>
      <c r="AP194" s="799"/>
      <c r="AQ194" s="799"/>
      <c r="AR194" s="799"/>
      <c r="AS194" s="799"/>
      <c r="AT194" s="799"/>
      <c r="AU194" s="799"/>
      <c r="AV194" s="799"/>
      <c r="AW194" s="799"/>
      <c r="AX194" s="799"/>
      <c r="AY194" s="799"/>
      <c r="AZ194" s="799"/>
      <c r="BA194" s="799"/>
      <c r="BB194" s="799"/>
      <c r="BC194" s="799"/>
      <c r="BD194" s="799"/>
      <c r="BE194" s="799"/>
      <c r="BF194" s="799"/>
      <c r="BG194" s="799"/>
      <c r="BH194" s="799"/>
      <c r="BI194" s="799"/>
      <c r="BJ194" s="799"/>
      <c r="BK194" s="799"/>
      <c r="BL194" s="799"/>
      <c r="BM194" s="799"/>
      <c r="BN194" s="799"/>
      <c r="BO194" s="799"/>
      <c r="BP194" s="799"/>
      <c r="BQ194" s="799"/>
      <c r="BR194" s="799"/>
      <c r="BS194" s="799"/>
      <c r="BT194" s="799"/>
      <c r="BU194" s="799"/>
      <c r="BV194" s="799"/>
      <c r="BW194" s="799"/>
      <c r="BX194" s="799"/>
      <c r="BY194" s="799"/>
      <c r="BZ194" s="799"/>
      <c r="CA194" s="799"/>
      <c r="CB194" s="799"/>
      <c r="CC194" s="799"/>
      <c r="CD194" s="799"/>
      <c r="CE194" s="799"/>
      <c r="CF194" s="799"/>
      <c r="CG194" s="799"/>
      <c r="CH194" s="799"/>
      <c r="CI194" s="799"/>
      <c r="CJ194" s="799"/>
      <c r="CK194" s="799"/>
      <c r="CL194" s="799"/>
      <c r="CM194" s="799"/>
      <c r="CN194" s="799"/>
      <c r="CO194" s="799"/>
      <c r="CP194" s="799"/>
      <c r="CQ194" s="799"/>
      <c r="CR194" s="799"/>
      <c r="CS194" s="799"/>
      <c r="CT194" s="799"/>
      <c r="CU194" s="799"/>
      <c r="CV194" s="799"/>
      <c r="CW194" s="799"/>
    </row>
    <row r="195" spans="1:101">
      <c r="A195" s="890"/>
      <c r="B195" s="889"/>
      <c r="C195" s="888"/>
      <c r="D195" s="888"/>
      <c r="E195" s="888"/>
      <c r="F195" s="888"/>
      <c r="G195" s="888"/>
      <c r="H195" s="888"/>
      <c r="I195" s="799"/>
      <c r="J195" s="799"/>
      <c r="K195" s="799"/>
      <c r="L195" s="799"/>
      <c r="M195" s="799"/>
      <c r="N195" s="799"/>
      <c r="O195" s="799"/>
      <c r="P195" s="799"/>
      <c r="Q195" s="799"/>
      <c r="R195" s="799"/>
      <c r="S195" s="799"/>
      <c r="T195" s="799"/>
      <c r="U195" s="799"/>
      <c r="V195" s="799"/>
      <c r="W195" s="799"/>
      <c r="X195" s="799"/>
      <c r="Y195" s="799"/>
      <c r="Z195" s="799"/>
      <c r="AA195" s="799"/>
      <c r="AB195" s="799"/>
      <c r="AC195" s="799"/>
      <c r="AD195" s="799"/>
      <c r="AE195" s="799"/>
      <c r="AF195" s="799"/>
      <c r="AG195" s="799"/>
      <c r="AH195" s="799"/>
      <c r="AI195" s="799"/>
      <c r="AJ195" s="799"/>
      <c r="AK195" s="799"/>
      <c r="AL195" s="799"/>
      <c r="AM195" s="799"/>
      <c r="AN195" s="799"/>
      <c r="AO195" s="799"/>
      <c r="AP195" s="799"/>
      <c r="AQ195" s="799"/>
      <c r="AR195" s="799"/>
      <c r="AS195" s="799"/>
      <c r="AT195" s="799"/>
      <c r="AU195" s="799"/>
      <c r="AV195" s="799"/>
      <c r="AW195" s="799"/>
      <c r="AX195" s="799"/>
      <c r="AY195" s="799"/>
      <c r="AZ195" s="799"/>
      <c r="BA195" s="799"/>
      <c r="BB195" s="799"/>
      <c r="BC195" s="799"/>
      <c r="BD195" s="799"/>
      <c r="BE195" s="799"/>
      <c r="BF195" s="799"/>
      <c r="BG195" s="799"/>
      <c r="BH195" s="799"/>
      <c r="BI195" s="799"/>
      <c r="BJ195" s="799"/>
      <c r="BK195" s="799"/>
      <c r="BL195" s="799"/>
      <c r="BM195" s="799"/>
      <c r="BN195" s="799"/>
      <c r="BO195" s="799"/>
      <c r="BP195" s="799"/>
      <c r="BQ195" s="799"/>
      <c r="BR195" s="799"/>
      <c r="BS195" s="799"/>
      <c r="BT195" s="799"/>
      <c r="BU195" s="799"/>
      <c r="BV195" s="799"/>
      <c r="BW195" s="799"/>
      <c r="BX195" s="799"/>
      <c r="BY195" s="799"/>
      <c r="BZ195" s="799"/>
      <c r="CA195" s="799"/>
      <c r="CB195" s="799"/>
      <c r="CC195" s="799"/>
      <c r="CD195" s="799"/>
      <c r="CE195" s="799"/>
      <c r="CF195" s="799"/>
      <c r="CG195" s="799"/>
      <c r="CH195" s="799"/>
      <c r="CI195" s="799"/>
      <c r="CJ195" s="799"/>
      <c r="CK195" s="799"/>
      <c r="CL195" s="799"/>
      <c r="CM195" s="799"/>
      <c r="CN195" s="799"/>
      <c r="CO195" s="799"/>
      <c r="CP195" s="799"/>
      <c r="CQ195" s="799"/>
      <c r="CR195" s="799"/>
      <c r="CS195" s="799"/>
      <c r="CT195" s="799"/>
      <c r="CU195" s="799"/>
      <c r="CV195" s="799"/>
      <c r="CW195" s="799"/>
    </row>
    <row r="196" spans="1:101" ht="19.2">
      <c r="A196" s="1502" t="s">
        <v>1132</v>
      </c>
      <c r="B196" s="1503"/>
      <c r="C196" s="1503"/>
      <c r="D196" s="1503"/>
      <c r="E196" s="1503"/>
      <c r="F196" s="1503"/>
      <c r="G196" s="1503"/>
      <c r="H196" s="1504"/>
      <c r="I196" s="799"/>
      <c r="J196" s="799"/>
      <c r="K196" s="799"/>
      <c r="L196" s="799"/>
      <c r="M196" s="799"/>
      <c r="N196" s="799"/>
      <c r="O196" s="799"/>
      <c r="P196" s="799"/>
      <c r="Q196" s="799"/>
      <c r="R196" s="799"/>
      <c r="S196" s="799"/>
      <c r="T196" s="799"/>
      <c r="U196" s="799"/>
      <c r="V196" s="799"/>
      <c r="W196" s="799"/>
      <c r="X196" s="799"/>
      <c r="Y196" s="799"/>
      <c r="Z196" s="799"/>
      <c r="AA196" s="799"/>
      <c r="AB196" s="799"/>
      <c r="AC196" s="799"/>
      <c r="AD196" s="799"/>
      <c r="AE196" s="799"/>
      <c r="AF196" s="799"/>
      <c r="AG196" s="799"/>
      <c r="AH196" s="799"/>
      <c r="AI196" s="799"/>
      <c r="AJ196" s="799"/>
      <c r="AK196" s="799"/>
      <c r="AL196" s="799"/>
      <c r="AM196" s="799"/>
      <c r="AN196" s="799"/>
      <c r="AO196" s="799"/>
      <c r="AP196" s="799"/>
      <c r="AQ196" s="799"/>
      <c r="AR196" s="799"/>
      <c r="AS196" s="799"/>
      <c r="AT196" s="799"/>
      <c r="AU196" s="799"/>
      <c r="AV196" s="799"/>
      <c r="AW196" s="799"/>
      <c r="AX196" s="799"/>
      <c r="AY196" s="799"/>
      <c r="AZ196" s="799"/>
      <c r="BA196" s="799"/>
      <c r="BB196" s="799"/>
      <c r="BC196" s="799"/>
      <c r="BD196" s="799"/>
      <c r="BE196" s="799"/>
      <c r="BF196" s="799"/>
      <c r="BG196" s="799"/>
      <c r="BH196" s="799"/>
      <c r="BI196" s="799"/>
      <c r="BJ196" s="799"/>
      <c r="BK196" s="799"/>
      <c r="BL196" s="799"/>
      <c r="BM196" s="799"/>
      <c r="BN196" s="799"/>
      <c r="BO196" s="799"/>
      <c r="BP196" s="799"/>
      <c r="BQ196" s="799"/>
      <c r="BR196" s="799"/>
      <c r="BS196" s="799"/>
      <c r="BT196" s="799"/>
      <c r="BU196" s="799"/>
      <c r="BV196" s="799"/>
      <c r="BW196" s="799"/>
      <c r="BX196" s="799"/>
      <c r="BY196" s="799"/>
      <c r="BZ196" s="799"/>
      <c r="CA196" s="799"/>
      <c r="CB196" s="799"/>
      <c r="CC196" s="799"/>
      <c r="CD196" s="799"/>
      <c r="CE196" s="799"/>
      <c r="CF196" s="799"/>
      <c r="CG196" s="799"/>
      <c r="CH196" s="799"/>
      <c r="CI196" s="799"/>
      <c r="CJ196" s="799"/>
      <c r="CK196" s="799"/>
      <c r="CL196" s="799"/>
      <c r="CM196" s="799"/>
      <c r="CN196" s="799"/>
      <c r="CO196" s="799"/>
      <c r="CP196" s="799"/>
      <c r="CQ196" s="799"/>
      <c r="CR196" s="799"/>
      <c r="CS196" s="799"/>
      <c r="CT196" s="799"/>
      <c r="CU196" s="799"/>
      <c r="CV196" s="799"/>
      <c r="CW196" s="799"/>
    </row>
    <row r="197" spans="1:101">
      <c r="A197" s="886"/>
      <c r="B197" s="822"/>
      <c r="C197" s="822"/>
      <c r="D197" s="822"/>
      <c r="E197" s="822"/>
      <c r="F197" s="822"/>
      <c r="G197" s="822"/>
      <c r="H197" s="881"/>
      <c r="I197" s="799"/>
      <c r="J197" s="799"/>
      <c r="K197" s="799"/>
      <c r="L197" s="799"/>
      <c r="M197" s="799"/>
      <c r="N197" s="799"/>
      <c r="O197" s="799"/>
      <c r="P197" s="799"/>
      <c r="Q197" s="799"/>
      <c r="R197" s="799"/>
      <c r="S197" s="799"/>
      <c r="T197" s="799"/>
      <c r="U197" s="799"/>
      <c r="V197" s="799"/>
      <c r="W197" s="799"/>
      <c r="X197" s="799"/>
      <c r="Y197" s="799"/>
      <c r="Z197" s="799"/>
      <c r="AA197" s="799"/>
      <c r="AB197" s="799"/>
      <c r="AC197" s="799"/>
      <c r="AD197" s="799"/>
      <c r="AE197" s="799"/>
      <c r="AF197" s="799"/>
      <c r="AG197" s="799"/>
      <c r="AH197" s="799"/>
      <c r="AI197" s="799"/>
      <c r="AJ197" s="799"/>
      <c r="AK197" s="799"/>
      <c r="AL197" s="799"/>
      <c r="AM197" s="799"/>
      <c r="AN197" s="799"/>
      <c r="AO197" s="799"/>
      <c r="AP197" s="799"/>
      <c r="AQ197" s="799"/>
      <c r="AR197" s="799"/>
      <c r="AS197" s="799"/>
      <c r="AT197" s="799"/>
      <c r="AU197" s="799"/>
      <c r="AV197" s="799"/>
      <c r="AW197" s="799"/>
      <c r="AX197" s="799"/>
      <c r="AY197" s="799"/>
      <c r="AZ197" s="799"/>
      <c r="BA197" s="799"/>
      <c r="BB197" s="799"/>
      <c r="BC197" s="799"/>
      <c r="BD197" s="799"/>
      <c r="BE197" s="799"/>
      <c r="BF197" s="799"/>
      <c r="BG197" s="799"/>
      <c r="BH197" s="799"/>
      <c r="BI197" s="799"/>
      <c r="BJ197" s="799"/>
      <c r="BK197" s="799"/>
      <c r="BL197" s="799"/>
      <c r="BM197" s="799"/>
      <c r="BN197" s="799"/>
      <c r="BO197" s="799"/>
      <c r="BP197" s="799"/>
      <c r="BQ197" s="799"/>
      <c r="BR197" s="799"/>
      <c r="BS197" s="799"/>
      <c r="BT197" s="799"/>
      <c r="BU197" s="799"/>
      <c r="BV197" s="799"/>
      <c r="BW197" s="799"/>
      <c r="BX197" s="799"/>
      <c r="BY197" s="799"/>
      <c r="BZ197" s="799"/>
      <c r="CA197" s="799"/>
      <c r="CB197" s="799"/>
      <c r="CC197" s="799"/>
      <c r="CD197" s="799"/>
      <c r="CE197" s="799"/>
      <c r="CF197" s="799"/>
      <c r="CG197" s="799"/>
      <c r="CH197" s="799"/>
      <c r="CI197" s="799"/>
      <c r="CJ197" s="799"/>
      <c r="CK197" s="799"/>
      <c r="CL197" s="799"/>
      <c r="CM197" s="799"/>
      <c r="CN197" s="799"/>
      <c r="CO197" s="799"/>
      <c r="CP197" s="799"/>
      <c r="CQ197" s="799"/>
      <c r="CR197" s="799"/>
      <c r="CS197" s="799"/>
      <c r="CT197" s="799"/>
      <c r="CU197" s="799"/>
      <c r="CV197" s="799"/>
      <c r="CW197" s="799"/>
    </row>
    <row r="198" spans="1:101">
      <c r="A198" s="886"/>
      <c r="B198" s="822"/>
      <c r="C198" s="822"/>
      <c r="D198" s="822"/>
      <c r="E198" s="822"/>
      <c r="F198" s="822"/>
      <c r="G198" s="822"/>
      <c r="H198" s="881"/>
      <c r="I198" s="799"/>
      <c r="J198" s="799"/>
      <c r="K198" s="799"/>
      <c r="L198" s="799"/>
      <c r="M198" s="799"/>
      <c r="N198" s="799"/>
      <c r="O198" s="799"/>
      <c r="P198" s="799"/>
      <c r="Q198" s="799"/>
      <c r="R198" s="799"/>
      <c r="S198" s="799"/>
      <c r="T198" s="799"/>
      <c r="U198" s="799"/>
      <c r="V198" s="799"/>
      <c r="W198" s="799"/>
      <c r="X198" s="799"/>
      <c r="Y198" s="799"/>
      <c r="Z198" s="799"/>
      <c r="AA198" s="799"/>
      <c r="AB198" s="799"/>
      <c r="AC198" s="799"/>
      <c r="AD198" s="799"/>
      <c r="AE198" s="799"/>
      <c r="AF198" s="799"/>
      <c r="AG198" s="799"/>
      <c r="AH198" s="799"/>
      <c r="AI198" s="799"/>
      <c r="AJ198" s="799"/>
      <c r="AK198" s="799"/>
      <c r="AL198" s="799"/>
      <c r="AM198" s="799"/>
      <c r="AN198" s="799"/>
      <c r="AO198" s="799"/>
      <c r="AP198" s="799"/>
      <c r="AQ198" s="799"/>
      <c r="AR198" s="799"/>
      <c r="AS198" s="799"/>
      <c r="AT198" s="799"/>
      <c r="AU198" s="799"/>
      <c r="AV198" s="799"/>
      <c r="AW198" s="799"/>
      <c r="AX198" s="799"/>
      <c r="AY198" s="799"/>
      <c r="AZ198" s="799"/>
      <c r="BA198" s="799"/>
      <c r="BB198" s="799"/>
      <c r="BC198" s="799"/>
      <c r="BD198" s="799"/>
      <c r="BE198" s="799"/>
      <c r="BF198" s="799"/>
      <c r="BG198" s="799"/>
      <c r="BH198" s="799"/>
      <c r="BI198" s="799"/>
      <c r="BJ198" s="799"/>
      <c r="BK198" s="799"/>
      <c r="BL198" s="799"/>
      <c r="BM198" s="799"/>
      <c r="BN198" s="799"/>
      <c r="BO198" s="799"/>
      <c r="BP198" s="799"/>
      <c r="BQ198" s="799"/>
      <c r="BR198" s="799"/>
      <c r="BS198" s="799"/>
      <c r="BT198" s="799"/>
      <c r="BU198" s="799"/>
      <c r="BV198" s="799"/>
      <c r="BW198" s="799"/>
      <c r="BX198" s="799"/>
      <c r="BY198" s="799"/>
      <c r="BZ198" s="799"/>
      <c r="CA198" s="799"/>
      <c r="CB198" s="799"/>
      <c r="CC198" s="799"/>
      <c r="CD198" s="799"/>
      <c r="CE198" s="799"/>
      <c r="CF198" s="799"/>
      <c r="CG198" s="799"/>
      <c r="CH198" s="799"/>
      <c r="CI198" s="799"/>
      <c r="CJ198" s="799"/>
      <c r="CK198" s="799"/>
      <c r="CL198" s="799"/>
      <c r="CM198" s="799"/>
      <c r="CN198" s="799"/>
      <c r="CO198" s="799"/>
      <c r="CP198" s="799"/>
      <c r="CQ198" s="799"/>
      <c r="CR198" s="799"/>
      <c r="CS198" s="799"/>
      <c r="CT198" s="799"/>
      <c r="CU198" s="799"/>
      <c r="CV198" s="799"/>
      <c r="CW198" s="799"/>
    </row>
    <row r="199" spans="1:101">
      <c r="A199" s="886"/>
      <c r="B199" s="822"/>
      <c r="C199" s="822"/>
      <c r="D199" s="822"/>
      <c r="E199" s="822"/>
      <c r="F199" s="822"/>
      <c r="G199" s="822"/>
      <c r="H199" s="881"/>
      <c r="I199" s="799"/>
      <c r="J199" s="799"/>
      <c r="K199" s="799"/>
      <c r="L199" s="799"/>
      <c r="M199" s="799"/>
      <c r="N199" s="799"/>
      <c r="O199" s="799"/>
      <c r="P199" s="799"/>
      <c r="Q199" s="799"/>
      <c r="R199" s="799"/>
      <c r="S199" s="799"/>
      <c r="T199" s="799"/>
      <c r="U199" s="799"/>
      <c r="V199" s="799"/>
      <c r="W199" s="799"/>
      <c r="X199" s="799"/>
      <c r="Y199" s="799"/>
      <c r="Z199" s="799"/>
      <c r="AA199" s="799"/>
      <c r="AB199" s="799"/>
      <c r="AC199" s="799"/>
      <c r="AD199" s="799"/>
      <c r="AE199" s="799"/>
      <c r="AF199" s="799"/>
      <c r="AG199" s="799"/>
      <c r="AH199" s="799"/>
      <c r="AI199" s="799"/>
      <c r="AJ199" s="799"/>
      <c r="AK199" s="799"/>
      <c r="AL199" s="799"/>
      <c r="AM199" s="799"/>
      <c r="AN199" s="799"/>
      <c r="AO199" s="799"/>
      <c r="AP199" s="799"/>
      <c r="AQ199" s="799"/>
      <c r="AR199" s="799"/>
      <c r="AS199" s="799"/>
      <c r="AT199" s="799"/>
      <c r="AU199" s="799"/>
      <c r="AV199" s="799"/>
      <c r="AW199" s="799"/>
      <c r="AX199" s="799"/>
      <c r="AY199" s="799"/>
      <c r="AZ199" s="799"/>
      <c r="BA199" s="799"/>
      <c r="BB199" s="799"/>
      <c r="BC199" s="799"/>
      <c r="BD199" s="799"/>
      <c r="BE199" s="799"/>
      <c r="BF199" s="799"/>
      <c r="BG199" s="799"/>
      <c r="BH199" s="799"/>
      <c r="BI199" s="799"/>
      <c r="BJ199" s="799"/>
      <c r="BK199" s="799"/>
      <c r="BL199" s="799"/>
      <c r="BM199" s="799"/>
      <c r="BN199" s="799"/>
      <c r="BO199" s="799"/>
      <c r="BP199" s="799"/>
      <c r="BQ199" s="799"/>
      <c r="BR199" s="799"/>
      <c r="BS199" s="799"/>
      <c r="BT199" s="799"/>
      <c r="BU199" s="799"/>
      <c r="BV199" s="799"/>
      <c r="BW199" s="799"/>
      <c r="BX199" s="799"/>
      <c r="BY199" s="799"/>
      <c r="BZ199" s="799"/>
      <c r="CA199" s="799"/>
      <c r="CB199" s="799"/>
      <c r="CC199" s="799"/>
      <c r="CD199" s="799"/>
      <c r="CE199" s="799"/>
      <c r="CF199" s="799"/>
      <c r="CG199" s="799"/>
      <c r="CH199" s="799"/>
      <c r="CI199" s="799"/>
      <c r="CJ199" s="799"/>
      <c r="CK199" s="799"/>
      <c r="CL199" s="799"/>
      <c r="CM199" s="799"/>
      <c r="CN199" s="799"/>
      <c r="CO199" s="799"/>
      <c r="CP199" s="799"/>
      <c r="CQ199" s="799"/>
      <c r="CR199" s="799"/>
      <c r="CS199" s="799"/>
      <c r="CT199" s="799"/>
      <c r="CU199" s="799"/>
      <c r="CV199" s="799"/>
      <c r="CW199" s="799"/>
    </row>
    <row r="200" spans="1:101">
      <c r="A200" s="886"/>
      <c r="B200" s="822"/>
      <c r="C200" s="822"/>
      <c r="D200" s="822"/>
      <c r="E200" s="822"/>
      <c r="F200" s="822"/>
      <c r="G200" s="822"/>
      <c r="H200" s="881"/>
      <c r="I200" s="799"/>
      <c r="J200" s="799"/>
      <c r="K200" s="799"/>
      <c r="L200" s="799"/>
      <c r="M200" s="799"/>
      <c r="N200" s="799"/>
      <c r="O200" s="799"/>
      <c r="P200" s="799"/>
      <c r="Q200" s="799"/>
      <c r="R200" s="799"/>
      <c r="S200" s="799"/>
      <c r="T200" s="799"/>
      <c r="U200" s="799"/>
      <c r="V200" s="799"/>
      <c r="W200" s="799"/>
      <c r="X200" s="799"/>
      <c r="Y200" s="799"/>
      <c r="Z200" s="799"/>
      <c r="AA200" s="799"/>
      <c r="AB200" s="799"/>
      <c r="AC200" s="799"/>
      <c r="AD200" s="799"/>
      <c r="AE200" s="799"/>
      <c r="AF200" s="799"/>
      <c r="AG200" s="799"/>
      <c r="AH200" s="799"/>
      <c r="AI200" s="799"/>
      <c r="AJ200" s="799"/>
      <c r="AK200" s="799"/>
      <c r="AL200" s="799"/>
      <c r="AM200" s="799"/>
      <c r="AN200" s="799"/>
      <c r="AO200" s="799"/>
      <c r="AP200" s="799"/>
      <c r="AQ200" s="799"/>
      <c r="AR200" s="799"/>
      <c r="AS200" s="799"/>
      <c r="AT200" s="799"/>
      <c r="AU200" s="799"/>
      <c r="AV200" s="799"/>
      <c r="AW200" s="799"/>
      <c r="AX200" s="799"/>
      <c r="AY200" s="799"/>
      <c r="AZ200" s="799"/>
      <c r="BA200" s="799"/>
      <c r="BB200" s="799"/>
      <c r="BC200" s="799"/>
      <c r="BD200" s="799"/>
      <c r="BE200" s="799"/>
      <c r="BF200" s="799"/>
      <c r="BG200" s="799"/>
      <c r="BH200" s="799"/>
      <c r="BI200" s="799"/>
      <c r="BJ200" s="799"/>
      <c r="BK200" s="799"/>
      <c r="BL200" s="799"/>
      <c r="BM200" s="799"/>
      <c r="BN200" s="799"/>
      <c r="BO200" s="799"/>
      <c r="BP200" s="799"/>
      <c r="BQ200" s="799"/>
      <c r="BR200" s="799"/>
      <c r="BS200" s="799"/>
      <c r="BT200" s="799"/>
      <c r="BU200" s="799"/>
      <c r="BV200" s="799"/>
      <c r="BW200" s="799"/>
      <c r="BX200" s="799"/>
      <c r="BY200" s="799"/>
      <c r="BZ200" s="799"/>
      <c r="CA200" s="799"/>
      <c r="CB200" s="799"/>
      <c r="CC200" s="799"/>
      <c r="CD200" s="799"/>
      <c r="CE200" s="799"/>
      <c r="CF200" s="799"/>
      <c r="CG200" s="799"/>
      <c r="CH200" s="799"/>
      <c r="CI200" s="799"/>
      <c r="CJ200" s="799"/>
      <c r="CK200" s="799"/>
      <c r="CL200" s="799"/>
      <c r="CM200" s="799"/>
      <c r="CN200" s="799"/>
      <c r="CO200" s="799"/>
      <c r="CP200" s="799"/>
      <c r="CQ200" s="799"/>
      <c r="CR200" s="799"/>
      <c r="CS200" s="799"/>
      <c r="CT200" s="799"/>
      <c r="CU200" s="799"/>
      <c r="CV200" s="799"/>
      <c r="CW200" s="799"/>
    </row>
    <row r="201" spans="1:101">
      <c r="A201" s="886"/>
      <c r="B201" s="822"/>
      <c r="C201" s="822"/>
      <c r="D201" s="822"/>
      <c r="E201" s="822"/>
      <c r="F201" s="822"/>
      <c r="G201" s="822"/>
      <c r="H201" s="881"/>
      <c r="I201" s="799"/>
      <c r="J201" s="799"/>
      <c r="K201" s="799"/>
      <c r="L201" s="799"/>
      <c r="M201" s="799"/>
      <c r="N201" s="799"/>
      <c r="O201" s="799"/>
      <c r="P201" s="799"/>
      <c r="Q201" s="799"/>
      <c r="R201" s="799"/>
      <c r="S201" s="799"/>
      <c r="T201" s="799"/>
      <c r="U201" s="799"/>
      <c r="V201" s="799"/>
      <c r="W201" s="799"/>
      <c r="X201" s="799"/>
      <c r="Y201" s="799"/>
      <c r="Z201" s="799"/>
      <c r="AA201" s="799"/>
      <c r="AB201" s="799"/>
      <c r="AC201" s="799"/>
      <c r="AD201" s="799"/>
      <c r="AE201" s="799"/>
      <c r="AF201" s="799"/>
      <c r="AG201" s="799"/>
      <c r="AH201" s="799"/>
      <c r="AI201" s="799"/>
      <c r="AJ201" s="799"/>
      <c r="AK201" s="799"/>
      <c r="AL201" s="799"/>
      <c r="AM201" s="799"/>
      <c r="AN201" s="799"/>
      <c r="AO201" s="799"/>
      <c r="AP201" s="799"/>
      <c r="AQ201" s="799"/>
      <c r="AR201" s="799"/>
      <c r="AS201" s="799"/>
      <c r="AT201" s="799"/>
      <c r="AU201" s="799"/>
      <c r="AV201" s="799"/>
      <c r="AW201" s="799"/>
      <c r="AX201" s="799"/>
      <c r="AY201" s="799"/>
      <c r="AZ201" s="799"/>
      <c r="BA201" s="799"/>
      <c r="BB201" s="799"/>
      <c r="BC201" s="799"/>
      <c r="BD201" s="799"/>
      <c r="BE201" s="799"/>
      <c r="BF201" s="799"/>
      <c r="BG201" s="799"/>
      <c r="BH201" s="799"/>
      <c r="BI201" s="799"/>
      <c r="BJ201" s="799"/>
      <c r="BK201" s="799"/>
      <c r="BL201" s="799"/>
      <c r="BM201" s="799"/>
      <c r="BN201" s="799"/>
      <c r="BO201" s="799"/>
      <c r="BP201" s="799"/>
      <c r="BQ201" s="799"/>
      <c r="BR201" s="799"/>
      <c r="BS201" s="799"/>
      <c r="BT201" s="799"/>
      <c r="BU201" s="799"/>
      <c r="BV201" s="799"/>
      <c r="BW201" s="799"/>
      <c r="BX201" s="799"/>
      <c r="BY201" s="799"/>
      <c r="BZ201" s="799"/>
      <c r="CA201" s="799"/>
      <c r="CB201" s="799"/>
      <c r="CC201" s="799"/>
      <c r="CD201" s="799"/>
      <c r="CE201" s="799"/>
      <c r="CF201" s="799"/>
      <c r="CG201" s="799"/>
      <c r="CH201" s="799"/>
      <c r="CI201" s="799"/>
      <c r="CJ201" s="799"/>
      <c r="CK201" s="799"/>
      <c r="CL201" s="799"/>
      <c r="CM201" s="799"/>
      <c r="CN201" s="799"/>
      <c r="CO201" s="799"/>
      <c r="CP201" s="799"/>
      <c r="CQ201" s="799"/>
      <c r="CR201" s="799"/>
      <c r="CS201" s="799"/>
      <c r="CT201" s="799"/>
      <c r="CU201" s="799"/>
      <c r="CV201" s="799"/>
      <c r="CW201" s="799"/>
    </row>
    <row r="202" spans="1:101" ht="17.399999999999999">
      <c r="A202" s="886"/>
      <c r="B202" s="822"/>
      <c r="C202" s="822"/>
      <c r="D202" s="822"/>
      <c r="E202" s="822"/>
      <c r="F202" s="887" t="s">
        <v>403</v>
      </c>
      <c r="G202" s="822"/>
      <c r="H202" s="881"/>
      <c r="I202" s="799"/>
      <c r="J202" s="799"/>
      <c r="K202" s="799"/>
      <c r="L202" s="799"/>
      <c r="M202" s="799"/>
      <c r="N202" s="799"/>
      <c r="O202" s="799"/>
      <c r="P202" s="799"/>
      <c r="Q202" s="799"/>
      <c r="R202" s="799"/>
      <c r="S202" s="799"/>
      <c r="T202" s="799"/>
      <c r="U202" s="799"/>
      <c r="V202" s="799"/>
      <c r="W202" s="799"/>
      <c r="X202" s="799"/>
      <c r="Y202" s="799"/>
      <c r="Z202" s="799"/>
      <c r="AA202" s="799"/>
      <c r="AB202" s="799"/>
      <c r="AC202" s="799"/>
      <c r="AD202" s="799"/>
      <c r="AE202" s="799"/>
      <c r="AF202" s="799"/>
      <c r="AG202" s="799"/>
      <c r="AH202" s="799"/>
      <c r="AI202" s="799"/>
      <c r="AJ202" s="799"/>
      <c r="AK202" s="799"/>
      <c r="AL202" s="799"/>
      <c r="AM202" s="799"/>
      <c r="AN202" s="799"/>
      <c r="AO202" s="799"/>
      <c r="AP202" s="799"/>
      <c r="AQ202" s="799"/>
      <c r="AR202" s="799"/>
      <c r="AS202" s="799"/>
      <c r="AT202" s="799"/>
      <c r="AU202" s="799"/>
      <c r="AV202" s="799"/>
      <c r="AW202" s="799"/>
      <c r="AX202" s="799"/>
      <c r="AY202" s="799"/>
      <c r="AZ202" s="799"/>
      <c r="BA202" s="799"/>
      <c r="BB202" s="799"/>
      <c r="BC202" s="799"/>
      <c r="BD202" s="799"/>
      <c r="BE202" s="799"/>
      <c r="BF202" s="799"/>
      <c r="BG202" s="799"/>
      <c r="BH202" s="799"/>
      <c r="BI202" s="799"/>
      <c r="BJ202" s="799"/>
      <c r="BK202" s="799"/>
      <c r="BL202" s="799"/>
      <c r="BM202" s="799"/>
      <c r="BN202" s="799"/>
      <c r="BO202" s="799"/>
      <c r="BP202" s="799"/>
      <c r="BQ202" s="799"/>
      <c r="BR202" s="799"/>
      <c r="BS202" s="799"/>
      <c r="BT202" s="799"/>
      <c r="BU202" s="799"/>
      <c r="BV202" s="799"/>
      <c r="BW202" s="799"/>
      <c r="BX202" s="799"/>
      <c r="BY202" s="799"/>
      <c r="BZ202" s="799"/>
      <c r="CA202" s="799"/>
      <c r="CB202" s="799"/>
      <c r="CC202" s="799"/>
      <c r="CD202" s="799"/>
      <c r="CE202" s="799"/>
      <c r="CF202" s="799"/>
      <c r="CG202" s="799"/>
      <c r="CH202" s="799"/>
      <c r="CI202" s="799"/>
      <c r="CJ202" s="799"/>
      <c r="CK202" s="799"/>
      <c r="CL202" s="799"/>
      <c r="CM202" s="799"/>
      <c r="CN202" s="799"/>
      <c r="CO202" s="799"/>
      <c r="CP202" s="799"/>
      <c r="CQ202" s="799"/>
      <c r="CR202" s="799"/>
      <c r="CS202" s="799"/>
      <c r="CT202" s="799"/>
      <c r="CU202" s="799"/>
      <c r="CV202" s="799"/>
      <c r="CW202" s="799"/>
    </row>
    <row r="203" spans="1:101">
      <c r="A203" s="886"/>
      <c r="B203" s="822"/>
      <c r="C203" s="822"/>
      <c r="D203" s="822"/>
      <c r="E203" s="822"/>
      <c r="F203" s="822"/>
      <c r="G203" s="822"/>
      <c r="H203" s="881"/>
      <c r="I203" s="799"/>
      <c r="J203" s="799"/>
      <c r="K203" s="799"/>
      <c r="L203" s="799"/>
      <c r="M203" s="799"/>
      <c r="N203" s="799"/>
      <c r="O203" s="799"/>
      <c r="P203" s="799"/>
      <c r="Q203" s="799"/>
      <c r="R203" s="799"/>
      <c r="S203" s="799"/>
      <c r="T203" s="799"/>
      <c r="U203" s="799"/>
      <c r="V203" s="799"/>
      <c r="W203" s="799"/>
      <c r="X203" s="799"/>
      <c r="Y203" s="799"/>
      <c r="Z203" s="799"/>
      <c r="AA203" s="799"/>
      <c r="AB203" s="799"/>
      <c r="AC203" s="799"/>
      <c r="AD203" s="799"/>
      <c r="AE203" s="799"/>
      <c r="AF203" s="799"/>
      <c r="AG203" s="799"/>
      <c r="AH203" s="799"/>
      <c r="AI203" s="799"/>
      <c r="AJ203" s="799"/>
      <c r="AK203" s="799"/>
      <c r="AL203" s="799"/>
      <c r="AM203" s="799"/>
      <c r="AN203" s="799"/>
      <c r="AO203" s="799"/>
      <c r="AP203" s="799"/>
      <c r="AQ203" s="799"/>
      <c r="AR203" s="799"/>
      <c r="AS203" s="799"/>
      <c r="AT203" s="799"/>
      <c r="AU203" s="799"/>
      <c r="AV203" s="799"/>
      <c r="AW203" s="799"/>
      <c r="AX203" s="799"/>
      <c r="AY203" s="799"/>
      <c r="AZ203" s="799"/>
      <c r="BA203" s="799"/>
      <c r="BB203" s="799"/>
      <c r="BC203" s="799"/>
      <c r="BD203" s="799"/>
      <c r="BE203" s="799"/>
      <c r="BF203" s="799"/>
      <c r="BG203" s="799"/>
      <c r="BH203" s="799"/>
      <c r="BI203" s="799"/>
      <c r="BJ203" s="799"/>
      <c r="BK203" s="799"/>
      <c r="BL203" s="799"/>
      <c r="BM203" s="799"/>
      <c r="BN203" s="799"/>
      <c r="BO203" s="799"/>
      <c r="BP203" s="799"/>
      <c r="BQ203" s="799"/>
      <c r="BR203" s="799"/>
      <c r="BS203" s="799"/>
      <c r="BT203" s="799"/>
      <c r="BU203" s="799"/>
      <c r="BV203" s="799"/>
      <c r="BW203" s="799"/>
      <c r="BX203" s="799"/>
      <c r="BY203" s="799"/>
      <c r="BZ203" s="799"/>
      <c r="CA203" s="799"/>
      <c r="CB203" s="799"/>
      <c r="CC203" s="799"/>
      <c r="CD203" s="799"/>
      <c r="CE203" s="799"/>
      <c r="CF203" s="799"/>
      <c r="CG203" s="799"/>
      <c r="CH203" s="799"/>
      <c r="CI203" s="799"/>
      <c r="CJ203" s="799"/>
      <c r="CK203" s="799"/>
      <c r="CL203" s="799"/>
      <c r="CM203" s="799"/>
      <c r="CN203" s="799"/>
      <c r="CO203" s="799"/>
      <c r="CP203" s="799"/>
      <c r="CQ203" s="799"/>
      <c r="CR203" s="799"/>
      <c r="CS203" s="799"/>
      <c r="CT203" s="799"/>
      <c r="CU203" s="799"/>
      <c r="CV203" s="799"/>
      <c r="CW203" s="799"/>
    </row>
    <row r="204" spans="1:101" ht="15.6">
      <c r="A204" s="885"/>
      <c r="B204" s="884" t="s">
        <v>579</v>
      </c>
      <c r="C204" s="883" t="s">
        <v>397</v>
      </c>
      <c r="D204" s="822"/>
      <c r="E204" s="822"/>
      <c r="F204" s="822"/>
      <c r="G204" s="822"/>
      <c r="H204" s="881"/>
      <c r="I204" s="799"/>
      <c r="J204" s="799"/>
      <c r="K204" s="799"/>
      <c r="L204" s="799"/>
      <c r="M204" s="799"/>
      <c r="N204" s="799"/>
      <c r="O204" s="799"/>
      <c r="P204" s="799"/>
      <c r="Q204" s="799"/>
      <c r="R204" s="799"/>
      <c r="S204" s="799"/>
      <c r="T204" s="799"/>
      <c r="U204" s="799"/>
      <c r="V204" s="799"/>
      <c r="W204" s="799"/>
      <c r="X204" s="799"/>
      <c r="Y204" s="799"/>
      <c r="Z204" s="799"/>
      <c r="AA204" s="799"/>
      <c r="AB204" s="799"/>
      <c r="AC204" s="799"/>
      <c r="AD204" s="799"/>
      <c r="AE204" s="799"/>
      <c r="AF204" s="799"/>
      <c r="AG204" s="799"/>
      <c r="AH204" s="799"/>
      <c r="AI204" s="799"/>
      <c r="AJ204" s="799"/>
      <c r="AK204" s="799"/>
      <c r="AL204" s="799"/>
      <c r="AM204" s="799"/>
      <c r="AN204" s="799"/>
      <c r="AO204" s="799"/>
      <c r="AP204" s="799"/>
      <c r="AQ204" s="799"/>
      <c r="AR204" s="799"/>
      <c r="AS204" s="799"/>
      <c r="AT204" s="799"/>
      <c r="AU204" s="799"/>
      <c r="AV204" s="799"/>
      <c r="AW204" s="799"/>
      <c r="AX204" s="799"/>
      <c r="AY204" s="799"/>
      <c r="AZ204" s="799"/>
      <c r="BA204" s="799"/>
      <c r="BB204" s="799"/>
      <c r="BC204" s="799"/>
      <c r="BD204" s="799"/>
      <c r="BE204" s="799"/>
      <c r="BF204" s="799"/>
      <c r="BG204" s="799"/>
      <c r="BH204" s="799"/>
      <c r="BI204" s="799"/>
      <c r="BJ204" s="799"/>
      <c r="BK204" s="799"/>
      <c r="BL204" s="799"/>
      <c r="BM204" s="799"/>
      <c r="BN204" s="799"/>
      <c r="BO204" s="799"/>
      <c r="BP204" s="799"/>
      <c r="BQ204" s="799"/>
      <c r="BR204" s="799"/>
      <c r="BS204" s="799"/>
      <c r="BT204" s="799"/>
      <c r="BU204" s="799"/>
      <c r="BV204" s="799"/>
      <c r="BW204" s="799"/>
      <c r="BX204" s="799"/>
      <c r="BY204" s="799"/>
      <c r="BZ204" s="799"/>
      <c r="CA204" s="799"/>
      <c r="CB204" s="799"/>
      <c r="CC204" s="799"/>
      <c r="CD204" s="799"/>
      <c r="CE204" s="799"/>
      <c r="CF204" s="799"/>
      <c r="CG204" s="799"/>
      <c r="CH204" s="799"/>
      <c r="CI204" s="799"/>
      <c r="CJ204" s="799"/>
      <c r="CK204" s="799"/>
      <c r="CL204" s="799"/>
      <c r="CM204" s="799"/>
      <c r="CN204" s="799"/>
      <c r="CO204" s="799"/>
      <c r="CP204" s="799"/>
      <c r="CQ204" s="799"/>
      <c r="CR204" s="799"/>
      <c r="CS204" s="799"/>
      <c r="CT204" s="799"/>
      <c r="CU204" s="799"/>
      <c r="CV204" s="799"/>
      <c r="CW204" s="799"/>
    </row>
    <row r="205" spans="1:101" ht="14.4" thickBot="1">
      <c r="A205" s="882"/>
      <c r="B205" s="832" t="s">
        <v>580</v>
      </c>
      <c r="C205" s="822"/>
      <c r="D205" s="822"/>
      <c r="E205" s="822"/>
      <c r="F205" s="822"/>
      <c r="G205" s="822"/>
      <c r="H205" s="881"/>
      <c r="I205" s="799"/>
      <c r="J205" s="799"/>
      <c r="K205" s="799"/>
      <c r="L205" s="799"/>
      <c r="M205" s="799"/>
      <c r="N205" s="799"/>
      <c r="O205" s="799"/>
      <c r="P205" s="799"/>
      <c r="Q205" s="799"/>
      <c r="R205" s="799"/>
      <c r="S205" s="799"/>
      <c r="T205" s="799"/>
      <c r="U205" s="799"/>
      <c r="V205" s="799"/>
      <c r="W205" s="799"/>
      <c r="X205" s="799"/>
      <c r="Y205" s="799"/>
      <c r="Z205" s="799"/>
      <c r="AA205" s="799"/>
      <c r="AB205" s="799"/>
      <c r="AC205" s="799"/>
      <c r="AD205" s="799"/>
      <c r="AE205" s="799"/>
      <c r="AF205" s="799"/>
      <c r="AG205" s="799"/>
      <c r="AH205" s="799"/>
      <c r="AI205" s="799"/>
      <c r="AJ205" s="799"/>
      <c r="AK205" s="799"/>
      <c r="AL205" s="799"/>
      <c r="AM205" s="799"/>
      <c r="AN205" s="799"/>
      <c r="AO205" s="799"/>
      <c r="AP205" s="799"/>
      <c r="AQ205" s="799"/>
      <c r="AR205" s="799"/>
      <c r="AS205" s="799"/>
      <c r="AT205" s="799"/>
      <c r="AU205" s="799"/>
      <c r="AV205" s="799"/>
      <c r="AW205" s="799"/>
      <c r="AX205" s="799"/>
      <c r="AY205" s="799"/>
      <c r="AZ205" s="799"/>
      <c r="BA205" s="799"/>
      <c r="BB205" s="799"/>
      <c r="BC205" s="799"/>
      <c r="BD205" s="799"/>
      <c r="BE205" s="799"/>
      <c r="BF205" s="799"/>
      <c r="BG205" s="799"/>
      <c r="BH205" s="799"/>
      <c r="BI205" s="799"/>
      <c r="BJ205" s="799"/>
      <c r="BK205" s="799"/>
      <c r="BL205" s="799"/>
      <c r="BM205" s="799"/>
      <c r="BN205" s="799"/>
      <c r="BO205" s="799"/>
      <c r="BP205" s="799"/>
      <c r="BQ205" s="799"/>
      <c r="BR205" s="799"/>
      <c r="BS205" s="799"/>
      <c r="BT205" s="799"/>
      <c r="BU205" s="799"/>
      <c r="BV205" s="799"/>
      <c r="BW205" s="799"/>
      <c r="BX205" s="799"/>
      <c r="BY205" s="799"/>
      <c r="BZ205" s="799"/>
      <c r="CA205" s="799"/>
      <c r="CB205" s="799"/>
      <c r="CC205" s="799"/>
      <c r="CD205" s="799"/>
      <c r="CE205" s="799"/>
      <c r="CF205" s="799"/>
      <c r="CG205" s="799"/>
      <c r="CH205" s="799"/>
      <c r="CI205" s="799"/>
      <c r="CJ205" s="799"/>
      <c r="CK205" s="799"/>
      <c r="CL205" s="799"/>
      <c r="CM205" s="799"/>
      <c r="CN205" s="799"/>
      <c r="CO205" s="799"/>
      <c r="CP205" s="799"/>
      <c r="CQ205" s="799"/>
      <c r="CR205" s="799"/>
      <c r="CS205" s="799"/>
      <c r="CT205" s="799"/>
      <c r="CU205" s="799"/>
      <c r="CV205" s="799"/>
      <c r="CW205" s="799"/>
    </row>
    <row r="206" spans="1:101" ht="54" thickTop="1" thickBot="1">
      <c r="A206" s="861"/>
      <c r="B206" s="880" t="s">
        <v>581</v>
      </c>
      <c r="C206" s="879" t="s">
        <v>1131</v>
      </c>
      <c r="D206" s="879" t="s">
        <v>339</v>
      </c>
      <c r="E206" s="879" t="s">
        <v>1138</v>
      </c>
      <c r="F206" s="879" t="s">
        <v>1139</v>
      </c>
      <c r="G206" s="879" t="s">
        <v>1140</v>
      </c>
      <c r="H206" s="878" t="s">
        <v>1133</v>
      </c>
      <c r="I206" s="799"/>
      <c r="J206" s="799"/>
      <c r="K206" s="799"/>
      <c r="L206" s="799"/>
      <c r="M206" s="799"/>
      <c r="N206" s="799"/>
      <c r="O206" s="799"/>
      <c r="P206" s="799"/>
      <c r="Q206" s="799"/>
      <c r="R206" s="799"/>
      <c r="S206" s="799"/>
      <c r="T206" s="799"/>
      <c r="U206" s="799"/>
      <c r="V206" s="799"/>
      <c r="W206" s="799"/>
      <c r="X206" s="799"/>
      <c r="Y206" s="799"/>
      <c r="Z206" s="799"/>
      <c r="AA206" s="799"/>
      <c r="AB206" s="799"/>
      <c r="AC206" s="799"/>
      <c r="AD206" s="799"/>
      <c r="AE206" s="799"/>
      <c r="AF206" s="799"/>
      <c r="AG206" s="799"/>
      <c r="AH206" s="799"/>
      <c r="AI206" s="799"/>
      <c r="AJ206" s="799"/>
      <c r="AK206" s="799"/>
      <c r="AL206" s="799"/>
      <c r="AM206" s="799"/>
      <c r="AN206" s="799"/>
      <c r="AO206" s="799"/>
      <c r="AP206" s="799"/>
      <c r="AQ206" s="799"/>
      <c r="AR206" s="799"/>
      <c r="AS206" s="799"/>
      <c r="AT206" s="799"/>
      <c r="AU206" s="799"/>
      <c r="AV206" s="799"/>
      <c r="AW206" s="799"/>
      <c r="AX206" s="799"/>
      <c r="AY206" s="799"/>
      <c r="AZ206" s="799"/>
      <c r="BA206" s="799"/>
      <c r="BB206" s="799"/>
      <c r="BC206" s="799"/>
      <c r="BD206" s="799"/>
      <c r="BE206" s="799"/>
      <c r="BF206" s="799"/>
      <c r="BG206" s="799"/>
      <c r="BH206" s="799"/>
      <c r="BI206" s="799"/>
      <c r="BJ206" s="799"/>
      <c r="BK206" s="799"/>
      <c r="BL206" s="799"/>
      <c r="BM206" s="799"/>
      <c r="BN206" s="799"/>
      <c r="BO206" s="799"/>
      <c r="BP206" s="799"/>
      <c r="BQ206" s="799"/>
      <c r="BR206" s="799"/>
      <c r="BS206" s="799"/>
      <c r="BT206" s="799"/>
      <c r="BU206" s="799"/>
      <c r="BV206" s="799"/>
      <c r="BW206" s="799"/>
      <c r="BX206" s="799"/>
      <c r="BY206" s="799"/>
      <c r="BZ206" s="799"/>
      <c r="CA206" s="799"/>
      <c r="CB206" s="799"/>
      <c r="CC206" s="799"/>
      <c r="CD206" s="799"/>
      <c r="CE206" s="799"/>
      <c r="CF206" s="799"/>
      <c r="CG206" s="799"/>
      <c r="CH206" s="799"/>
      <c r="CI206" s="799"/>
      <c r="CJ206" s="799"/>
      <c r="CK206" s="799"/>
      <c r="CL206" s="799"/>
      <c r="CM206" s="799"/>
      <c r="CN206" s="799"/>
      <c r="CO206" s="799"/>
      <c r="CP206" s="799"/>
      <c r="CQ206" s="799"/>
      <c r="CR206" s="799"/>
      <c r="CS206" s="799"/>
      <c r="CT206" s="799"/>
      <c r="CU206" s="799"/>
      <c r="CV206" s="799"/>
      <c r="CW206" s="799"/>
    </row>
    <row r="207" spans="1:101" ht="14.4" thickTop="1">
      <c r="A207" s="857"/>
      <c r="B207" s="877" t="s">
        <v>582</v>
      </c>
      <c r="C207" s="876">
        <f t="shared" ref="C207:H207" si="17">C208+C209+C210+C211+C212+C213+C215+C219+C220+C221</f>
        <v>0</v>
      </c>
      <c r="D207" s="876">
        <f t="shared" si="17"/>
        <v>0</v>
      </c>
      <c r="E207" s="876">
        <f t="shared" si="17"/>
        <v>0</v>
      </c>
      <c r="F207" s="876">
        <f t="shared" si="17"/>
        <v>0</v>
      </c>
      <c r="G207" s="876">
        <f t="shared" si="17"/>
        <v>0</v>
      </c>
      <c r="H207" s="876">
        <f t="shared" si="17"/>
        <v>0</v>
      </c>
      <c r="I207" s="799"/>
      <c r="J207" s="799"/>
      <c r="K207" s="799"/>
      <c r="L207" s="799"/>
      <c r="M207" s="799"/>
      <c r="N207" s="799"/>
      <c r="O207" s="799"/>
      <c r="P207" s="799"/>
      <c r="Q207" s="799"/>
      <c r="R207" s="799"/>
      <c r="S207" s="799"/>
      <c r="T207" s="799"/>
      <c r="U207" s="799"/>
      <c r="V207" s="799"/>
      <c r="W207" s="799"/>
      <c r="X207" s="799"/>
      <c r="Y207" s="799"/>
      <c r="Z207" s="799"/>
      <c r="AA207" s="799"/>
      <c r="AB207" s="799"/>
      <c r="AC207" s="799"/>
      <c r="AD207" s="799"/>
      <c r="AE207" s="799"/>
      <c r="AF207" s="799"/>
      <c r="AG207" s="799"/>
      <c r="AH207" s="799"/>
      <c r="AI207" s="799"/>
      <c r="AJ207" s="799"/>
      <c r="AK207" s="799"/>
      <c r="AL207" s="799"/>
      <c r="AM207" s="799"/>
      <c r="AN207" s="799"/>
      <c r="AO207" s="799"/>
      <c r="AP207" s="799"/>
      <c r="AQ207" s="799"/>
      <c r="AR207" s="799"/>
      <c r="AS207" s="799"/>
      <c r="AT207" s="799"/>
      <c r="AU207" s="799"/>
      <c r="AV207" s="799"/>
      <c r="AW207" s="799"/>
      <c r="AX207" s="799"/>
      <c r="AY207" s="799"/>
      <c r="AZ207" s="799"/>
      <c r="BA207" s="799"/>
      <c r="BB207" s="799"/>
      <c r="BC207" s="799"/>
      <c r="BD207" s="799"/>
      <c r="BE207" s="799"/>
      <c r="BF207" s="799"/>
      <c r="BG207" s="799"/>
      <c r="BH207" s="799"/>
      <c r="BI207" s="799"/>
      <c r="BJ207" s="799"/>
      <c r="BK207" s="799"/>
      <c r="BL207" s="799"/>
      <c r="BM207" s="799"/>
      <c r="BN207" s="799"/>
      <c r="BO207" s="799"/>
      <c r="BP207" s="799"/>
      <c r="BQ207" s="799"/>
      <c r="BR207" s="799"/>
      <c r="BS207" s="799"/>
      <c r="BT207" s="799"/>
      <c r="BU207" s="799"/>
      <c r="BV207" s="799"/>
      <c r="BW207" s="799"/>
      <c r="BX207" s="799"/>
      <c r="BY207" s="799"/>
      <c r="BZ207" s="799"/>
      <c r="CA207" s="799"/>
      <c r="CB207" s="799"/>
      <c r="CC207" s="799"/>
      <c r="CD207" s="799"/>
      <c r="CE207" s="799"/>
      <c r="CF207" s="799"/>
      <c r="CG207" s="799"/>
      <c r="CH207" s="799"/>
      <c r="CI207" s="799"/>
      <c r="CJ207" s="799"/>
      <c r="CK207" s="799"/>
      <c r="CL207" s="799"/>
      <c r="CM207" s="799"/>
      <c r="CN207" s="799"/>
      <c r="CO207" s="799"/>
      <c r="CP207" s="799"/>
      <c r="CQ207" s="799"/>
      <c r="CR207" s="799"/>
      <c r="CS207" s="799"/>
      <c r="CT207" s="799"/>
      <c r="CU207" s="799"/>
      <c r="CV207" s="799"/>
      <c r="CW207" s="799"/>
    </row>
    <row r="208" spans="1:101" ht="13.8">
      <c r="A208" s="874" t="s">
        <v>583</v>
      </c>
      <c r="B208" s="865" t="s">
        <v>584</v>
      </c>
      <c r="C208" s="875">
        <f t="shared" ref="C208:H208" si="18">C16</f>
        <v>0</v>
      </c>
      <c r="D208" s="875">
        <f t="shared" si="18"/>
        <v>0</v>
      </c>
      <c r="E208" s="875">
        <f t="shared" si="18"/>
        <v>0</v>
      </c>
      <c r="F208" s="875">
        <f t="shared" si="18"/>
        <v>0</v>
      </c>
      <c r="G208" s="875">
        <f t="shared" si="18"/>
        <v>0</v>
      </c>
      <c r="H208" s="875">
        <f t="shared" si="18"/>
        <v>0</v>
      </c>
      <c r="I208" s="799"/>
      <c r="J208" s="799"/>
      <c r="K208" s="799"/>
      <c r="L208" s="799"/>
      <c r="M208" s="799"/>
      <c r="N208" s="799"/>
      <c r="O208" s="799"/>
      <c r="P208" s="799"/>
      <c r="Q208" s="799"/>
      <c r="R208" s="799"/>
      <c r="S208" s="799"/>
      <c r="T208" s="799"/>
      <c r="U208" s="799"/>
      <c r="V208" s="799"/>
      <c r="W208" s="799"/>
      <c r="X208" s="799"/>
      <c r="Y208" s="799"/>
      <c r="Z208" s="799"/>
      <c r="AA208" s="799"/>
      <c r="AB208" s="799"/>
      <c r="AC208" s="799"/>
      <c r="AD208" s="799"/>
      <c r="AE208" s="799"/>
      <c r="AF208" s="799"/>
      <c r="AG208" s="799"/>
      <c r="AH208" s="799"/>
      <c r="AI208" s="799"/>
      <c r="AJ208" s="799"/>
      <c r="AK208" s="799"/>
      <c r="AL208" s="799"/>
      <c r="AM208" s="799"/>
      <c r="AN208" s="799"/>
      <c r="AO208" s="799"/>
      <c r="AP208" s="799"/>
      <c r="AQ208" s="799"/>
      <c r="AR208" s="799"/>
      <c r="AS208" s="799"/>
      <c r="AT208" s="799"/>
      <c r="AU208" s="799"/>
      <c r="AV208" s="799"/>
      <c r="AW208" s="799"/>
      <c r="AX208" s="799"/>
      <c r="AY208" s="799"/>
      <c r="AZ208" s="799"/>
      <c r="BA208" s="799"/>
      <c r="BB208" s="799"/>
      <c r="BC208" s="799"/>
      <c r="BD208" s="799"/>
      <c r="BE208" s="799"/>
      <c r="BF208" s="799"/>
      <c r="BG208" s="799"/>
      <c r="BH208" s="799"/>
      <c r="BI208" s="799"/>
      <c r="BJ208" s="799"/>
      <c r="BK208" s="799"/>
      <c r="BL208" s="799"/>
      <c r="BM208" s="799"/>
      <c r="BN208" s="799"/>
      <c r="BO208" s="799"/>
      <c r="BP208" s="799"/>
      <c r="BQ208" s="799"/>
      <c r="BR208" s="799"/>
      <c r="BS208" s="799"/>
      <c r="BT208" s="799"/>
      <c r="BU208" s="799"/>
      <c r="BV208" s="799"/>
      <c r="BW208" s="799"/>
      <c r="BX208" s="799"/>
      <c r="BY208" s="799"/>
      <c r="BZ208" s="799"/>
      <c r="CA208" s="799"/>
      <c r="CB208" s="799"/>
      <c r="CC208" s="799"/>
      <c r="CD208" s="799"/>
      <c r="CE208" s="799"/>
      <c r="CF208" s="799"/>
      <c r="CG208" s="799"/>
      <c r="CH208" s="799"/>
      <c r="CI208" s="799"/>
      <c r="CJ208" s="799"/>
      <c r="CK208" s="799"/>
      <c r="CL208" s="799"/>
      <c r="CM208" s="799"/>
      <c r="CN208" s="799"/>
      <c r="CO208" s="799"/>
      <c r="CP208" s="799"/>
      <c r="CQ208" s="799"/>
      <c r="CR208" s="799"/>
      <c r="CS208" s="799"/>
      <c r="CT208" s="799"/>
      <c r="CU208" s="799"/>
      <c r="CV208" s="799"/>
      <c r="CW208" s="799"/>
    </row>
    <row r="209" spans="1:29" s="821" customFormat="1" ht="13.8">
      <c r="A209" s="874" t="s">
        <v>1204</v>
      </c>
      <c r="B209" s="865" t="s">
        <v>585</v>
      </c>
      <c r="C209" s="864">
        <f t="shared" ref="C209:H209" si="19">C25+C43-C45-C46-C50-C51</f>
        <v>0</v>
      </c>
      <c r="D209" s="864">
        <f t="shared" si="19"/>
        <v>0</v>
      </c>
      <c r="E209" s="864">
        <f t="shared" si="19"/>
        <v>0</v>
      </c>
      <c r="F209" s="864">
        <f t="shared" si="19"/>
        <v>0</v>
      </c>
      <c r="G209" s="864">
        <f t="shared" si="19"/>
        <v>0</v>
      </c>
      <c r="H209" s="864">
        <f t="shared" si="19"/>
        <v>0</v>
      </c>
      <c r="I209" s="822"/>
      <c r="J209" s="822"/>
      <c r="K209" s="822"/>
      <c r="L209" s="822"/>
      <c r="M209" s="822"/>
      <c r="N209" s="822"/>
      <c r="O209" s="822"/>
      <c r="P209" s="822"/>
      <c r="Q209" s="822"/>
      <c r="R209" s="822"/>
      <c r="S209" s="822"/>
      <c r="T209" s="822"/>
      <c r="U209" s="822"/>
      <c r="V209" s="822"/>
      <c r="W209" s="822"/>
      <c r="X209" s="822"/>
      <c r="Y209" s="822"/>
      <c r="Z209" s="822"/>
      <c r="AA209" s="822"/>
      <c r="AB209" s="822"/>
      <c r="AC209" s="822"/>
    </row>
    <row r="210" spans="1:29" s="821" customFormat="1" ht="13.8">
      <c r="A210" s="857" t="s">
        <v>586</v>
      </c>
      <c r="B210" s="860" t="s">
        <v>587</v>
      </c>
      <c r="C210" s="862">
        <f t="shared" ref="C210:H211" si="20">C13</f>
        <v>0</v>
      </c>
      <c r="D210" s="862">
        <f t="shared" si="20"/>
        <v>0</v>
      </c>
      <c r="E210" s="862">
        <f t="shared" si="20"/>
        <v>0</v>
      </c>
      <c r="F210" s="862">
        <f t="shared" si="20"/>
        <v>0</v>
      </c>
      <c r="G210" s="862">
        <f t="shared" si="20"/>
        <v>0</v>
      </c>
      <c r="H210" s="862">
        <f t="shared" si="20"/>
        <v>0</v>
      </c>
      <c r="I210" s="822"/>
      <c r="J210" s="822"/>
      <c r="K210" s="822"/>
      <c r="L210" s="822"/>
      <c r="M210" s="822"/>
      <c r="N210" s="822"/>
      <c r="O210" s="822"/>
      <c r="P210" s="822"/>
      <c r="Q210" s="822"/>
      <c r="R210" s="822"/>
      <c r="S210" s="822"/>
      <c r="T210" s="822"/>
      <c r="U210" s="822"/>
      <c r="V210" s="822"/>
      <c r="W210" s="822"/>
      <c r="X210" s="822"/>
      <c r="Y210" s="822"/>
      <c r="Z210" s="822"/>
      <c r="AA210" s="822"/>
      <c r="AB210" s="822"/>
      <c r="AC210" s="822"/>
    </row>
    <row r="211" spans="1:29" s="821" customFormat="1" ht="13.8">
      <c r="A211" s="873" t="s">
        <v>588</v>
      </c>
      <c r="B211" s="860" t="s">
        <v>589</v>
      </c>
      <c r="C211" s="862">
        <f t="shared" si="20"/>
        <v>0</v>
      </c>
      <c r="D211" s="862">
        <f t="shared" si="20"/>
        <v>0</v>
      </c>
      <c r="E211" s="862">
        <f t="shared" si="20"/>
        <v>0</v>
      </c>
      <c r="F211" s="862">
        <f t="shared" si="20"/>
        <v>0</v>
      </c>
      <c r="G211" s="862">
        <f t="shared" si="20"/>
        <v>0</v>
      </c>
      <c r="H211" s="862">
        <f t="shared" si="20"/>
        <v>0</v>
      </c>
      <c r="I211" s="822"/>
      <c r="J211" s="822"/>
      <c r="K211" s="822"/>
      <c r="L211" s="822"/>
      <c r="M211" s="822"/>
      <c r="N211" s="822"/>
      <c r="O211" s="822"/>
      <c r="P211" s="822"/>
      <c r="Q211" s="822"/>
      <c r="R211" s="822"/>
      <c r="S211" s="822"/>
      <c r="T211" s="822"/>
      <c r="U211" s="822"/>
      <c r="V211" s="822"/>
      <c r="W211" s="822"/>
      <c r="X211" s="822"/>
      <c r="Y211" s="822"/>
      <c r="Z211" s="822"/>
      <c r="AA211" s="822"/>
      <c r="AB211" s="822"/>
      <c r="AC211" s="822"/>
    </row>
    <row r="212" spans="1:29" s="821" customFormat="1" ht="27.6">
      <c r="A212" s="871" t="s">
        <v>590</v>
      </c>
      <c r="B212" s="860" t="s">
        <v>591</v>
      </c>
      <c r="C212" s="862">
        <f t="shared" ref="C212:H212" si="21">C12+C33-C34+C45+C55</f>
        <v>0</v>
      </c>
      <c r="D212" s="862">
        <f t="shared" si="21"/>
        <v>0</v>
      </c>
      <c r="E212" s="862">
        <f t="shared" si="21"/>
        <v>0</v>
      </c>
      <c r="F212" s="862">
        <f t="shared" si="21"/>
        <v>0</v>
      </c>
      <c r="G212" s="862">
        <f t="shared" si="21"/>
        <v>0</v>
      </c>
      <c r="H212" s="862">
        <f t="shared" si="21"/>
        <v>0</v>
      </c>
      <c r="I212" s="822"/>
      <c r="J212" s="822"/>
      <c r="K212" s="822"/>
      <c r="L212" s="822"/>
      <c r="M212" s="822"/>
      <c r="N212" s="822"/>
      <c r="O212" s="822"/>
      <c r="P212" s="822"/>
      <c r="Q212" s="822"/>
      <c r="R212" s="822"/>
      <c r="S212" s="822"/>
      <c r="T212" s="822"/>
      <c r="U212" s="822"/>
      <c r="V212" s="822"/>
      <c r="W212" s="822"/>
      <c r="X212" s="822"/>
      <c r="Y212" s="822"/>
      <c r="Z212" s="822"/>
      <c r="AA212" s="822"/>
      <c r="AB212" s="822"/>
      <c r="AC212" s="822"/>
    </row>
    <row r="213" spans="1:29" s="821" customFormat="1" ht="13.8">
      <c r="A213" s="861" t="s">
        <v>645</v>
      </c>
      <c r="B213" s="860" t="s">
        <v>592</v>
      </c>
      <c r="C213" s="862">
        <f t="shared" ref="C213:H213" si="22">C17-C18-C23</f>
        <v>0</v>
      </c>
      <c r="D213" s="862">
        <f t="shared" si="22"/>
        <v>0</v>
      </c>
      <c r="E213" s="862">
        <f t="shared" si="22"/>
        <v>0</v>
      </c>
      <c r="F213" s="862">
        <f t="shared" si="22"/>
        <v>0</v>
      </c>
      <c r="G213" s="862">
        <f t="shared" si="22"/>
        <v>0</v>
      </c>
      <c r="H213" s="862">
        <f t="shared" si="22"/>
        <v>0</v>
      </c>
      <c r="I213" s="822"/>
      <c r="J213" s="822"/>
      <c r="K213" s="822"/>
      <c r="L213" s="822"/>
      <c r="M213" s="822"/>
      <c r="N213" s="822"/>
      <c r="O213" s="822"/>
      <c r="P213" s="822"/>
      <c r="Q213" s="822"/>
      <c r="R213" s="822"/>
      <c r="S213" s="822"/>
      <c r="T213" s="822"/>
      <c r="U213" s="822"/>
      <c r="V213" s="822"/>
      <c r="W213" s="822"/>
      <c r="X213" s="822"/>
      <c r="Y213" s="822"/>
      <c r="Z213" s="822"/>
      <c r="AA213" s="822"/>
      <c r="AB213" s="822"/>
      <c r="AC213" s="822"/>
    </row>
    <row r="214" spans="1:29" s="821" customFormat="1" ht="13.8">
      <c r="A214" s="861" t="s">
        <v>593</v>
      </c>
      <c r="B214" s="860" t="s">
        <v>594</v>
      </c>
      <c r="C214" s="862">
        <f t="shared" ref="C214:H214" si="23">C22</f>
        <v>0</v>
      </c>
      <c r="D214" s="862">
        <f t="shared" si="23"/>
        <v>0</v>
      </c>
      <c r="E214" s="862">
        <f t="shared" si="23"/>
        <v>0</v>
      </c>
      <c r="F214" s="862">
        <f t="shared" si="23"/>
        <v>0</v>
      </c>
      <c r="G214" s="862">
        <f t="shared" si="23"/>
        <v>0</v>
      </c>
      <c r="H214" s="862">
        <f t="shared" si="23"/>
        <v>0</v>
      </c>
      <c r="I214" s="822"/>
      <c r="J214" s="822"/>
      <c r="K214" s="822"/>
      <c r="L214" s="822"/>
      <c r="M214" s="822"/>
      <c r="N214" s="822"/>
      <c r="O214" s="822"/>
      <c r="P214" s="822"/>
      <c r="Q214" s="822"/>
      <c r="R214" s="822"/>
      <c r="S214" s="822"/>
      <c r="T214" s="822"/>
      <c r="U214" s="822"/>
      <c r="V214" s="822"/>
      <c r="W214" s="822"/>
      <c r="X214" s="822"/>
      <c r="Y214" s="822"/>
      <c r="Z214" s="822"/>
      <c r="AA214" s="822"/>
      <c r="AB214" s="822"/>
      <c r="AC214" s="822"/>
    </row>
    <row r="215" spans="1:29" s="821" customFormat="1" ht="13.8">
      <c r="A215" s="861" t="s">
        <v>595</v>
      </c>
      <c r="B215" s="860" t="s">
        <v>596</v>
      </c>
      <c r="C215" s="862">
        <f t="shared" ref="C215:H215" si="24">C216+C217+C218</f>
        <v>0</v>
      </c>
      <c r="D215" s="862">
        <f t="shared" si="24"/>
        <v>0</v>
      </c>
      <c r="E215" s="862">
        <f t="shared" si="24"/>
        <v>0</v>
      </c>
      <c r="F215" s="862">
        <f t="shared" si="24"/>
        <v>0</v>
      </c>
      <c r="G215" s="862">
        <f t="shared" si="24"/>
        <v>0</v>
      </c>
      <c r="H215" s="872">
        <f t="shared" si="24"/>
        <v>0</v>
      </c>
      <c r="I215" s="822"/>
      <c r="J215" s="822"/>
      <c r="K215" s="822"/>
      <c r="L215" s="822"/>
      <c r="M215" s="822"/>
      <c r="N215" s="822"/>
      <c r="O215" s="822"/>
      <c r="P215" s="822"/>
      <c r="Q215" s="822"/>
      <c r="R215" s="822"/>
      <c r="S215" s="822"/>
      <c r="T215" s="822"/>
      <c r="U215" s="822"/>
      <c r="V215" s="822"/>
      <c r="W215" s="822"/>
      <c r="X215" s="822"/>
      <c r="Y215" s="822"/>
      <c r="Z215" s="822"/>
      <c r="AA215" s="822"/>
      <c r="AB215" s="822"/>
      <c r="AC215" s="822"/>
    </row>
    <row r="216" spans="1:29" s="821" customFormat="1" ht="13.8">
      <c r="A216" s="861" t="s">
        <v>597</v>
      </c>
      <c r="B216" s="860" t="s">
        <v>598</v>
      </c>
      <c r="C216" s="862">
        <f t="shared" ref="C216:H217" si="25">C28</f>
        <v>0</v>
      </c>
      <c r="D216" s="862">
        <f t="shared" si="25"/>
        <v>0</v>
      </c>
      <c r="E216" s="862">
        <f t="shared" si="25"/>
        <v>0</v>
      </c>
      <c r="F216" s="862">
        <f t="shared" si="25"/>
        <v>0</v>
      </c>
      <c r="G216" s="862">
        <f t="shared" si="25"/>
        <v>0</v>
      </c>
      <c r="H216" s="862">
        <f t="shared" si="25"/>
        <v>0</v>
      </c>
      <c r="I216" s="822"/>
      <c r="J216" s="822"/>
      <c r="K216" s="822"/>
      <c r="L216" s="822"/>
      <c r="M216" s="822"/>
      <c r="N216" s="822"/>
      <c r="O216" s="822"/>
      <c r="P216" s="822"/>
      <c r="Q216" s="822"/>
      <c r="R216" s="822"/>
      <c r="S216" s="822"/>
      <c r="T216" s="822"/>
      <c r="U216" s="822"/>
      <c r="V216" s="822"/>
      <c r="W216" s="822"/>
      <c r="X216" s="822"/>
      <c r="Y216" s="822"/>
      <c r="Z216" s="822"/>
      <c r="AA216" s="822"/>
      <c r="AB216" s="822"/>
      <c r="AC216" s="822"/>
    </row>
    <row r="217" spans="1:29" s="821" customFormat="1" ht="13.8">
      <c r="A217" s="861" t="s">
        <v>599</v>
      </c>
      <c r="B217" s="860" t="s">
        <v>600</v>
      </c>
      <c r="C217" s="862">
        <f t="shared" si="25"/>
        <v>0</v>
      </c>
      <c r="D217" s="862">
        <f t="shared" si="25"/>
        <v>0</v>
      </c>
      <c r="E217" s="862">
        <f t="shared" si="25"/>
        <v>0</v>
      </c>
      <c r="F217" s="862">
        <f t="shared" si="25"/>
        <v>0</v>
      </c>
      <c r="G217" s="862">
        <f t="shared" si="25"/>
        <v>0</v>
      </c>
      <c r="H217" s="862">
        <f t="shared" si="25"/>
        <v>0</v>
      </c>
      <c r="I217" s="822"/>
      <c r="J217" s="822"/>
      <c r="K217" s="822"/>
      <c r="L217" s="822"/>
      <c r="M217" s="822"/>
      <c r="N217" s="822"/>
      <c r="O217" s="822"/>
      <c r="P217" s="822"/>
      <c r="Q217" s="822"/>
      <c r="R217" s="822"/>
      <c r="S217" s="822"/>
      <c r="T217" s="822"/>
      <c r="U217" s="822"/>
      <c r="V217" s="822"/>
      <c r="W217" s="822"/>
      <c r="X217" s="822"/>
      <c r="Y217" s="822"/>
      <c r="Z217" s="822"/>
      <c r="AA217" s="822"/>
      <c r="AB217" s="822"/>
      <c r="AC217" s="822"/>
    </row>
    <row r="218" spans="1:29" s="821" customFormat="1" ht="13.8">
      <c r="A218" s="861" t="s">
        <v>601</v>
      </c>
      <c r="B218" s="860" t="s">
        <v>602</v>
      </c>
      <c r="C218" s="862">
        <f t="shared" ref="C218:H218" si="26">C27-C28-C29</f>
        <v>0</v>
      </c>
      <c r="D218" s="862">
        <f t="shared" si="26"/>
        <v>0</v>
      </c>
      <c r="E218" s="862">
        <f t="shared" si="26"/>
        <v>0</v>
      </c>
      <c r="F218" s="862">
        <f t="shared" si="26"/>
        <v>0</v>
      </c>
      <c r="G218" s="862">
        <f t="shared" si="26"/>
        <v>0</v>
      </c>
      <c r="H218" s="862">
        <f t="shared" si="26"/>
        <v>0</v>
      </c>
      <c r="I218" s="822"/>
      <c r="J218" s="822"/>
      <c r="K218" s="822"/>
      <c r="L218" s="822"/>
      <c r="M218" s="822"/>
      <c r="N218" s="822"/>
      <c r="O218" s="822"/>
      <c r="P218" s="822"/>
      <c r="Q218" s="822"/>
      <c r="R218" s="822"/>
      <c r="S218" s="822"/>
      <c r="T218" s="822"/>
      <c r="U218" s="822"/>
      <c r="V218" s="822"/>
      <c r="W218" s="822"/>
      <c r="X218" s="822"/>
      <c r="Y218" s="822"/>
      <c r="Z218" s="822"/>
      <c r="AA218" s="822"/>
      <c r="AB218" s="822"/>
      <c r="AC218" s="822"/>
    </row>
    <row r="219" spans="1:29" s="821" customFormat="1" ht="13.8">
      <c r="A219" s="861" t="s">
        <v>1190</v>
      </c>
      <c r="B219" s="860" t="s">
        <v>55</v>
      </c>
      <c r="C219" s="862">
        <f t="shared" ref="C219:H219" si="27">C23+C39+C50</f>
        <v>0</v>
      </c>
      <c r="D219" s="862">
        <f t="shared" si="27"/>
        <v>0</v>
      </c>
      <c r="E219" s="862">
        <f t="shared" si="27"/>
        <v>0</v>
      </c>
      <c r="F219" s="862">
        <f t="shared" si="27"/>
        <v>0</v>
      </c>
      <c r="G219" s="862">
        <f t="shared" si="27"/>
        <v>0</v>
      </c>
      <c r="H219" s="862">
        <f t="shared" si="27"/>
        <v>0</v>
      </c>
      <c r="I219" s="822"/>
      <c r="J219" s="822"/>
      <c r="K219" s="822"/>
      <c r="L219" s="822"/>
      <c r="M219" s="822"/>
      <c r="N219" s="822"/>
      <c r="O219" s="822"/>
      <c r="P219" s="822"/>
      <c r="Q219" s="822"/>
      <c r="R219" s="822"/>
      <c r="S219" s="822"/>
      <c r="T219" s="822"/>
      <c r="U219" s="822"/>
      <c r="V219" s="822"/>
      <c r="W219" s="822"/>
      <c r="X219" s="822"/>
      <c r="Y219" s="822"/>
      <c r="Z219" s="822"/>
      <c r="AA219" s="822"/>
      <c r="AB219" s="822"/>
      <c r="AC219" s="822"/>
    </row>
    <row r="220" spans="1:29" s="821" customFormat="1" ht="48" customHeight="1">
      <c r="A220" s="871" t="s">
        <v>603</v>
      </c>
      <c r="B220" s="865" t="s">
        <v>98</v>
      </c>
      <c r="C220" s="864">
        <f t="shared" ref="C220:H220" si="28">C11-C12-C13+C26-C27+C31-C33-C35-C39+C54-C55-C58</f>
        <v>0</v>
      </c>
      <c r="D220" s="864">
        <f t="shared" si="28"/>
        <v>0</v>
      </c>
      <c r="E220" s="864">
        <f t="shared" si="28"/>
        <v>0</v>
      </c>
      <c r="F220" s="864">
        <f t="shared" si="28"/>
        <v>0</v>
      </c>
      <c r="G220" s="864">
        <f t="shared" si="28"/>
        <v>0</v>
      </c>
      <c r="H220" s="864">
        <f t="shared" si="28"/>
        <v>0</v>
      </c>
      <c r="I220" s="822"/>
      <c r="J220" s="822"/>
      <c r="K220" s="822"/>
      <c r="L220" s="822"/>
      <c r="M220" s="822"/>
      <c r="N220" s="822"/>
      <c r="O220" s="822"/>
      <c r="P220" s="822"/>
      <c r="Q220" s="822"/>
      <c r="R220" s="822"/>
      <c r="S220" s="822"/>
      <c r="T220" s="822"/>
      <c r="U220" s="822"/>
      <c r="V220" s="822"/>
      <c r="W220" s="822"/>
      <c r="X220" s="822"/>
      <c r="Y220" s="822"/>
      <c r="Z220" s="822"/>
      <c r="AA220" s="822"/>
      <c r="AB220" s="822"/>
      <c r="AC220" s="822"/>
    </row>
    <row r="221" spans="1:29" s="799" customFormat="1" ht="13.8">
      <c r="A221" s="867" t="s">
        <v>604</v>
      </c>
      <c r="B221" s="860" t="s">
        <v>605</v>
      </c>
      <c r="C221" s="862">
        <f t="shared" ref="C221:H221" si="29">C34</f>
        <v>0</v>
      </c>
      <c r="D221" s="862">
        <f t="shared" si="29"/>
        <v>0</v>
      </c>
      <c r="E221" s="862">
        <f t="shared" si="29"/>
        <v>0</v>
      </c>
      <c r="F221" s="862">
        <f t="shared" si="29"/>
        <v>0</v>
      </c>
      <c r="G221" s="862">
        <f t="shared" si="29"/>
        <v>0</v>
      </c>
      <c r="H221" s="862">
        <f t="shared" si="29"/>
        <v>0</v>
      </c>
      <c r="I221" s="822"/>
      <c r="J221" s="822"/>
      <c r="K221" s="822"/>
      <c r="L221" s="822"/>
      <c r="M221" s="822"/>
      <c r="N221" s="822"/>
      <c r="O221" s="822"/>
      <c r="P221" s="822"/>
      <c r="Q221" s="822"/>
      <c r="R221" s="822"/>
      <c r="S221" s="822"/>
      <c r="T221" s="822"/>
      <c r="U221" s="822"/>
      <c r="V221" s="822"/>
      <c r="W221" s="822"/>
      <c r="X221" s="822"/>
      <c r="Y221" s="822"/>
      <c r="Z221" s="822"/>
      <c r="AA221" s="822"/>
      <c r="AB221" s="822"/>
      <c r="AC221" s="822"/>
    </row>
    <row r="222" spans="1:29" s="799" customFormat="1" ht="13.8">
      <c r="A222" s="867"/>
      <c r="B222" s="870" t="s">
        <v>606</v>
      </c>
      <c r="C222" s="869">
        <f t="shared" ref="C222:H222" si="30">C223+C226+C229+C234+C235+C240+C241</f>
        <v>0</v>
      </c>
      <c r="D222" s="869">
        <f t="shared" si="30"/>
        <v>0</v>
      </c>
      <c r="E222" s="869">
        <f t="shared" si="30"/>
        <v>0</v>
      </c>
      <c r="F222" s="869">
        <f t="shared" si="30"/>
        <v>0</v>
      </c>
      <c r="G222" s="869">
        <f t="shared" si="30"/>
        <v>0</v>
      </c>
      <c r="H222" s="869">
        <f t="shared" si="30"/>
        <v>0</v>
      </c>
      <c r="I222" s="822"/>
      <c r="J222" s="822"/>
      <c r="K222" s="822"/>
      <c r="L222" s="822"/>
      <c r="M222" s="822"/>
      <c r="N222" s="822"/>
      <c r="O222" s="822"/>
      <c r="P222" s="822"/>
      <c r="Q222" s="822"/>
      <c r="R222" s="822"/>
      <c r="S222" s="822"/>
      <c r="T222" s="822"/>
      <c r="U222" s="822"/>
      <c r="V222" s="822"/>
      <c r="W222" s="822"/>
      <c r="X222" s="822"/>
      <c r="Y222" s="822"/>
      <c r="Z222" s="822"/>
      <c r="AA222" s="822"/>
      <c r="AB222" s="822"/>
      <c r="AC222" s="822"/>
    </row>
    <row r="223" spans="1:29" s="799" customFormat="1" ht="13.8">
      <c r="A223" s="867"/>
      <c r="B223" s="860" t="s">
        <v>577</v>
      </c>
      <c r="C223" s="862">
        <f t="shared" ref="C223:H223" si="31">C224+C225</f>
        <v>0</v>
      </c>
      <c r="D223" s="862">
        <f t="shared" si="31"/>
        <v>0</v>
      </c>
      <c r="E223" s="862">
        <f t="shared" si="31"/>
        <v>0</v>
      </c>
      <c r="F223" s="862">
        <f t="shared" si="31"/>
        <v>0</v>
      </c>
      <c r="G223" s="862">
        <f t="shared" si="31"/>
        <v>0</v>
      </c>
      <c r="H223" s="862">
        <f t="shared" si="31"/>
        <v>0</v>
      </c>
      <c r="I223" s="822"/>
      <c r="J223" s="822"/>
      <c r="K223" s="822"/>
      <c r="L223" s="822"/>
      <c r="M223" s="822"/>
      <c r="N223" s="822"/>
      <c r="O223" s="822"/>
      <c r="P223" s="822"/>
      <c r="Q223" s="822"/>
      <c r="R223" s="822"/>
      <c r="S223" s="822"/>
      <c r="T223" s="822"/>
      <c r="U223" s="822"/>
      <c r="V223" s="822"/>
      <c r="W223" s="822"/>
      <c r="X223" s="822"/>
      <c r="Y223" s="822"/>
      <c r="Z223" s="822"/>
      <c r="AA223" s="822"/>
      <c r="AB223" s="822"/>
      <c r="AC223" s="822"/>
    </row>
    <row r="224" spans="1:29" s="799" customFormat="1" ht="13.8">
      <c r="A224" s="861" t="s">
        <v>607</v>
      </c>
      <c r="B224" s="860" t="s">
        <v>608</v>
      </c>
      <c r="C224" s="862">
        <f t="shared" ref="C224:H225" si="32">C70</f>
        <v>0</v>
      </c>
      <c r="D224" s="862">
        <f t="shared" si="32"/>
        <v>0</v>
      </c>
      <c r="E224" s="862">
        <f t="shared" si="32"/>
        <v>0</v>
      </c>
      <c r="F224" s="862">
        <f t="shared" si="32"/>
        <v>0</v>
      </c>
      <c r="G224" s="862">
        <f t="shared" si="32"/>
        <v>0</v>
      </c>
      <c r="H224" s="862">
        <f t="shared" si="32"/>
        <v>0</v>
      </c>
      <c r="I224" s="822"/>
      <c r="J224" s="822"/>
      <c r="K224" s="822"/>
      <c r="L224" s="822"/>
      <c r="M224" s="822"/>
      <c r="N224" s="822"/>
      <c r="O224" s="822"/>
      <c r="P224" s="822"/>
      <c r="Q224" s="822"/>
      <c r="R224" s="822"/>
      <c r="S224" s="822"/>
      <c r="T224" s="822"/>
      <c r="U224" s="822"/>
      <c r="V224" s="822"/>
      <c r="W224" s="822"/>
      <c r="X224" s="822"/>
      <c r="Y224" s="822"/>
      <c r="Z224" s="822"/>
      <c r="AA224" s="822"/>
      <c r="AB224" s="822"/>
      <c r="AC224" s="822"/>
    </row>
    <row r="225" spans="1:8" s="799" customFormat="1" ht="13.8">
      <c r="A225" s="861" t="s">
        <v>609</v>
      </c>
      <c r="B225" s="860" t="s">
        <v>610</v>
      </c>
      <c r="C225" s="862">
        <f t="shared" si="32"/>
        <v>0</v>
      </c>
      <c r="D225" s="862">
        <f t="shared" si="32"/>
        <v>0</v>
      </c>
      <c r="E225" s="862">
        <f t="shared" si="32"/>
        <v>0</v>
      </c>
      <c r="F225" s="862">
        <f t="shared" si="32"/>
        <v>0</v>
      </c>
      <c r="G225" s="862">
        <f t="shared" si="32"/>
        <v>0</v>
      </c>
      <c r="H225" s="862">
        <f t="shared" si="32"/>
        <v>0</v>
      </c>
    </row>
    <row r="226" spans="1:8" s="799" customFormat="1" ht="13.8">
      <c r="A226" s="861"/>
      <c r="B226" s="860" t="s">
        <v>611</v>
      </c>
      <c r="C226" s="859">
        <f t="shared" ref="C226:H226" si="33">C227+C228</f>
        <v>0</v>
      </c>
      <c r="D226" s="859">
        <f t="shared" si="33"/>
        <v>0</v>
      </c>
      <c r="E226" s="859">
        <f t="shared" si="33"/>
        <v>0</v>
      </c>
      <c r="F226" s="859">
        <f t="shared" si="33"/>
        <v>0</v>
      </c>
      <c r="G226" s="859">
        <f t="shared" si="33"/>
        <v>0</v>
      </c>
      <c r="H226" s="859">
        <f t="shared" si="33"/>
        <v>0</v>
      </c>
    </row>
    <row r="227" spans="1:8" s="799" customFormat="1" ht="13.8">
      <c r="A227" s="861" t="s">
        <v>1203</v>
      </c>
      <c r="B227" s="860" t="s">
        <v>612</v>
      </c>
      <c r="C227" s="862">
        <f t="shared" ref="C227:H227" si="34">C76</f>
        <v>0</v>
      </c>
      <c r="D227" s="862">
        <f t="shared" si="34"/>
        <v>0</v>
      </c>
      <c r="E227" s="862">
        <f t="shared" si="34"/>
        <v>0</v>
      </c>
      <c r="F227" s="862">
        <f t="shared" si="34"/>
        <v>0</v>
      </c>
      <c r="G227" s="862">
        <f t="shared" si="34"/>
        <v>0</v>
      </c>
      <c r="H227" s="862">
        <f t="shared" si="34"/>
        <v>0</v>
      </c>
    </row>
    <row r="228" spans="1:8" s="799" customFormat="1" ht="13.8">
      <c r="A228" s="861" t="s">
        <v>1202</v>
      </c>
      <c r="B228" s="860" t="s">
        <v>613</v>
      </c>
      <c r="C228" s="862">
        <f t="shared" ref="C228:H228" si="35">C74</f>
        <v>0</v>
      </c>
      <c r="D228" s="862">
        <f t="shared" si="35"/>
        <v>0</v>
      </c>
      <c r="E228" s="862">
        <f t="shared" si="35"/>
        <v>0</v>
      </c>
      <c r="F228" s="862">
        <f t="shared" si="35"/>
        <v>0</v>
      </c>
      <c r="G228" s="862">
        <f t="shared" si="35"/>
        <v>0</v>
      </c>
      <c r="H228" s="862">
        <f t="shared" si="35"/>
        <v>0</v>
      </c>
    </row>
    <row r="229" spans="1:8" s="799" customFormat="1" ht="13.8">
      <c r="A229" s="868"/>
      <c r="B229" s="860" t="s">
        <v>614</v>
      </c>
      <c r="C229" s="862">
        <f t="shared" ref="C229:H229" si="36">C230+C232+C231+C233</f>
        <v>0</v>
      </c>
      <c r="D229" s="862">
        <f t="shared" si="36"/>
        <v>0</v>
      </c>
      <c r="E229" s="862">
        <f t="shared" si="36"/>
        <v>0</v>
      </c>
      <c r="F229" s="862">
        <f t="shared" si="36"/>
        <v>0</v>
      </c>
      <c r="G229" s="862">
        <f t="shared" si="36"/>
        <v>0</v>
      </c>
      <c r="H229" s="862">
        <f t="shared" si="36"/>
        <v>0</v>
      </c>
    </row>
    <row r="230" spans="1:8" s="799" customFormat="1" ht="13.8">
      <c r="A230" s="867" t="s">
        <v>615</v>
      </c>
      <c r="B230" s="865" t="s">
        <v>616</v>
      </c>
      <c r="C230" s="864">
        <f t="shared" ref="C230:H230" si="37">C73</f>
        <v>0</v>
      </c>
      <c r="D230" s="864">
        <f t="shared" si="37"/>
        <v>0</v>
      </c>
      <c r="E230" s="864">
        <f t="shared" si="37"/>
        <v>0</v>
      </c>
      <c r="F230" s="864">
        <f t="shared" si="37"/>
        <v>0</v>
      </c>
      <c r="G230" s="864">
        <f t="shared" si="37"/>
        <v>0</v>
      </c>
      <c r="H230" s="864">
        <f t="shared" si="37"/>
        <v>0</v>
      </c>
    </row>
    <row r="231" spans="1:8" s="799" customFormat="1" ht="13.8">
      <c r="A231" s="867" t="s">
        <v>617</v>
      </c>
      <c r="B231" s="865" t="s">
        <v>562</v>
      </c>
      <c r="C231" s="864">
        <f t="shared" ref="C231:H232" si="38">C77</f>
        <v>0</v>
      </c>
      <c r="D231" s="864">
        <f t="shared" si="38"/>
        <v>0</v>
      </c>
      <c r="E231" s="864">
        <f t="shared" si="38"/>
        <v>0</v>
      </c>
      <c r="F231" s="864">
        <f t="shared" si="38"/>
        <v>0</v>
      </c>
      <c r="G231" s="864">
        <f t="shared" si="38"/>
        <v>0</v>
      </c>
      <c r="H231" s="864">
        <f t="shared" si="38"/>
        <v>0</v>
      </c>
    </row>
    <row r="232" spans="1:8" s="799" customFormat="1" ht="13.8">
      <c r="A232" s="867" t="s">
        <v>618</v>
      </c>
      <c r="B232" s="865" t="s">
        <v>563</v>
      </c>
      <c r="C232" s="864">
        <f t="shared" si="38"/>
        <v>0</v>
      </c>
      <c r="D232" s="864">
        <f t="shared" si="38"/>
        <v>0</v>
      </c>
      <c r="E232" s="864">
        <f t="shared" si="38"/>
        <v>0</v>
      </c>
      <c r="F232" s="864">
        <f t="shared" si="38"/>
        <v>0</v>
      </c>
      <c r="G232" s="864">
        <f t="shared" si="38"/>
        <v>0</v>
      </c>
      <c r="H232" s="864">
        <f t="shared" si="38"/>
        <v>0</v>
      </c>
    </row>
    <row r="233" spans="1:8" s="799" customFormat="1" ht="13.8">
      <c r="A233" s="866" t="s">
        <v>619</v>
      </c>
      <c r="B233" s="865" t="s">
        <v>620</v>
      </c>
      <c r="C233" s="864">
        <f t="shared" ref="C233:H233" si="39">C72-C73</f>
        <v>0</v>
      </c>
      <c r="D233" s="864">
        <f t="shared" si="39"/>
        <v>0</v>
      </c>
      <c r="E233" s="864">
        <f t="shared" si="39"/>
        <v>0</v>
      </c>
      <c r="F233" s="864">
        <f t="shared" si="39"/>
        <v>0</v>
      </c>
      <c r="G233" s="864">
        <f t="shared" si="39"/>
        <v>0</v>
      </c>
      <c r="H233" s="864">
        <f t="shared" si="39"/>
        <v>0</v>
      </c>
    </row>
    <row r="234" spans="1:8" s="799" customFormat="1" ht="13.8">
      <c r="A234" s="861" t="s">
        <v>621</v>
      </c>
      <c r="B234" s="860" t="s">
        <v>622</v>
      </c>
      <c r="C234" s="862">
        <f t="shared" ref="C234:H234" si="40">C85</f>
        <v>0</v>
      </c>
      <c r="D234" s="862">
        <f t="shared" si="40"/>
        <v>0</v>
      </c>
      <c r="E234" s="862">
        <f t="shared" si="40"/>
        <v>0</v>
      </c>
      <c r="F234" s="862">
        <f t="shared" si="40"/>
        <v>0</v>
      </c>
      <c r="G234" s="862">
        <f t="shared" si="40"/>
        <v>0</v>
      </c>
      <c r="H234" s="862">
        <f t="shared" si="40"/>
        <v>0</v>
      </c>
    </row>
    <row r="235" spans="1:8" s="799" customFormat="1" ht="13.8">
      <c r="A235" s="861" t="s">
        <v>627</v>
      </c>
      <c r="B235" s="860" t="s">
        <v>628</v>
      </c>
      <c r="C235" s="862">
        <f t="shared" ref="C235:H235" si="41">C236+C237+C238</f>
        <v>0</v>
      </c>
      <c r="D235" s="862">
        <f t="shared" si="41"/>
        <v>0</v>
      </c>
      <c r="E235" s="862">
        <f t="shared" si="41"/>
        <v>0</v>
      </c>
      <c r="F235" s="862">
        <f t="shared" si="41"/>
        <v>0</v>
      </c>
      <c r="G235" s="862">
        <f t="shared" si="41"/>
        <v>0</v>
      </c>
      <c r="H235" s="862">
        <f t="shared" si="41"/>
        <v>0</v>
      </c>
    </row>
    <row r="236" spans="1:8" s="799" customFormat="1" ht="13.8">
      <c r="A236" s="861" t="s">
        <v>629</v>
      </c>
      <c r="B236" s="860" t="s">
        <v>630</v>
      </c>
      <c r="C236" s="862">
        <f t="shared" ref="C236:H237" si="42">C100</f>
        <v>0</v>
      </c>
      <c r="D236" s="862">
        <f t="shared" si="42"/>
        <v>0</v>
      </c>
      <c r="E236" s="862">
        <f t="shared" si="42"/>
        <v>0</v>
      </c>
      <c r="F236" s="862">
        <f t="shared" si="42"/>
        <v>0</v>
      </c>
      <c r="G236" s="862">
        <f t="shared" si="42"/>
        <v>0</v>
      </c>
      <c r="H236" s="862">
        <f t="shared" si="42"/>
        <v>0</v>
      </c>
    </row>
    <row r="237" spans="1:8" s="799" customFormat="1" ht="13.8">
      <c r="A237" s="861" t="s">
        <v>631</v>
      </c>
      <c r="B237" s="860" t="s">
        <v>571</v>
      </c>
      <c r="C237" s="862">
        <f t="shared" si="42"/>
        <v>0</v>
      </c>
      <c r="D237" s="862">
        <f t="shared" si="42"/>
        <v>0</v>
      </c>
      <c r="E237" s="862">
        <f t="shared" si="42"/>
        <v>0</v>
      </c>
      <c r="F237" s="862">
        <f t="shared" si="42"/>
        <v>0</v>
      </c>
      <c r="G237" s="862">
        <f t="shared" si="42"/>
        <v>0</v>
      </c>
      <c r="H237" s="862">
        <f t="shared" si="42"/>
        <v>0</v>
      </c>
    </row>
    <row r="238" spans="1:8" s="799" customFormat="1" ht="13.8">
      <c r="A238" s="861" t="s">
        <v>632</v>
      </c>
      <c r="B238" s="860" t="s">
        <v>633</v>
      </c>
      <c r="C238" s="862">
        <f t="shared" ref="C238:H238" si="43">C99-C100-C101</f>
        <v>0</v>
      </c>
      <c r="D238" s="862">
        <f t="shared" si="43"/>
        <v>0</v>
      </c>
      <c r="E238" s="862">
        <f t="shared" si="43"/>
        <v>0</v>
      </c>
      <c r="F238" s="862">
        <f t="shared" si="43"/>
        <v>0</v>
      </c>
      <c r="G238" s="862">
        <f t="shared" si="43"/>
        <v>0</v>
      </c>
      <c r="H238" s="862">
        <f t="shared" si="43"/>
        <v>0</v>
      </c>
    </row>
    <row r="239" spans="1:8" s="799" customFormat="1" ht="13.8">
      <c r="A239" s="861" t="s">
        <v>659</v>
      </c>
      <c r="B239" s="860" t="s">
        <v>55</v>
      </c>
      <c r="C239" s="862">
        <f t="shared" ref="C239:H239" si="44">C105</f>
        <v>0</v>
      </c>
      <c r="D239" s="862">
        <f t="shared" si="44"/>
        <v>0</v>
      </c>
      <c r="E239" s="862">
        <f t="shared" si="44"/>
        <v>0</v>
      </c>
      <c r="F239" s="862">
        <f t="shared" si="44"/>
        <v>0</v>
      </c>
      <c r="G239" s="862">
        <f t="shared" si="44"/>
        <v>0</v>
      </c>
      <c r="H239" s="862">
        <f t="shared" si="44"/>
        <v>0</v>
      </c>
    </row>
    <row r="240" spans="1:8" s="799" customFormat="1" ht="78" customHeight="1">
      <c r="A240" s="863" t="s">
        <v>1201</v>
      </c>
      <c r="B240" s="860" t="s">
        <v>100</v>
      </c>
      <c r="C240" s="862">
        <f>C64-C65-C68-C70-C71-C72-C74-C76-C77-C78+C84+C98-C99+C102+C103-C105-C106-C107+C108+C109-C119</f>
        <v>0</v>
      </c>
      <c r="D240" s="862">
        <f>D64-D65-D68-D70-D71-D72-D74-D76-D77-D78+D84+D98-D99+D102+D103-D105-D106-D107+D108+D109-D119+D124</f>
        <v>0</v>
      </c>
      <c r="E240" s="862">
        <f>E64-E65-E68-E70-E71-E72-E74-E76-E77-E78+E84+E98-E99+E102+E103-E105-E106-E107+E108+E109-E119+E124</f>
        <v>0</v>
      </c>
      <c r="F240" s="862">
        <f>F64-F65-F68-F70-F71-F72-F74-F76-F77-F78+F84+F98-F99+F102+F103-F105-F106-F107+F108+F109-F119</f>
        <v>0</v>
      </c>
      <c r="G240" s="862">
        <f>G64-G65-G68-G70-G71-G72-G74-G76-G77-G78+G84+G98-G99+G102+G103-G105-G106-G107+G108+G109-G119</f>
        <v>0</v>
      </c>
      <c r="H240" s="862">
        <f>H64-H65-H68-H70-H71-H72-H74-H76-H77-H78+H84+H98-H99+H102+H103-H105-H106-H107+H108+H109-H119+H124</f>
        <v>0</v>
      </c>
    </row>
    <row r="241" spans="1:8" s="799" customFormat="1" ht="13.8">
      <c r="A241" s="861" t="s">
        <v>634</v>
      </c>
      <c r="B241" s="860" t="s">
        <v>635</v>
      </c>
      <c r="C241" s="862">
        <f t="shared" ref="C241:H241" si="45">C65+C68</f>
        <v>0</v>
      </c>
      <c r="D241" s="862">
        <f t="shared" si="45"/>
        <v>0</v>
      </c>
      <c r="E241" s="862">
        <f t="shared" si="45"/>
        <v>0</v>
      </c>
      <c r="F241" s="862">
        <f t="shared" si="45"/>
        <v>0</v>
      </c>
      <c r="G241" s="862">
        <f t="shared" si="45"/>
        <v>0</v>
      </c>
      <c r="H241" s="862">
        <f t="shared" si="45"/>
        <v>0</v>
      </c>
    </row>
    <row r="242" spans="1:8" s="799" customFormat="1" ht="13.8">
      <c r="A242" s="861"/>
      <c r="B242" s="860" t="s">
        <v>636</v>
      </c>
      <c r="C242" s="859"/>
      <c r="D242" s="859"/>
      <c r="E242" s="859"/>
      <c r="F242" s="859"/>
      <c r="G242" s="859"/>
      <c r="H242" s="858"/>
    </row>
    <row r="243" spans="1:8" s="799" customFormat="1" ht="14.4" thickBot="1">
      <c r="A243" s="857"/>
      <c r="B243" s="856" t="s">
        <v>401</v>
      </c>
      <c r="C243" s="855">
        <f t="shared" ref="C243:H243" si="46">C207-C222</f>
        <v>0</v>
      </c>
      <c r="D243" s="855">
        <f t="shared" si="46"/>
        <v>0</v>
      </c>
      <c r="E243" s="855">
        <f t="shared" si="46"/>
        <v>0</v>
      </c>
      <c r="F243" s="855">
        <f t="shared" si="46"/>
        <v>0</v>
      </c>
      <c r="G243" s="855">
        <f t="shared" si="46"/>
        <v>0</v>
      </c>
      <c r="H243" s="854">
        <f t="shared" si="46"/>
        <v>0</v>
      </c>
    </row>
    <row r="244" spans="1:8" s="799" customFormat="1" ht="15" thickTop="1" thickBot="1">
      <c r="B244" s="853" t="s">
        <v>578</v>
      </c>
      <c r="C244" s="852">
        <f>C135</f>
        <v>0</v>
      </c>
      <c r="D244" s="852">
        <f>D135</f>
        <v>0</v>
      </c>
      <c r="E244" s="834"/>
      <c r="F244" s="852">
        <f>F135</f>
        <v>0</v>
      </c>
      <c r="G244" s="852">
        <f>G135</f>
        <v>0</v>
      </c>
      <c r="H244" s="852">
        <f>H135</f>
        <v>0</v>
      </c>
    </row>
    <row r="245" spans="1:8" s="799" customFormat="1" ht="15" thickTop="1" thickBot="1">
      <c r="B245" s="853" t="s">
        <v>136</v>
      </c>
      <c r="C245" s="852">
        <f>C137</f>
        <v>0</v>
      </c>
      <c r="D245" s="852">
        <f>D137</f>
        <v>0</v>
      </c>
      <c r="E245" s="823"/>
      <c r="F245" s="852">
        <f>F137</f>
        <v>0</v>
      </c>
      <c r="G245" s="852">
        <f>G137</f>
        <v>0</v>
      </c>
      <c r="H245" s="852">
        <f>H137</f>
        <v>0</v>
      </c>
    </row>
    <row r="246" spans="1:8" s="799" customFormat="1" ht="15.6" thickTop="1" thickBot="1">
      <c r="B246" s="851" t="s">
        <v>574</v>
      </c>
      <c r="C246" s="850">
        <f>C243+C245+C244</f>
        <v>0</v>
      </c>
      <c r="D246" s="850">
        <f>D243+D245+D244</f>
        <v>0</v>
      </c>
      <c r="E246" s="833"/>
      <c r="F246" s="850">
        <f>F243+F245+F244</f>
        <v>0</v>
      </c>
      <c r="G246" s="850">
        <f>G243+G245+G244</f>
        <v>0</v>
      </c>
      <c r="H246" s="850">
        <f>H243+H245+H244</f>
        <v>0</v>
      </c>
    </row>
    <row r="247" spans="1:8" s="799" customFormat="1" ht="13.8" thickTop="1"/>
    <row r="248" spans="1:8" s="799" customFormat="1">
      <c r="B248" s="832" t="s">
        <v>637</v>
      </c>
    </row>
    <row r="249" spans="1:8" s="799" customFormat="1" ht="13.8" thickBot="1">
      <c r="B249" s="832"/>
    </row>
    <row r="250" spans="1:8" s="799" customFormat="1" ht="54" thickTop="1" thickBot="1">
      <c r="B250" s="831" t="s">
        <v>581</v>
      </c>
      <c r="C250" s="830" t="s">
        <v>1131</v>
      </c>
      <c r="D250" s="830" t="s">
        <v>339</v>
      </c>
      <c r="E250" s="830" t="s">
        <v>1138</v>
      </c>
      <c r="F250" s="830" t="s">
        <v>1139</v>
      </c>
      <c r="G250" s="830" t="s">
        <v>1140</v>
      </c>
      <c r="H250" s="829" t="s">
        <v>1133</v>
      </c>
    </row>
    <row r="251" spans="1:8" s="799" customFormat="1" ht="14.4">
      <c r="A251" s="474"/>
      <c r="B251" s="849" t="s">
        <v>638</v>
      </c>
      <c r="C251" s="846">
        <f t="shared" ref="C251:H251" si="47">C252+C253+C257+C258+C259+C260</f>
        <v>0</v>
      </c>
      <c r="D251" s="846">
        <f t="shared" si="47"/>
        <v>0</v>
      </c>
      <c r="E251" s="846">
        <f t="shared" si="47"/>
        <v>0</v>
      </c>
      <c r="F251" s="846">
        <f t="shared" si="47"/>
        <v>0</v>
      </c>
      <c r="G251" s="846">
        <f t="shared" si="47"/>
        <v>0</v>
      </c>
      <c r="H251" s="846">
        <f t="shared" si="47"/>
        <v>0</v>
      </c>
    </row>
    <row r="252" spans="1:8" s="799" customFormat="1">
      <c r="A252" s="536" t="s">
        <v>583</v>
      </c>
      <c r="B252" s="537" t="s">
        <v>639</v>
      </c>
      <c r="C252" s="843">
        <f t="shared" ref="C252:H252" si="48">C16</f>
        <v>0</v>
      </c>
      <c r="D252" s="843">
        <f t="shared" si="48"/>
        <v>0</v>
      </c>
      <c r="E252" s="843">
        <f t="shared" si="48"/>
        <v>0</v>
      </c>
      <c r="F252" s="843">
        <f t="shared" si="48"/>
        <v>0</v>
      </c>
      <c r="G252" s="843">
        <f t="shared" si="48"/>
        <v>0</v>
      </c>
      <c r="H252" s="843">
        <f t="shared" si="48"/>
        <v>0</v>
      </c>
    </row>
    <row r="253" spans="1:8" s="799" customFormat="1">
      <c r="A253" s="474"/>
      <c r="B253" s="537" t="s">
        <v>640</v>
      </c>
      <c r="C253" s="844">
        <f t="shared" ref="C253:H253" si="49">C254+C255+C256</f>
        <v>0</v>
      </c>
      <c r="D253" s="844">
        <f t="shared" si="49"/>
        <v>0</v>
      </c>
      <c r="E253" s="844">
        <f t="shared" si="49"/>
        <v>0</v>
      </c>
      <c r="F253" s="844">
        <f t="shared" si="49"/>
        <v>0</v>
      </c>
      <c r="G253" s="844">
        <f t="shared" si="49"/>
        <v>0</v>
      </c>
      <c r="H253" s="844">
        <f t="shared" si="49"/>
        <v>0</v>
      </c>
    </row>
    <row r="254" spans="1:8" s="799" customFormat="1" ht="22.8">
      <c r="A254" s="676" t="s">
        <v>590</v>
      </c>
      <c r="B254" s="538" t="s">
        <v>641</v>
      </c>
      <c r="C254" s="840">
        <f t="shared" ref="C254:H254" si="50">C12+C33-C34+C45+C55</f>
        <v>0</v>
      </c>
      <c r="D254" s="840">
        <f t="shared" si="50"/>
        <v>0</v>
      </c>
      <c r="E254" s="840">
        <f t="shared" si="50"/>
        <v>0</v>
      </c>
      <c r="F254" s="840">
        <f t="shared" si="50"/>
        <v>0</v>
      </c>
      <c r="G254" s="840">
        <f t="shared" si="50"/>
        <v>0</v>
      </c>
      <c r="H254" s="840">
        <f t="shared" si="50"/>
        <v>0</v>
      </c>
    </row>
    <row r="255" spans="1:8" s="799" customFormat="1">
      <c r="A255" s="536" t="s">
        <v>642</v>
      </c>
      <c r="B255" s="538" t="s">
        <v>643</v>
      </c>
      <c r="C255" s="840">
        <f t="shared" ref="C255:H255" si="51">C56</f>
        <v>0</v>
      </c>
      <c r="D255" s="840">
        <f t="shared" si="51"/>
        <v>0</v>
      </c>
      <c r="E255" s="840">
        <f t="shared" si="51"/>
        <v>0</v>
      </c>
      <c r="F255" s="840">
        <f t="shared" si="51"/>
        <v>0</v>
      </c>
      <c r="G255" s="840">
        <f t="shared" si="51"/>
        <v>0</v>
      </c>
      <c r="H255" s="840">
        <f t="shared" si="51"/>
        <v>0</v>
      </c>
    </row>
    <row r="256" spans="1:8" s="799" customFormat="1">
      <c r="A256" s="536" t="s">
        <v>604</v>
      </c>
      <c r="B256" s="538" t="s">
        <v>644</v>
      </c>
      <c r="C256" s="840">
        <f t="shared" ref="C256:H256" si="52">C34</f>
        <v>0</v>
      </c>
      <c r="D256" s="840">
        <f t="shared" si="52"/>
        <v>0</v>
      </c>
      <c r="E256" s="840">
        <f t="shared" si="52"/>
        <v>0</v>
      </c>
      <c r="F256" s="840">
        <f t="shared" si="52"/>
        <v>0</v>
      </c>
      <c r="G256" s="840">
        <f t="shared" si="52"/>
        <v>0</v>
      </c>
      <c r="H256" s="840">
        <f t="shared" si="52"/>
        <v>0</v>
      </c>
    </row>
    <row r="257" spans="1:8" s="799" customFormat="1">
      <c r="A257" s="536" t="s">
        <v>645</v>
      </c>
      <c r="B257" s="537" t="s">
        <v>646</v>
      </c>
      <c r="C257" s="843">
        <f t="shared" ref="C257:H257" si="53">C17-C18-C23</f>
        <v>0</v>
      </c>
      <c r="D257" s="843">
        <f t="shared" si="53"/>
        <v>0</v>
      </c>
      <c r="E257" s="843">
        <f t="shared" si="53"/>
        <v>0</v>
      </c>
      <c r="F257" s="843">
        <f t="shared" si="53"/>
        <v>0</v>
      </c>
      <c r="G257" s="843">
        <f t="shared" si="53"/>
        <v>0</v>
      </c>
      <c r="H257" s="843">
        <f t="shared" si="53"/>
        <v>0</v>
      </c>
    </row>
    <row r="258" spans="1:8" s="799" customFormat="1">
      <c r="A258" s="536" t="s">
        <v>595</v>
      </c>
      <c r="B258" s="537" t="s">
        <v>647</v>
      </c>
      <c r="C258" s="843">
        <f t="shared" ref="C258:H258" si="54">C27</f>
        <v>0</v>
      </c>
      <c r="D258" s="843">
        <f t="shared" si="54"/>
        <v>0</v>
      </c>
      <c r="E258" s="843">
        <f t="shared" si="54"/>
        <v>0</v>
      </c>
      <c r="F258" s="843">
        <f t="shared" si="54"/>
        <v>0</v>
      </c>
      <c r="G258" s="843">
        <f t="shared" si="54"/>
        <v>0</v>
      </c>
      <c r="H258" s="843">
        <f t="shared" si="54"/>
        <v>0</v>
      </c>
    </row>
    <row r="259" spans="1:8" s="799" customFormat="1">
      <c r="A259" s="536" t="s">
        <v>648</v>
      </c>
      <c r="B259" s="537" t="s">
        <v>649</v>
      </c>
      <c r="C259" s="843">
        <f t="shared" ref="C259:H259" si="55">C23+C39+C50</f>
        <v>0</v>
      </c>
      <c r="D259" s="843">
        <f t="shared" si="55"/>
        <v>0</v>
      </c>
      <c r="E259" s="843">
        <f t="shared" si="55"/>
        <v>0</v>
      </c>
      <c r="F259" s="843">
        <f t="shared" si="55"/>
        <v>0</v>
      </c>
      <c r="G259" s="843">
        <f t="shared" si="55"/>
        <v>0</v>
      </c>
      <c r="H259" s="843">
        <f t="shared" si="55"/>
        <v>0</v>
      </c>
    </row>
    <row r="260" spans="1:8" s="799" customFormat="1" ht="63.6" customHeight="1">
      <c r="A260" s="676" t="s">
        <v>650</v>
      </c>
      <c r="B260" s="537" t="s">
        <v>651</v>
      </c>
      <c r="C260" s="843">
        <f t="shared" ref="C260:H260" si="56">C11-C12+C14+C25+C26-C27+C31-C33-C35-C39+C43-C45-C46-C50-C51+C54-C55-C56-C58</f>
        <v>0</v>
      </c>
      <c r="D260" s="843">
        <f t="shared" si="56"/>
        <v>0</v>
      </c>
      <c r="E260" s="843">
        <f t="shared" si="56"/>
        <v>0</v>
      </c>
      <c r="F260" s="843">
        <f t="shared" si="56"/>
        <v>0</v>
      </c>
      <c r="G260" s="843">
        <f t="shared" si="56"/>
        <v>0</v>
      </c>
      <c r="H260" s="843">
        <f t="shared" si="56"/>
        <v>0</v>
      </c>
    </row>
    <row r="261" spans="1:8" s="799" customFormat="1" ht="14.4">
      <c r="A261" s="474"/>
      <c r="B261" s="848"/>
    </row>
    <row r="262" spans="1:8" s="799" customFormat="1" ht="14.4">
      <c r="A262" s="474"/>
      <c r="B262" s="847" t="s">
        <v>652</v>
      </c>
      <c r="C262" s="846">
        <f t="shared" ref="C262:H262" si="57">C263+C268+C269+C270+C271</f>
        <v>0</v>
      </c>
      <c r="D262" s="846">
        <f t="shared" si="57"/>
        <v>0</v>
      </c>
      <c r="E262" s="846">
        <f t="shared" si="57"/>
        <v>0</v>
      </c>
      <c r="F262" s="846">
        <f t="shared" si="57"/>
        <v>0</v>
      </c>
      <c r="G262" s="846">
        <f t="shared" si="57"/>
        <v>0</v>
      </c>
      <c r="H262" s="846">
        <f t="shared" si="57"/>
        <v>0</v>
      </c>
    </row>
    <row r="263" spans="1:8" s="799" customFormat="1">
      <c r="A263" s="536" t="s">
        <v>653</v>
      </c>
      <c r="B263" s="537" t="s">
        <v>654</v>
      </c>
      <c r="C263" s="843">
        <f t="shared" ref="C263:H263" si="58">C264+C265+C266+C267</f>
        <v>0</v>
      </c>
      <c r="D263" s="843">
        <f t="shared" si="58"/>
        <v>0</v>
      </c>
      <c r="E263" s="843">
        <f t="shared" si="58"/>
        <v>0</v>
      </c>
      <c r="F263" s="843">
        <f t="shared" si="58"/>
        <v>0</v>
      </c>
      <c r="G263" s="843">
        <f t="shared" si="58"/>
        <v>0</v>
      </c>
      <c r="H263" s="843">
        <f t="shared" si="58"/>
        <v>0</v>
      </c>
    </row>
    <row r="264" spans="1:8" s="799" customFormat="1">
      <c r="A264" s="536" t="s">
        <v>1200</v>
      </c>
      <c r="B264" s="538" t="s">
        <v>1199</v>
      </c>
      <c r="C264" s="845">
        <f t="shared" ref="C264:H264" si="59">C69</f>
        <v>0</v>
      </c>
      <c r="D264" s="845">
        <f t="shared" si="59"/>
        <v>0</v>
      </c>
      <c r="E264" s="845">
        <f t="shared" si="59"/>
        <v>0</v>
      </c>
      <c r="F264" s="845">
        <f t="shared" si="59"/>
        <v>0</v>
      </c>
      <c r="G264" s="845">
        <f t="shared" si="59"/>
        <v>0</v>
      </c>
      <c r="H264" s="845">
        <f t="shared" si="59"/>
        <v>0</v>
      </c>
    </row>
    <row r="265" spans="1:8" s="799" customFormat="1">
      <c r="A265" s="536" t="s">
        <v>1198</v>
      </c>
      <c r="B265" s="538" t="s">
        <v>1197</v>
      </c>
      <c r="C265" s="845">
        <f t="shared" ref="C265:H265" si="60">C86+C88</f>
        <v>0</v>
      </c>
      <c r="D265" s="845">
        <f t="shared" si="60"/>
        <v>0</v>
      </c>
      <c r="E265" s="845">
        <f t="shared" si="60"/>
        <v>0</v>
      </c>
      <c r="F265" s="845">
        <f t="shared" si="60"/>
        <v>0</v>
      </c>
      <c r="G265" s="845">
        <f t="shared" si="60"/>
        <v>0</v>
      </c>
      <c r="H265" s="845">
        <f t="shared" si="60"/>
        <v>0</v>
      </c>
    </row>
    <row r="266" spans="1:8" s="799" customFormat="1">
      <c r="A266" s="536" t="s">
        <v>1196</v>
      </c>
      <c r="B266" s="538" t="s">
        <v>1195</v>
      </c>
      <c r="C266" s="845">
        <f t="shared" ref="C266:H266" si="61">C85-C86-C87-C88</f>
        <v>0</v>
      </c>
      <c r="D266" s="845">
        <f t="shared" si="61"/>
        <v>0</v>
      </c>
      <c r="E266" s="845">
        <f t="shared" si="61"/>
        <v>0</v>
      </c>
      <c r="F266" s="845">
        <f t="shared" si="61"/>
        <v>0</v>
      </c>
      <c r="G266" s="845">
        <f t="shared" si="61"/>
        <v>0</v>
      </c>
      <c r="H266" s="845">
        <f t="shared" si="61"/>
        <v>0</v>
      </c>
    </row>
    <row r="267" spans="1:8" s="799" customFormat="1">
      <c r="A267" s="536" t="s">
        <v>1194</v>
      </c>
      <c r="B267" s="538" t="s">
        <v>1193</v>
      </c>
      <c r="C267" s="845">
        <f t="shared" ref="C267:H267" si="62">C87</f>
        <v>0</v>
      </c>
      <c r="D267" s="845">
        <f t="shared" si="62"/>
        <v>0</v>
      </c>
      <c r="E267" s="845">
        <f t="shared" si="62"/>
        <v>0</v>
      </c>
      <c r="F267" s="845">
        <f t="shared" si="62"/>
        <v>0</v>
      </c>
      <c r="G267" s="845">
        <f t="shared" si="62"/>
        <v>0</v>
      </c>
      <c r="H267" s="845">
        <f t="shared" si="62"/>
        <v>0</v>
      </c>
    </row>
    <row r="268" spans="1:8" s="799" customFormat="1">
      <c r="A268" s="536" t="s">
        <v>655</v>
      </c>
      <c r="B268" s="537" t="s">
        <v>656</v>
      </c>
      <c r="C268" s="844">
        <f t="shared" ref="C268:H268" si="63">C99</f>
        <v>0</v>
      </c>
      <c r="D268" s="844">
        <f t="shared" si="63"/>
        <v>0</v>
      </c>
      <c r="E268" s="844">
        <f t="shared" si="63"/>
        <v>0</v>
      </c>
      <c r="F268" s="844">
        <f t="shared" si="63"/>
        <v>0</v>
      </c>
      <c r="G268" s="844">
        <f t="shared" si="63"/>
        <v>0</v>
      </c>
      <c r="H268" s="844">
        <f t="shared" si="63"/>
        <v>0</v>
      </c>
    </row>
    <row r="269" spans="1:8" s="799" customFormat="1">
      <c r="A269" s="536" t="s">
        <v>657</v>
      </c>
      <c r="B269" s="537" t="s">
        <v>658</v>
      </c>
      <c r="C269" s="843">
        <f t="shared" ref="C269:H269" si="64">C65+C68</f>
        <v>0</v>
      </c>
      <c r="D269" s="843">
        <f t="shared" si="64"/>
        <v>0</v>
      </c>
      <c r="E269" s="843">
        <f t="shared" si="64"/>
        <v>0</v>
      </c>
      <c r="F269" s="843">
        <f t="shared" si="64"/>
        <v>0</v>
      </c>
      <c r="G269" s="843">
        <f t="shared" si="64"/>
        <v>0</v>
      </c>
      <c r="H269" s="843">
        <f t="shared" si="64"/>
        <v>0</v>
      </c>
    </row>
    <row r="270" spans="1:8" s="799" customFormat="1">
      <c r="A270" s="536" t="s">
        <v>659</v>
      </c>
      <c r="B270" s="537" t="s">
        <v>660</v>
      </c>
      <c r="C270" s="843">
        <f t="shared" ref="C270:H270" si="65">C105</f>
        <v>0</v>
      </c>
      <c r="D270" s="843">
        <f t="shared" si="65"/>
        <v>0</v>
      </c>
      <c r="E270" s="843">
        <f t="shared" si="65"/>
        <v>0</v>
      </c>
      <c r="F270" s="843">
        <f t="shared" si="65"/>
        <v>0</v>
      </c>
      <c r="G270" s="843">
        <f t="shared" si="65"/>
        <v>0</v>
      </c>
      <c r="H270" s="843">
        <f t="shared" si="65"/>
        <v>0</v>
      </c>
    </row>
    <row r="271" spans="1:8" s="799" customFormat="1" ht="64.95" customHeight="1" thickBot="1">
      <c r="A271" s="673" t="s">
        <v>661</v>
      </c>
      <c r="B271" s="537" t="s">
        <v>662</v>
      </c>
      <c r="C271" s="843">
        <f>C64-C65-C68-C69+C84+C98-C99+C102+C103-C105-C106-C107+C108+C109-C119</f>
        <v>0</v>
      </c>
      <c r="D271" s="843">
        <f>D64-D65-D68-D69+D84+D98-D99+D102+D103-D105-D106-D107+D108+D109-D119+D124</f>
        <v>0</v>
      </c>
      <c r="E271" s="843">
        <f>E64-E65-E68-E69+E84+E98-E99+E102+E103-E105-E106-E107+E108+E109-E119+E124</f>
        <v>0</v>
      </c>
      <c r="F271" s="843">
        <f>F64-F65-F68-F69+F84+F98-F99+F102+F103-F105-F106-F107+F108+F109-F119</f>
        <v>0</v>
      </c>
      <c r="G271" s="843">
        <f>G64-G65-G68-G69+G84+G98-G99+G102+G103-G105-G106-G107+G108+G109-G119</f>
        <v>0</v>
      </c>
      <c r="H271" s="843">
        <f>H64-H65-H68-H69+H84+H98-H99+H102+H103-H105-H106-H107+H108+H109-H119+H124</f>
        <v>0</v>
      </c>
    </row>
    <row r="272" spans="1:8" s="799" customFormat="1" ht="14.4" thickBot="1">
      <c r="A272" s="667"/>
      <c r="B272" s="675" t="s">
        <v>401</v>
      </c>
      <c r="C272" s="842">
        <f t="shared" ref="C272:H272" si="66">C251-C262</f>
        <v>0</v>
      </c>
      <c r="D272" s="842">
        <f t="shared" si="66"/>
        <v>0</v>
      </c>
      <c r="E272" s="842">
        <f t="shared" si="66"/>
        <v>0</v>
      </c>
      <c r="F272" s="842">
        <f t="shared" si="66"/>
        <v>0</v>
      </c>
      <c r="G272" s="842">
        <f t="shared" si="66"/>
        <v>0</v>
      </c>
      <c r="H272" s="842">
        <f t="shared" si="66"/>
        <v>0</v>
      </c>
    </row>
    <row r="273" spans="1:8" s="799" customFormat="1" ht="15" thickTop="1" thickBot="1">
      <c r="A273" s="841"/>
      <c r="B273" s="825" t="s">
        <v>663</v>
      </c>
      <c r="C273" s="840">
        <f>C135</f>
        <v>0</v>
      </c>
      <c r="D273" s="840">
        <f>D135</f>
        <v>0</v>
      </c>
      <c r="E273" s="834"/>
      <c r="F273" s="840">
        <f>F135</f>
        <v>0</v>
      </c>
      <c r="G273" s="840">
        <f>G135</f>
        <v>0</v>
      </c>
      <c r="H273" s="840">
        <f>H135</f>
        <v>0</v>
      </c>
    </row>
    <row r="274" spans="1:8" s="799" customFormat="1" ht="15.6" thickTop="1" thickBot="1">
      <c r="A274" s="839"/>
      <c r="B274" s="825" t="s">
        <v>664</v>
      </c>
      <c r="C274" s="799">
        <f>C137</f>
        <v>0</v>
      </c>
      <c r="D274" s="799">
        <f>D137</f>
        <v>0</v>
      </c>
      <c r="E274" s="823"/>
      <c r="F274" s="799">
        <f>F137</f>
        <v>0</v>
      </c>
      <c r="G274" s="799">
        <f>G137</f>
        <v>0</v>
      </c>
      <c r="H274" s="799">
        <f>H137</f>
        <v>0</v>
      </c>
    </row>
    <row r="275" spans="1:8" s="799" customFormat="1" ht="15.6" thickTop="1" thickBot="1">
      <c r="A275" s="474"/>
      <c r="B275" s="539" t="s">
        <v>389</v>
      </c>
      <c r="C275" s="838">
        <f>C272+C274+C273</f>
        <v>0</v>
      </c>
      <c r="D275" s="838">
        <f>D272+D274+D273</f>
        <v>0</v>
      </c>
      <c r="E275" s="833"/>
      <c r="F275" s="838">
        <f>F272+F274+F273</f>
        <v>0</v>
      </c>
      <c r="G275" s="838">
        <f>G272+G274+G273</f>
        <v>0</v>
      </c>
      <c r="H275" s="838">
        <f>H272+H274+H273</f>
        <v>0</v>
      </c>
    </row>
    <row r="277" spans="1:8" s="799" customFormat="1">
      <c r="B277" s="832" t="s">
        <v>665</v>
      </c>
    </row>
    <row r="278" spans="1:8" s="799" customFormat="1" ht="13.8" thickBot="1"/>
    <row r="279" spans="1:8" s="799" customFormat="1" ht="53.4" thickTop="1">
      <c r="B279" s="831" t="s">
        <v>581</v>
      </c>
      <c r="C279" s="830" t="s">
        <v>1131</v>
      </c>
      <c r="D279" s="830" t="s">
        <v>339</v>
      </c>
      <c r="E279" s="830" t="s">
        <v>1138</v>
      </c>
      <c r="F279" s="830" t="s">
        <v>1139</v>
      </c>
      <c r="G279" s="830" t="s">
        <v>1140</v>
      </c>
      <c r="H279" s="829" t="s">
        <v>1133</v>
      </c>
    </row>
    <row r="280" spans="1:8" s="799" customFormat="1" ht="13.8">
      <c r="A280" s="474"/>
      <c r="B280" s="540" t="s">
        <v>638</v>
      </c>
      <c r="C280" s="828">
        <f t="shared" ref="C280:H280" si="67">C281+C282+C283+C284+C285+C286+C287+C288</f>
        <v>0</v>
      </c>
      <c r="D280" s="828">
        <f t="shared" si="67"/>
        <v>0</v>
      </c>
      <c r="E280" s="828">
        <f t="shared" si="67"/>
        <v>0</v>
      </c>
      <c r="F280" s="828">
        <f t="shared" si="67"/>
        <v>0</v>
      </c>
      <c r="G280" s="828">
        <f t="shared" si="67"/>
        <v>0</v>
      </c>
      <c r="H280" s="828">
        <f t="shared" si="67"/>
        <v>0</v>
      </c>
    </row>
    <row r="281" spans="1:8" s="799" customFormat="1">
      <c r="A281" s="536" t="s">
        <v>583</v>
      </c>
      <c r="B281" s="541" t="s">
        <v>584</v>
      </c>
      <c r="C281" s="826">
        <f t="shared" ref="C281:H281" si="68">C16</f>
        <v>0</v>
      </c>
      <c r="D281" s="826">
        <f t="shared" si="68"/>
        <v>0</v>
      </c>
      <c r="E281" s="826">
        <f t="shared" si="68"/>
        <v>0</v>
      </c>
      <c r="F281" s="826">
        <f t="shared" si="68"/>
        <v>0</v>
      </c>
      <c r="G281" s="826">
        <f t="shared" si="68"/>
        <v>0</v>
      </c>
      <c r="H281" s="826">
        <f t="shared" si="68"/>
        <v>0</v>
      </c>
    </row>
    <row r="282" spans="1:8" s="799" customFormat="1">
      <c r="A282" s="536" t="s">
        <v>588</v>
      </c>
      <c r="B282" s="541" t="s">
        <v>589</v>
      </c>
      <c r="C282" s="826">
        <f t="shared" ref="C282:H282" si="69">C14</f>
        <v>0</v>
      </c>
      <c r="D282" s="826">
        <f t="shared" si="69"/>
        <v>0</v>
      </c>
      <c r="E282" s="826">
        <f t="shared" si="69"/>
        <v>0</v>
      </c>
      <c r="F282" s="826">
        <f t="shared" si="69"/>
        <v>0</v>
      </c>
      <c r="G282" s="826">
        <f t="shared" si="69"/>
        <v>0</v>
      </c>
      <c r="H282" s="826">
        <f t="shared" si="69"/>
        <v>0</v>
      </c>
    </row>
    <row r="283" spans="1:8" s="799" customFormat="1" ht="22.8">
      <c r="A283" s="676" t="s">
        <v>590</v>
      </c>
      <c r="B283" s="541" t="s">
        <v>591</v>
      </c>
      <c r="C283" s="826">
        <f t="shared" ref="C283:H283" si="70">C12+C33-C34+C45+C55</f>
        <v>0</v>
      </c>
      <c r="D283" s="826">
        <f t="shared" si="70"/>
        <v>0</v>
      </c>
      <c r="E283" s="826">
        <f t="shared" si="70"/>
        <v>0</v>
      </c>
      <c r="F283" s="826">
        <f t="shared" si="70"/>
        <v>0</v>
      </c>
      <c r="G283" s="826">
        <f t="shared" si="70"/>
        <v>0</v>
      </c>
      <c r="H283" s="826">
        <f t="shared" si="70"/>
        <v>0</v>
      </c>
    </row>
    <row r="284" spans="1:8" s="799" customFormat="1">
      <c r="A284" s="536" t="s">
        <v>645</v>
      </c>
      <c r="B284" s="541" t="s">
        <v>592</v>
      </c>
      <c r="C284" s="826">
        <f t="shared" ref="C284:H284" si="71">C17-C18-C23</f>
        <v>0</v>
      </c>
      <c r="D284" s="826">
        <f t="shared" si="71"/>
        <v>0</v>
      </c>
      <c r="E284" s="826">
        <f t="shared" si="71"/>
        <v>0</v>
      </c>
      <c r="F284" s="826">
        <f t="shared" si="71"/>
        <v>0</v>
      </c>
      <c r="G284" s="826">
        <f t="shared" si="71"/>
        <v>0</v>
      </c>
      <c r="H284" s="826">
        <f t="shared" si="71"/>
        <v>0</v>
      </c>
    </row>
    <row r="285" spans="1:8" s="799" customFormat="1">
      <c r="A285" s="536" t="s">
        <v>1190</v>
      </c>
      <c r="B285" s="541" t="s">
        <v>55</v>
      </c>
      <c r="C285" s="826">
        <f t="shared" ref="C285:H285" si="72">C23+C39+C50</f>
        <v>0</v>
      </c>
      <c r="D285" s="826">
        <f t="shared" si="72"/>
        <v>0</v>
      </c>
      <c r="E285" s="826">
        <f t="shared" si="72"/>
        <v>0</v>
      </c>
      <c r="F285" s="826">
        <f t="shared" si="72"/>
        <v>0</v>
      </c>
      <c r="G285" s="826">
        <f t="shared" si="72"/>
        <v>0</v>
      </c>
      <c r="H285" s="826">
        <f t="shared" si="72"/>
        <v>0</v>
      </c>
    </row>
    <row r="286" spans="1:8" s="799" customFormat="1">
      <c r="A286" s="536" t="s">
        <v>595</v>
      </c>
      <c r="B286" s="541" t="s">
        <v>666</v>
      </c>
      <c r="C286" s="826">
        <f t="shared" ref="C286:H286" si="73">C27</f>
        <v>0</v>
      </c>
      <c r="D286" s="826">
        <f t="shared" si="73"/>
        <v>0</v>
      </c>
      <c r="E286" s="826">
        <f t="shared" si="73"/>
        <v>0</v>
      </c>
      <c r="F286" s="826">
        <f t="shared" si="73"/>
        <v>0</v>
      </c>
      <c r="G286" s="826">
        <f t="shared" si="73"/>
        <v>0</v>
      </c>
      <c r="H286" s="826">
        <f t="shared" si="73"/>
        <v>0</v>
      </c>
    </row>
    <row r="287" spans="1:8" s="799" customFormat="1" ht="54" customHeight="1">
      <c r="A287" s="676" t="s">
        <v>667</v>
      </c>
      <c r="B287" s="541" t="s">
        <v>98</v>
      </c>
      <c r="C287" s="826">
        <f t="shared" ref="C287:H287" si="74">C11-C12+C25+C26-C27+C31-C33-C35-C39+C43-C45-C46-C50-C51+C54-C55-C58</f>
        <v>0</v>
      </c>
      <c r="D287" s="826">
        <f t="shared" si="74"/>
        <v>0</v>
      </c>
      <c r="E287" s="826">
        <f t="shared" si="74"/>
        <v>0</v>
      </c>
      <c r="F287" s="826">
        <f t="shared" si="74"/>
        <v>0</v>
      </c>
      <c r="G287" s="826">
        <f t="shared" si="74"/>
        <v>0</v>
      </c>
      <c r="H287" s="826">
        <f t="shared" si="74"/>
        <v>0</v>
      </c>
    </row>
    <row r="288" spans="1:8" s="799" customFormat="1">
      <c r="A288" s="536" t="s">
        <v>604</v>
      </c>
      <c r="B288" s="541" t="s">
        <v>668</v>
      </c>
      <c r="C288" s="837">
        <f t="shared" ref="C288:H288" si="75">C34</f>
        <v>0</v>
      </c>
      <c r="D288" s="837">
        <f t="shared" si="75"/>
        <v>0</v>
      </c>
      <c r="E288" s="837">
        <f t="shared" si="75"/>
        <v>0</v>
      </c>
      <c r="F288" s="837">
        <f t="shared" si="75"/>
        <v>0</v>
      </c>
      <c r="G288" s="837">
        <f t="shared" si="75"/>
        <v>0</v>
      </c>
      <c r="H288" s="837">
        <f t="shared" si="75"/>
        <v>0</v>
      </c>
    </row>
    <row r="289" spans="1:8" s="799" customFormat="1" ht="13.8">
      <c r="A289" s="474"/>
      <c r="B289" s="540" t="s">
        <v>669</v>
      </c>
      <c r="C289" s="542">
        <f t="shared" ref="C289:H289" si="76">C290+C291+C292+C293+C294+C295</f>
        <v>0</v>
      </c>
      <c r="D289" s="542">
        <f t="shared" si="76"/>
        <v>0</v>
      </c>
      <c r="E289" s="542">
        <f t="shared" si="76"/>
        <v>0</v>
      </c>
      <c r="F289" s="542">
        <f t="shared" si="76"/>
        <v>0</v>
      </c>
      <c r="G289" s="542">
        <f t="shared" si="76"/>
        <v>0</v>
      </c>
      <c r="H289" s="542">
        <f t="shared" si="76"/>
        <v>0</v>
      </c>
    </row>
    <row r="290" spans="1:8" s="799" customFormat="1">
      <c r="A290" s="536" t="s">
        <v>670</v>
      </c>
      <c r="B290" s="541" t="s">
        <v>561</v>
      </c>
      <c r="C290" s="826">
        <f t="shared" ref="C290:H290" si="77">C75</f>
        <v>0</v>
      </c>
      <c r="D290" s="826">
        <f t="shared" si="77"/>
        <v>0</v>
      </c>
      <c r="E290" s="826">
        <f t="shared" si="77"/>
        <v>0</v>
      </c>
      <c r="F290" s="826">
        <f t="shared" si="77"/>
        <v>0</v>
      </c>
      <c r="G290" s="826">
        <f t="shared" si="77"/>
        <v>0</v>
      </c>
      <c r="H290" s="826">
        <f t="shared" si="77"/>
        <v>0</v>
      </c>
    </row>
    <row r="291" spans="1:8" s="799" customFormat="1">
      <c r="A291" s="536" t="s">
        <v>671</v>
      </c>
      <c r="B291" s="541" t="s">
        <v>672</v>
      </c>
      <c r="C291" s="826">
        <f t="shared" ref="C291:H291" si="78">C74-C75+C76</f>
        <v>0</v>
      </c>
      <c r="D291" s="826">
        <f t="shared" si="78"/>
        <v>0</v>
      </c>
      <c r="E291" s="826">
        <f t="shared" si="78"/>
        <v>0</v>
      </c>
      <c r="F291" s="826">
        <f t="shared" si="78"/>
        <v>0</v>
      </c>
      <c r="G291" s="826">
        <f t="shared" si="78"/>
        <v>0</v>
      </c>
      <c r="H291" s="826">
        <f t="shared" si="78"/>
        <v>0</v>
      </c>
    </row>
    <row r="292" spans="1:8" s="799" customFormat="1">
      <c r="A292" s="536" t="s">
        <v>655</v>
      </c>
      <c r="B292" s="541" t="s">
        <v>628</v>
      </c>
      <c r="C292" s="824">
        <f t="shared" ref="C292:H292" si="79">C99</f>
        <v>0</v>
      </c>
      <c r="D292" s="824">
        <f t="shared" si="79"/>
        <v>0</v>
      </c>
      <c r="E292" s="824">
        <f t="shared" si="79"/>
        <v>0</v>
      </c>
      <c r="F292" s="824">
        <f t="shared" si="79"/>
        <v>0</v>
      </c>
      <c r="G292" s="824">
        <f t="shared" si="79"/>
        <v>0</v>
      </c>
      <c r="H292" s="824">
        <f t="shared" si="79"/>
        <v>0</v>
      </c>
    </row>
    <row r="293" spans="1:8" s="799" customFormat="1">
      <c r="A293" s="536" t="s">
        <v>659</v>
      </c>
      <c r="B293" s="541" t="s">
        <v>55</v>
      </c>
      <c r="C293" s="826">
        <f t="shared" ref="C293:H293" si="80">C105</f>
        <v>0</v>
      </c>
      <c r="D293" s="826">
        <f t="shared" si="80"/>
        <v>0</v>
      </c>
      <c r="E293" s="826">
        <f t="shared" si="80"/>
        <v>0</v>
      </c>
      <c r="F293" s="826">
        <f t="shared" si="80"/>
        <v>0</v>
      </c>
      <c r="G293" s="826">
        <f t="shared" si="80"/>
        <v>0</v>
      </c>
      <c r="H293" s="826">
        <f t="shared" si="80"/>
        <v>0</v>
      </c>
    </row>
    <row r="294" spans="1:8" s="799" customFormat="1" ht="57.6" customHeight="1">
      <c r="A294" s="676" t="s">
        <v>1192</v>
      </c>
      <c r="B294" s="541" t="s">
        <v>100</v>
      </c>
      <c r="C294" s="826">
        <f>C64-C65-C68-C74-C76+C84+C85+C98-C99+C102+C103-C105-C106-C107+C108+C109-C119</f>
        <v>0</v>
      </c>
      <c r="D294" s="826">
        <f>D64-D65-D68-D74-D76+D84+D85+D98-D99+D102+D103-D105-D106-D107+D108+D109-D119+D124</f>
        <v>0</v>
      </c>
      <c r="E294" s="826">
        <f>E64-E65-E68-E74-E76+E84+E85+E98-E99+E102+E103-E105-E106-E107+E108+E109-E119+E124</f>
        <v>0</v>
      </c>
      <c r="F294" s="826">
        <f>F64-F65-F68-F74-F76+F84+F85+F98-F99+F102+F103-F105-F106-F107+F108+F109-F119</f>
        <v>0</v>
      </c>
      <c r="G294" s="826">
        <f>G64-G65-G68-G74-G76+G84+G85+G98-G99+G102+G103-G105-G106-G107+G108+G109-G119</f>
        <v>0</v>
      </c>
      <c r="H294" s="826">
        <f>H64-H65-H68-H74-H76+H84+H85+H98-H99+H102+H103-H105-H106-H107+H108+H109-H119+H124</f>
        <v>0</v>
      </c>
    </row>
    <row r="295" spans="1:8" s="799" customFormat="1">
      <c r="A295" s="536" t="s">
        <v>657</v>
      </c>
      <c r="B295" s="541" t="s">
        <v>635</v>
      </c>
      <c r="C295" s="826">
        <f t="shared" ref="C295:H295" si="81">C65+C68</f>
        <v>0</v>
      </c>
      <c r="D295" s="826">
        <f t="shared" si="81"/>
        <v>0</v>
      </c>
      <c r="E295" s="826">
        <f t="shared" si="81"/>
        <v>0</v>
      </c>
      <c r="F295" s="826">
        <f t="shared" si="81"/>
        <v>0</v>
      </c>
      <c r="G295" s="826">
        <f t="shared" si="81"/>
        <v>0</v>
      </c>
      <c r="H295" s="826">
        <f t="shared" si="81"/>
        <v>0</v>
      </c>
    </row>
    <row r="296" spans="1:8" s="799" customFormat="1">
      <c r="A296" s="836" t="s">
        <v>673</v>
      </c>
      <c r="B296" s="541" t="s">
        <v>674</v>
      </c>
      <c r="C296" s="827">
        <f t="shared" ref="C296:H296" si="82">C30</f>
        <v>0</v>
      </c>
      <c r="D296" s="827">
        <f t="shared" si="82"/>
        <v>0</v>
      </c>
      <c r="E296" s="827">
        <f t="shared" si="82"/>
        <v>0</v>
      </c>
      <c r="F296" s="827">
        <f t="shared" si="82"/>
        <v>0</v>
      </c>
      <c r="G296" s="827">
        <f t="shared" si="82"/>
        <v>0</v>
      </c>
      <c r="H296" s="827">
        <f t="shared" si="82"/>
        <v>0</v>
      </c>
    </row>
    <row r="297" spans="1:8" s="799" customFormat="1">
      <c r="A297" s="543"/>
      <c r="B297" s="674" t="s">
        <v>675</v>
      </c>
      <c r="C297" s="835">
        <f t="shared" ref="C297:H297" si="83">C280-C296</f>
        <v>0</v>
      </c>
      <c r="D297" s="835">
        <f t="shared" si="83"/>
        <v>0</v>
      </c>
      <c r="E297" s="835">
        <f t="shared" si="83"/>
        <v>0</v>
      </c>
      <c r="F297" s="835">
        <f t="shared" si="83"/>
        <v>0</v>
      </c>
      <c r="G297" s="835">
        <f t="shared" si="83"/>
        <v>0</v>
      </c>
      <c r="H297" s="835">
        <f t="shared" si="83"/>
        <v>0</v>
      </c>
    </row>
    <row r="298" spans="1:8" s="799" customFormat="1">
      <c r="A298" s="474"/>
      <c r="B298" s="541" t="s">
        <v>676</v>
      </c>
      <c r="C298" s="827">
        <f t="shared" ref="C298:H298" si="84">C290+C291-C296</f>
        <v>0</v>
      </c>
      <c r="D298" s="827">
        <f t="shared" si="84"/>
        <v>0</v>
      </c>
      <c r="E298" s="827">
        <f t="shared" si="84"/>
        <v>0</v>
      </c>
      <c r="F298" s="827">
        <f t="shared" si="84"/>
        <v>0</v>
      </c>
      <c r="G298" s="827">
        <f t="shared" si="84"/>
        <v>0</v>
      </c>
      <c r="H298" s="827">
        <f t="shared" si="84"/>
        <v>0</v>
      </c>
    </row>
    <row r="299" spans="1:8" s="799" customFormat="1">
      <c r="A299" s="474"/>
      <c r="B299" s="674" t="s">
        <v>677</v>
      </c>
      <c r="C299" s="835">
        <f t="shared" ref="C299:H299" si="85">C289-C296</f>
        <v>0</v>
      </c>
      <c r="D299" s="835">
        <f t="shared" si="85"/>
        <v>0</v>
      </c>
      <c r="E299" s="835">
        <f t="shared" si="85"/>
        <v>0</v>
      </c>
      <c r="F299" s="835">
        <f t="shared" si="85"/>
        <v>0</v>
      </c>
      <c r="G299" s="835">
        <f t="shared" si="85"/>
        <v>0</v>
      </c>
      <c r="H299" s="835">
        <f t="shared" si="85"/>
        <v>0</v>
      </c>
    </row>
    <row r="300" spans="1:8" s="799" customFormat="1" ht="14.4" thickBot="1">
      <c r="B300" s="539" t="s">
        <v>401</v>
      </c>
      <c r="C300" s="544">
        <f t="shared" ref="C300:H300" si="86">C297-C299</f>
        <v>0</v>
      </c>
      <c r="D300" s="544">
        <f t="shared" si="86"/>
        <v>0</v>
      </c>
      <c r="E300" s="544">
        <f t="shared" si="86"/>
        <v>0</v>
      </c>
      <c r="F300" s="544">
        <f t="shared" si="86"/>
        <v>0</v>
      </c>
      <c r="G300" s="544">
        <f t="shared" si="86"/>
        <v>0</v>
      </c>
      <c r="H300" s="544">
        <f t="shared" si="86"/>
        <v>0</v>
      </c>
    </row>
    <row r="301" spans="1:8" s="799" customFormat="1" ht="15" thickTop="1" thickBot="1">
      <c r="B301" s="825" t="s">
        <v>663</v>
      </c>
      <c r="C301" s="826">
        <f>C135</f>
        <v>0</v>
      </c>
      <c r="D301" s="826">
        <f>D135</f>
        <v>0</v>
      </c>
      <c r="E301" s="834"/>
      <c r="F301" s="826">
        <f>F135</f>
        <v>0</v>
      </c>
      <c r="G301" s="826">
        <f>G135</f>
        <v>0</v>
      </c>
      <c r="H301" s="826">
        <f>H135</f>
        <v>0</v>
      </c>
    </row>
    <row r="302" spans="1:8" s="799" customFormat="1" ht="15" thickTop="1" thickBot="1">
      <c r="B302" s="825" t="s">
        <v>664</v>
      </c>
      <c r="C302" s="824">
        <f>C137</f>
        <v>0</v>
      </c>
      <c r="D302" s="824">
        <f>D137</f>
        <v>0</v>
      </c>
      <c r="E302" s="823"/>
      <c r="F302" s="824">
        <f>F137</f>
        <v>0</v>
      </c>
      <c r="G302" s="824">
        <f>G137</f>
        <v>0</v>
      </c>
      <c r="H302" s="824">
        <f>H137</f>
        <v>0</v>
      </c>
    </row>
    <row r="303" spans="1:8" s="799" customFormat="1" ht="15.6" thickTop="1" thickBot="1">
      <c r="B303" s="539" t="s">
        <v>389</v>
      </c>
      <c r="C303" s="544">
        <f>C300+C302+C301</f>
        <v>0</v>
      </c>
      <c r="D303" s="544">
        <f>D300+D302+D301</f>
        <v>0</v>
      </c>
      <c r="E303" s="833"/>
      <c r="F303" s="544">
        <f>F300+F302+F301</f>
        <v>0</v>
      </c>
      <c r="G303" s="544">
        <f>G300+G302+G301</f>
        <v>0</v>
      </c>
      <c r="H303" s="544">
        <f>H300+H302+H301</f>
        <v>0</v>
      </c>
    </row>
    <row r="305" spans="1:8" s="799" customFormat="1">
      <c r="B305" s="832" t="s">
        <v>1191</v>
      </c>
    </row>
    <row r="306" spans="1:8" s="799" customFormat="1" ht="13.8" thickBot="1"/>
    <row r="307" spans="1:8" s="799" customFormat="1" ht="53.4" thickTop="1">
      <c r="B307" s="831" t="s">
        <v>581</v>
      </c>
      <c r="C307" s="830" t="s">
        <v>1131</v>
      </c>
      <c r="D307" s="830" t="s">
        <v>339</v>
      </c>
      <c r="E307" s="830" t="s">
        <v>1138</v>
      </c>
      <c r="F307" s="830" t="s">
        <v>1139</v>
      </c>
      <c r="G307" s="830" t="s">
        <v>1140</v>
      </c>
      <c r="H307" s="829" t="s">
        <v>1133</v>
      </c>
    </row>
    <row r="308" spans="1:8" s="799" customFormat="1" ht="13.8">
      <c r="A308" s="474"/>
      <c r="B308" s="540" t="s">
        <v>638</v>
      </c>
      <c r="C308" s="828">
        <f t="shared" ref="C308:H308" si="87">C309+C310+C311+C312+C313+C314+C315</f>
        <v>0</v>
      </c>
      <c r="D308" s="828">
        <f t="shared" si="87"/>
        <v>0</v>
      </c>
      <c r="E308" s="828">
        <f t="shared" si="87"/>
        <v>0</v>
      </c>
      <c r="F308" s="828">
        <f t="shared" si="87"/>
        <v>0</v>
      </c>
      <c r="G308" s="828">
        <f t="shared" si="87"/>
        <v>0</v>
      </c>
      <c r="H308" s="828">
        <f t="shared" si="87"/>
        <v>0</v>
      </c>
    </row>
    <row r="309" spans="1:8" s="799" customFormat="1">
      <c r="A309" s="536" t="s">
        <v>583</v>
      </c>
      <c r="B309" s="541" t="s">
        <v>584</v>
      </c>
      <c r="C309" s="826">
        <f t="shared" ref="C309:H309" si="88">C16</f>
        <v>0</v>
      </c>
      <c r="D309" s="826">
        <f t="shared" si="88"/>
        <v>0</v>
      </c>
      <c r="E309" s="826">
        <f t="shared" si="88"/>
        <v>0</v>
      </c>
      <c r="F309" s="826">
        <f t="shared" si="88"/>
        <v>0</v>
      </c>
      <c r="G309" s="826">
        <f t="shared" si="88"/>
        <v>0</v>
      </c>
      <c r="H309" s="826">
        <f t="shared" si="88"/>
        <v>0</v>
      </c>
    </row>
    <row r="310" spans="1:8" s="799" customFormat="1">
      <c r="A310" s="536" t="s">
        <v>590</v>
      </c>
      <c r="B310" s="541" t="s">
        <v>591</v>
      </c>
      <c r="C310" s="826">
        <f t="shared" ref="C310:H310" si="89">C12+C33-C34+C45+C55</f>
        <v>0</v>
      </c>
      <c r="D310" s="826">
        <f t="shared" si="89"/>
        <v>0</v>
      </c>
      <c r="E310" s="826">
        <f t="shared" si="89"/>
        <v>0</v>
      </c>
      <c r="F310" s="826">
        <f t="shared" si="89"/>
        <v>0</v>
      </c>
      <c r="G310" s="826">
        <f t="shared" si="89"/>
        <v>0</v>
      </c>
      <c r="H310" s="826">
        <f t="shared" si="89"/>
        <v>0</v>
      </c>
    </row>
    <row r="311" spans="1:8" s="799" customFormat="1">
      <c r="A311" s="536" t="s">
        <v>645</v>
      </c>
      <c r="B311" s="541" t="s">
        <v>592</v>
      </c>
      <c r="C311" s="826">
        <f t="shared" ref="C311:H311" si="90">C17-C18-C22</f>
        <v>0</v>
      </c>
      <c r="D311" s="826">
        <f t="shared" si="90"/>
        <v>0</v>
      </c>
      <c r="E311" s="826">
        <f t="shared" si="90"/>
        <v>0</v>
      </c>
      <c r="F311" s="826">
        <f t="shared" si="90"/>
        <v>0</v>
      </c>
      <c r="G311" s="826">
        <f t="shared" si="90"/>
        <v>0</v>
      </c>
      <c r="H311" s="826">
        <f t="shared" si="90"/>
        <v>0</v>
      </c>
    </row>
    <row r="312" spans="1:8" s="799" customFormat="1">
      <c r="A312" s="536" t="s">
        <v>595</v>
      </c>
      <c r="B312" s="541" t="s">
        <v>596</v>
      </c>
      <c r="C312" s="826">
        <f t="shared" ref="C312:H312" si="91">C27</f>
        <v>0</v>
      </c>
      <c r="D312" s="826">
        <f t="shared" si="91"/>
        <v>0</v>
      </c>
      <c r="E312" s="826">
        <f t="shared" si="91"/>
        <v>0</v>
      </c>
      <c r="F312" s="826">
        <f t="shared" si="91"/>
        <v>0</v>
      </c>
      <c r="G312" s="826">
        <f t="shared" si="91"/>
        <v>0</v>
      </c>
      <c r="H312" s="826">
        <f t="shared" si="91"/>
        <v>0</v>
      </c>
    </row>
    <row r="313" spans="1:8" s="799" customFormat="1">
      <c r="A313" s="536" t="s">
        <v>1190</v>
      </c>
      <c r="B313" s="541" t="s">
        <v>55</v>
      </c>
      <c r="C313" s="826">
        <f t="shared" ref="C313:H313" si="92">C23+C39+C50</f>
        <v>0</v>
      </c>
      <c r="D313" s="826">
        <f t="shared" si="92"/>
        <v>0</v>
      </c>
      <c r="E313" s="826">
        <f t="shared" si="92"/>
        <v>0</v>
      </c>
      <c r="F313" s="826">
        <f t="shared" si="92"/>
        <v>0</v>
      </c>
      <c r="G313" s="826">
        <f t="shared" si="92"/>
        <v>0</v>
      </c>
      <c r="H313" s="826">
        <f t="shared" si="92"/>
        <v>0</v>
      </c>
    </row>
    <row r="314" spans="1:8" s="799" customFormat="1">
      <c r="A314" s="536" t="s">
        <v>1189</v>
      </c>
      <c r="B314" s="541" t="s">
        <v>98</v>
      </c>
      <c r="C314" s="826">
        <f t="shared" ref="C314:H314" si="93">C11-C12+C14+C25+C26-C27+C31-C33-C35-C39+C43-C45-C46-C50-C51+C54-C55-C58</f>
        <v>0</v>
      </c>
      <c r="D314" s="826">
        <f t="shared" si="93"/>
        <v>0</v>
      </c>
      <c r="E314" s="826">
        <f t="shared" si="93"/>
        <v>0</v>
      </c>
      <c r="F314" s="826">
        <f t="shared" si="93"/>
        <v>0</v>
      </c>
      <c r="G314" s="826">
        <f t="shared" si="93"/>
        <v>0</v>
      </c>
      <c r="H314" s="826">
        <f t="shared" si="93"/>
        <v>0</v>
      </c>
    </row>
    <row r="315" spans="1:8" s="799" customFormat="1" ht="54" customHeight="1">
      <c r="A315" s="536" t="s">
        <v>604</v>
      </c>
      <c r="B315" s="541" t="s">
        <v>1188</v>
      </c>
      <c r="C315" s="826">
        <f t="shared" ref="C315:H315" si="94">C34</f>
        <v>0</v>
      </c>
      <c r="D315" s="826">
        <f t="shared" si="94"/>
        <v>0</v>
      </c>
      <c r="E315" s="826">
        <f t="shared" si="94"/>
        <v>0</v>
      </c>
      <c r="F315" s="826">
        <f t="shared" si="94"/>
        <v>0</v>
      </c>
      <c r="G315" s="826">
        <f t="shared" si="94"/>
        <v>0</v>
      </c>
      <c r="H315" s="826">
        <f t="shared" si="94"/>
        <v>0</v>
      </c>
    </row>
    <row r="316" spans="1:8" s="799" customFormat="1" ht="13.8">
      <c r="A316" s="474"/>
      <c r="B316" s="540" t="s">
        <v>669</v>
      </c>
      <c r="C316" s="542">
        <f t="shared" ref="C316:H316" si="95">SUM(C317:C328)</f>
        <v>0</v>
      </c>
      <c r="D316" s="542">
        <f t="shared" si="95"/>
        <v>0</v>
      </c>
      <c r="E316" s="542">
        <f t="shared" si="95"/>
        <v>0</v>
      </c>
      <c r="F316" s="542">
        <f t="shared" si="95"/>
        <v>0</v>
      </c>
      <c r="G316" s="542">
        <f t="shared" si="95"/>
        <v>0</v>
      </c>
      <c r="H316" s="542">
        <f t="shared" si="95"/>
        <v>0</v>
      </c>
    </row>
    <row r="317" spans="1:8" s="799" customFormat="1">
      <c r="A317" s="536" t="s">
        <v>1187</v>
      </c>
      <c r="B317" s="541" t="s">
        <v>566</v>
      </c>
      <c r="C317" s="826">
        <f t="shared" ref="C317:H317" si="96">C92</f>
        <v>0</v>
      </c>
      <c r="D317" s="826">
        <f t="shared" si="96"/>
        <v>0</v>
      </c>
      <c r="E317" s="826">
        <f t="shared" si="96"/>
        <v>0</v>
      </c>
      <c r="F317" s="826">
        <f t="shared" si="96"/>
        <v>0</v>
      </c>
      <c r="G317" s="826">
        <f t="shared" si="96"/>
        <v>0</v>
      </c>
      <c r="H317" s="826">
        <f t="shared" si="96"/>
        <v>0</v>
      </c>
    </row>
    <row r="318" spans="1:8" s="799" customFormat="1">
      <c r="A318" s="536" t="s">
        <v>623</v>
      </c>
      <c r="B318" s="541" t="s">
        <v>624</v>
      </c>
      <c r="C318" s="826">
        <f t="shared" ref="C318:H318" si="97">C91</f>
        <v>0</v>
      </c>
      <c r="D318" s="826">
        <f t="shared" si="97"/>
        <v>0</v>
      </c>
      <c r="E318" s="826">
        <f t="shared" si="97"/>
        <v>0</v>
      </c>
      <c r="F318" s="826">
        <f t="shared" si="97"/>
        <v>0</v>
      </c>
      <c r="G318" s="826">
        <f t="shared" si="97"/>
        <v>0</v>
      </c>
      <c r="H318" s="826">
        <f t="shared" si="97"/>
        <v>0</v>
      </c>
    </row>
    <row r="319" spans="1:8" s="799" customFormat="1">
      <c r="A319" s="536" t="s">
        <v>626</v>
      </c>
      <c r="B319" s="541" t="s">
        <v>568</v>
      </c>
      <c r="C319" s="826">
        <f t="shared" ref="C319:H319" si="98">C94</f>
        <v>0</v>
      </c>
      <c r="D319" s="826">
        <f t="shared" si="98"/>
        <v>0</v>
      </c>
      <c r="E319" s="826">
        <f t="shared" si="98"/>
        <v>0</v>
      </c>
      <c r="F319" s="826">
        <f t="shared" si="98"/>
        <v>0</v>
      </c>
      <c r="G319" s="826">
        <f t="shared" si="98"/>
        <v>0</v>
      </c>
      <c r="H319" s="826">
        <f t="shared" si="98"/>
        <v>0</v>
      </c>
    </row>
    <row r="320" spans="1:8" s="799" customFormat="1">
      <c r="A320" s="536" t="s">
        <v>625</v>
      </c>
      <c r="B320" s="541" t="s">
        <v>1186</v>
      </c>
      <c r="C320" s="826">
        <f t="shared" ref="C320:H320" si="99">C93</f>
        <v>0</v>
      </c>
      <c r="D320" s="826">
        <f t="shared" si="99"/>
        <v>0</v>
      </c>
      <c r="E320" s="826">
        <f t="shared" si="99"/>
        <v>0</v>
      </c>
      <c r="F320" s="826">
        <f t="shared" si="99"/>
        <v>0</v>
      </c>
      <c r="G320" s="826">
        <f t="shared" si="99"/>
        <v>0</v>
      </c>
      <c r="H320" s="826">
        <f t="shared" si="99"/>
        <v>0</v>
      </c>
    </row>
    <row r="321" spans="1:8" s="799" customFormat="1">
      <c r="A321" s="536" t="s">
        <v>1185</v>
      </c>
      <c r="B321" s="541" t="s">
        <v>1184</v>
      </c>
      <c r="C321" s="826">
        <f t="shared" ref="C321:H321" si="100">C97</f>
        <v>0</v>
      </c>
      <c r="D321" s="826">
        <f t="shared" si="100"/>
        <v>0</v>
      </c>
      <c r="E321" s="826">
        <f t="shared" si="100"/>
        <v>0</v>
      </c>
      <c r="F321" s="826">
        <f t="shared" si="100"/>
        <v>0</v>
      </c>
      <c r="G321" s="826">
        <f t="shared" si="100"/>
        <v>0</v>
      </c>
      <c r="H321" s="826">
        <f t="shared" si="100"/>
        <v>0</v>
      </c>
    </row>
    <row r="322" spans="1:8" s="799" customFormat="1">
      <c r="A322" s="536" t="s">
        <v>1183</v>
      </c>
      <c r="B322" s="541" t="s">
        <v>1182</v>
      </c>
      <c r="C322" s="826">
        <f t="shared" ref="C322:H322" si="101">C96</f>
        <v>0</v>
      </c>
      <c r="D322" s="826">
        <f t="shared" si="101"/>
        <v>0</v>
      </c>
      <c r="E322" s="826">
        <f t="shared" si="101"/>
        <v>0</v>
      </c>
      <c r="F322" s="826">
        <f t="shared" si="101"/>
        <v>0</v>
      </c>
      <c r="G322" s="826">
        <f t="shared" si="101"/>
        <v>0</v>
      </c>
      <c r="H322" s="826">
        <f t="shared" si="101"/>
        <v>0</v>
      </c>
    </row>
    <row r="323" spans="1:8" s="799" customFormat="1">
      <c r="A323" s="536" t="s">
        <v>1181</v>
      </c>
      <c r="B323" s="541" t="s">
        <v>1180</v>
      </c>
      <c r="C323" s="827">
        <f t="shared" ref="C323:H323" si="102">C89-C91-C92-C93-C94-C96-C97</f>
        <v>0</v>
      </c>
      <c r="D323" s="827">
        <f t="shared" si="102"/>
        <v>0</v>
      </c>
      <c r="E323" s="827">
        <f t="shared" si="102"/>
        <v>0</v>
      </c>
      <c r="F323" s="827">
        <f t="shared" si="102"/>
        <v>0</v>
      </c>
      <c r="G323" s="827">
        <f t="shared" si="102"/>
        <v>0</v>
      </c>
      <c r="H323" s="827">
        <f t="shared" si="102"/>
        <v>0</v>
      </c>
    </row>
    <row r="324" spans="1:8" s="799" customFormat="1">
      <c r="A324" s="536" t="s">
        <v>1179</v>
      </c>
      <c r="B324" s="541" t="s">
        <v>622</v>
      </c>
      <c r="C324" s="827">
        <f t="shared" ref="C324:H324" si="103">C85-C89</f>
        <v>0</v>
      </c>
      <c r="D324" s="827">
        <f t="shared" si="103"/>
        <v>0</v>
      </c>
      <c r="E324" s="827">
        <f t="shared" si="103"/>
        <v>0</v>
      </c>
      <c r="F324" s="827">
        <f t="shared" si="103"/>
        <v>0</v>
      </c>
      <c r="G324" s="827">
        <f t="shared" si="103"/>
        <v>0</v>
      </c>
      <c r="H324" s="827">
        <f t="shared" si="103"/>
        <v>0</v>
      </c>
    </row>
    <row r="325" spans="1:8" s="799" customFormat="1">
      <c r="A325" s="536" t="s">
        <v>634</v>
      </c>
      <c r="B325" s="541" t="s">
        <v>635</v>
      </c>
      <c r="C325" s="827">
        <f t="shared" ref="C325:H325" si="104">C65+C68</f>
        <v>0</v>
      </c>
      <c r="D325" s="827">
        <f t="shared" si="104"/>
        <v>0</v>
      </c>
      <c r="E325" s="827">
        <f t="shared" si="104"/>
        <v>0</v>
      </c>
      <c r="F325" s="827">
        <f t="shared" si="104"/>
        <v>0</v>
      </c>
      <c r="G325" s="827">
        <f t="shared" si="104"/>
        <v>0</v>
      </c>
      <c r="H325" s="827">
        <f t="shared" si="104"/>
        <v>0</v>
      </c>
    </row>
    <row r="326" spans="1:8" s="799" customFormat="1">
      <c r="A326" s="536" t="s">
        <v>627</v>
      </c>
      <c r="B326" s="541" t="s">
        <v>628</v>
      </c>
      <c r="C326" s="827">
        <f t="shared" ref="C326:H326" si="105">C99</f>
        <v>0</v>
      </c>
      <c r="D326" s="827">
        <f t="shared" si="105"/>
        <v>0</v>
      </c>
      <c r="E326" s="827">
        <f t="shared" si="105"/>
        <v>0</v>
      </c>
      <c r="F326" s="827">
        <f t="shared" si="105"/>
        <v>0</v>
      </c>
      <c r="G326" s="827">
        <f t="shared" si="105"/>
        <v>0</v>
      </c>
      <c r="H326" s="827">
        <f t="shared" si="105"/>
        <v>0</v>
      </c>
    </row>
    <row r="327" spans="1:8" s="799" customFormat="1">
      <c r="A327" s="536" t="s">
        <v>1178</v>
      </c>
      <c r="B327" s="541" t="s">
        <v>100</v>
      </c>
      <c r="C327" s="827">
        <f>C64-C65-C68+C84+C98-C99+C102+C103-C105-C106-C107+C108+C109-C119</f>
        <v>0</v>
      </c>
      <c r="D327" s="827">
        <f>D64-D65-D68+D84+D98-D99+D102+D103-D105-D106-D107+D108+D109-D119+D124</f>
        <v>0</v>
      </c>
      <c r="E327" s="827">
        <f>E64-E65-E68+E84+E98-E99+E102+E103-E105-E106-E107+E108+E109-E119+E124</f>
        <v>0</v>
      </c>
      <c r="F327" s="827">
        <f>F64-F65-F68+F84+F98-F99+F102+F103-F105-F106-F107+F108+F109-F119</f>
        <v>0</v>
      </c>
      <c r="G327" s="827">
        <f>G64-G65-G68+G84+G98-G99+G102+G103-G105-G106-G107+G108+G109-G119</f>
        <v>0</v>
      </c>
      <c r="H327" s="827">
        <f>H64-H65-H68+H84+H98-H99+H102+H103-H105-H106-H107+H108+H109-H119+H124</f>
        <v>0</v>
      </c>
    </row>
    <row r="328" spans="1:8" s="799" customFormat="1">
      <c r="A328" s="536" t="s">
        <v>659</v>
      </c>
      <c r="B328" s="541" t="s">
        <v>55</v>
      </c>
      <c r="C328" s="827">
        <f t="shared" ref="C328:H328" si="106">C105</f>
        <v>0</v>
      </c>
      <c r="D328" s="827">
        <f t="shared" si="106"/>
        <v>0</v>
      </c>
      <c r="E328" s="827">
        <f t="shared" si="106"/>
        <v>0</v>
      </c>
      <c r="F328" s="827">
        <f t="shared" si="106"/>
        <v>0</v>
      </c>
      <c r="G328" s="827">
        <f t="shared" si="106"/>
        <v>0</v>
      </c>
      <c r="H328" s="827">
        <f t="shared" si="106"/>
        <v>0</v>
      </c>
    </row>
    <row r="329" spans="1:8" s="799" customFormat="1" ht="14.4" thickBot="1">
      <c r="B329" s="539" t="s">
        <v>401</v>
      </c>
      <c r="C329" s="544">
        <f t="shared" ref="C329:H329" si="107">C308-C316</f>
        <v>0</v>
      </c>
      <c r="D329" s="544">
        <f t="shared" si="107"/>
        <v>0</v>
      </c>
      <c r="E329" s="544">
        <f t="shared" si="107"/>
        <v>0</v>
      </c>
      <c r="F329" s="544">
        <f t="shared" si="107"/>
        <v>0</v>
      </c>
      <c r="G329" s="544">
        <f t="shared" si="107"/>
        <v>0</v>
      </c>
      <c r="H329" s="544">
        <f t="shared" si="107"/>
        <v>0</v>
      </c>
    </row>
    <row r="330" spans="1:8" s="799" customFormat="1" ht="15" thickTop="1" thickBot="1">
      <c r="B330" s="825" t="s">
        <v>663</v>
      </c>
      <c r="C330" s="826">
        <f>C135</f>
        <v>0</v>
      </c>
      <c r="D330" s="826">
        <f>D135</f>
        <v>0</v>
      </c>
      <c r="E330" s="823"/>
      <c r="F330" s="826">
        <f>F135</f>
        <v>0</v>
      </c>
      <c r="G330" s="826">
        <f>G135</f>
        <v>0</v>
      </c>
      <c r="H330" s="826">
        <f>H135</f>
        <v>0</v>
      </c>
    </row>
    <row r="331" spans="1:8" s="799" customFormat="1" ht="15" thickTop="1" thickBot="1">
      <c r="B331" s="825" t="s">
        <v>664</v>
      </c>
      <c r="C331" s="824">
        <f>C137</f>
        <v>0</v>
      </c>
      <c r="D331" s="824">
        <f>D137</f>
        <v>0</v>
      </c>
      <c r="E331" s="823"/>
      <c r="F331" s="824">
        <f>F137</f>
        <v>0</v>
      </c>
      <c r="G331" s="824">
        <f>G137</f>
        <v>0</v>
      </c>
      <c r="H331" s="824">
        <f>H137</f>
        <v>0</v>
      </c>
    </row>
    <row r="332" spans="1:8" s="799" customFormat="1" ht="15" thickTop="1" thickBot="1">
      <c r="B332" s="539" t="s">
        <v>389</v>
      </c>
      <c r="C332" s="544">
        <f>C329+C331+C330</f>
        <v>0</v>
      </c>
      <c r="D332" s="544">
        <f>D329+D331+D330</f>
        <v>0</v>
      </c>
      <c r="E332" s="823"/>
      <c r="F332" s="544">
        <f>F329+F331+F330</f>
        <v>0</v>
      </c>
      <c r="G332" s="544">
        <f>G329+G331+G330</f>
        <v>0</v>
      </c>
      <c r="H332" s="544">
        <f>H329+H331+H330</f>
        <v>0</v>
      </c>
    </row>
  </sheetData>
  <mergeCells count="3">
    <mergeCell ref="A1:H1"/>
    <mergeCell ref="A130:B130"/>
    <mergeCell ref="A196:H196"/>
  </mergeCells>
  <pageMargins left="0.55000000000000004" right="0.28000000000000003" top="0.26" bottom="0.2" header="0.25" footer="0.21"/>
  <pageSetup paperSize="9" scale="52" orientation="landscape" r:id="rId1"/>
  <rowBreaks count="5" manualBreakCount="5">
    <brk id="60" max="7" man="1"/>
    <brk id="138" max="7" man="1"/>
    <brk id="203" max="7" man="1"/>
    <brk id="247" max="7" man="1"/>
    <brk id="304" max="7" man="1"/>
  </rowBreaks>
</worksheet>
</file>

<file path=xl/worksheets/sheet14.xml><?xml version="1.0" encoding="utf-8"?>
<worksheet xmlns="http://schemas.openxmlformats.org/spreadsheetml/2006/main" xmlns:r="http://schemas.openxmlformats.org/officeDocument/2006/relationships">
  <dimension ref="A1:J283"/>
  <sheetViews>
    <sheetView view="pageBreakPreview" topLeftCell="B172" zoomScale="90" zoomScaleNormal="100" zoomScaleSheetLayoutView="90" workbookViewId="0">
      <selection activeCell="C189" sqref="C189"/>
    </sheetView>
  </sheetViews>
  <sheetFormatPr defaultColWidth="9.109375" defaultRowHeight="13.2"/>
  <cols>
    <col min="1" max="1" width="18.88671875" style="474" hidden="1" customWidth="1"/>
    <col min="2" max="2" width="26" style="474" customWidth="1"/>
    <col min="3" max="3" width="91.44140625" style="474" customWidth="1"/>
    <col min="4" max="4" width="24.109375" style="474" customWidth="1"/>
    <col min="5" max="5" width="20.33203125" style="474" customWidth="1"/>
    <col min="6" max="6" width="22.6640625" style="474" customWidth="1"/>
    <col min="7" max="7" width="21.44140625" style="474" customWidth="1"/>
    <col min="8" max="8" width="23" style="474" customWidth="1"/>
    <col min="9" max="9" width="20.88671875" style="474" customWidth="1"/>
    <col min="10" max="10" width="20" style="474" customWidth="1"/>
    <col min="11" max="16384" width="9.109375" style="474"/>
  </cols>
  <sheetData>
    <row r="1" spans="1:10" ht="17.399999999999999">
      <c r="B1" s="1505" t="s">
        <v>1240</v>
      </c>
      <c r="C1" s="1505"/>
      <c r="D1" s="1505"/>
      <c r="E1" s="1505"/>
      <c r="F1" s="1505"/>
      <c r="G1" s="1505"/>
      <c r="H1" s="1505"/>
      <c r="I1" s="1505"/>
    </row>
    <row r="2" spans="1:10">
      <c r="B2" s="545"/>
      <c r="C2" s="545"/>
      <c r="D2" s="545"/>
      <c r="E2" s="545"/>
      <c r="F2" s="545"/>
      <c r="G2" s="545"/>
      <c r="H2" s="545"/>
      <c r="I2" s="545"/>
    </row>
    <row r="3" spans="1:10">
      <c r="B3" s="545" t="s">
        <v>331</v>
      </c>
      <c r="C3" s="1094"/>
      <c r="D3" s="545"/>
      <c r="E3" s="545"/>
      <c r="F3" s="545"/>
      <c r="G3" s="545"/>
      <c r="H3" s="545"/>
      <c r="I3" s="545"/>
    </row>
    <row r="4" spans="1:10">
      <c r="B4" s="545" t="s">
        <v>332</v>
      </c>
      <c r="C4" s="1094"/>
      <c r="D4" s="545"/>
      <c r="E4" s="545"/>
      <c r="F4" s="545"/>
      <c r="G4" s="545"/>
      <c r="H4" s="545"/>
      <c r="I4" s="545"/>
    </row>
    <row r="5" spans="1:10">
      <c r="B5" s="545" t="s">
        <v>333</v>
      </c>
      <c r="C5" s="1094"/>
      <c r="D5" s="545"/>
      <c r="E5" s="545"/>
      <c r="F5" s="545"/>
      <c r="G5" s="545"/>
      <c r="H5" s="545"/>
      <c r="I5" s="545"/>
    </row>
    <row r="6" spans="1:10">
      <c r="B6" s="545" t="s">
        <v>334</v>
      </c>
      <c r="C6" s="1094"/>
      <c r="D6" s="545"/>
      <c r="E6" s="545"/>
      <c r="F6" s="545"/>
      <c r="G6" s="545"/>
      <c r="H6" s="545"/>
      <c r="I6" s="545"/>
    </row>
    <row r="7" spans="1:10">
      <c r="B7" s="545" t="s">
        <v>335</v>
      </c>
      <c r="C7" s="1094"/>
      <c r="D7" s="545"/>
      <c r="E7" s="545"/>
      <c r="F7" s="545"/>
      <c r="G7" s="545"/>
      <c r="H7" s="545"/>
      <c r="I7" s="545"/>
    </row>
    <row r="8" spans="1:10">
      <c r="B8" s="545"/>
      <c r="C8" s="545"/>
      <c r="D8" s="545"/>
      <c r="E8" s="545"/>
      <c r="F8" s="545"/>
      <c r="G8" s="545"/>
      <c r="H8" s="545"/>
      <c r="I8" s="545"/>
    </row>
    <row r="9" spans="1:10" ht="18.600000000000001" thickBot="1">
      <c r="B9" s="546" t="s">
        <v>96</v>
      </c>
      <c r="I9" s="547" t="s">
        <v>336</v>
      </c>
    </row>
    <row r="10" spans="1:10" ht="54" thickTop="1" thickBot="1">
      <c r="B10" s="548" t="s">
        <v>337</v>
      </c>
      <c r="C10" s="549" t="s">
        <v>338</v>
      </c>
      <c r="D10" s="550" t="s">
        <v>1131</v>
      </c>
      <c r="E10" s="550" t="s">
        <v>1137</v>
      </c>
      <c r="F10" s="550" t="s">
        <v>1138</v>
      </c>
      <c r="G10" s="550" t="s">
        <v>1139</v>
      </c>
      <c r="H10" s="550" t="s">
        <v>1140</v>
      </c>
      <c r="I10" s="551" t="s">
        <v>1133</v>
      </c>
    </row>
    <row r="11" spans="1:10" ht="14.4" thickTop="1">
      <c r="A11" s="474" t="s">
        <v>678</v>
      </c>
      <c r="B11" s="552">
        <v>0</v>
      </c>
      <c r="C11" s="553" t="s">
        <v>340</v>
      </c>
      <c r="D11" s="1136"/>
      <c r="E11" s="1136"/>
      <c r="F11" s="1136"/>
      <c r="G11" s="1136"/>
      <c r="H11" s="1136"/>
      <c r="I11" s="1136"/>
      <c r="J11" s="679"/>
    </row>
    <row r="12" spans="1:10" ht="13.8">
      <c r="A12" s="474" t="s">
        <v>679</v>
      </c>
      <c r="B12" s="555">
        <v>100</v>
      </c>
      <c r="C12" s="556" t="s">
        <v>1004</v>
      </c>
      <c r="D12" s="1137"/>
      <c r="E12" s="1137"/>
      <c r="F12" s="1137"/>
      <c r="G12" s="1137"/>
      <c r="H12" s="1137"/>
      <c r="I12" s="1137"/>
      <c r="J12" s="679"/>
    </row>
    <row r="13" spans="1:10" ht="13.8">
      <c r="A13" s="474" t="s">
        <v>680</v>
      </c>
      <c r="B13" s="558">
        <v>112</v>
      </c>
      <c r="C13" s="557" t="s">
        <v>681</v>
      </c>
      <c r="D13" s="1137"/>
      <c r="E13" s="1137"/>
      <c r="F13" s="1137"/>
      <c r="G13" s="1137"/>
      <c r="H13" s="1137"/>
      <c r="I13" s="1137"/>
      <c r="J13" s="679"/>
    </row>
    <row r="14" spans="1:10" ht="13.8">
      <c r="A14" s="474" t="s">
        <v>682</v>
      </c>
      <c r="B14" s="558">
        <v>115</v>
      </c>
      <c r="C14" s="557" t="s">
        <v>683</v>
      </c>
      <c r="D14" s="1137"/>
      <c r="E14" s="1137"/>
      <c r="F14" s="1137"/>
      <c r="G14" s="1137"/>
      <c r="H14" s="1137"/>
      <c r="I14" s="1137"/>
      <c r="J14" s="679"/>
    </row>
    <row r="15" spans="1:10" ht="13.8">
      <c r="A15" s="474" t="s">
        <v>684</v>
      </c>
      <c r="B15" s="558">
        <v>116</v>
      </c>
      <c r="C15" s="557" t="s">
        <v>685</v>
      </c>
      <c r="D15" s="1137"/>
      <c r="E15" s="1137"/>
      <c r="F15" s="1137"/>
      <c r="G15" s="1137"/>
      <c r="H15" s="1137"/>
      <c r="I15" s="1137"/>
      <c r="J15" s="679"/>
    </row>
    <row r="16" spans="1:10" ht="13.8">
      <c r="A16" s="474" t="s">
        <v>686</v>
      </c>
      <c r="B16" s="558">
        <v>117</v>
      </c>
      <c r="C16" s="557" t="s">
        <v>687</v>
      </c>
      <c r="D16" s="1137"/>
      <c r="E16" s="1137"/>
      <c r="F16" s="1137"/>
      <c r="G16" s="1137"/>
      <c r="H16" s="1137"/>
      <c r="I16" s="1137"/>
      <c r="J16" s="679"/>
    </row>
    <row r="17" spans="1:10" ht="27" thickBot="1">
      <c r="A17" s="474" t="s">
        <v>688</v>
      </c>
      <c r="B17" s="558">
        <v>118</v>
      </c>
      <c r="C17" s="557" t="s">
        <v>689</v>
      </c>
      <c r="D17" s="1137"/>
      <c r="E17" s="1137"/>
      <c r="F17" s="1137"/>
      <c r="G17" s="1137"/>
      <c r="H17" s="1137"/>
      <c r="I17" s="1137"/>
      <c r="J17" s="679"/>
    </row>
    <row r="18" spans="1:10" ht="14.4" thickTop="1">
      <c r="A18" s="474" t="s">
        <v>690</v>
      </c>
      <c r="B18" s="552">
        <v>1000</v>
      </c>
      <c r="C18" s="553" t="s">
        <v>341</v>
      </c>
      <c r="D18" s="1136"/>
      <c r="E18" s="1136"/>
      <c r="F18" s="1136"/>
      <c r="G18" s="1136"/>
      <c r="H18" s="1136"/>
      <c r="I18" s="1136"/>
      <c r="J18" s="679"/>
    </row>
    <row r="19" spans="1:10" ht="14.4" thickBot="1">
      <c r="A19" s="474" t="s">
        <v>691</v>
      </c>
      <c r="B19" s="559">
        <v>1100</v>
      </c>
      <c r="C19" s="560" t="s">
        <v>342</v>
      </c>
      <c r="D19" s="1138"/>
      <c r="E19" s="1138"/>
      <c r="F19" s="1138"/>
      <c r="G19" s="1138"/>
      <c r="H19" s="1138"/>
      <c r="I19" s="1138"/>
      <c r="J19" s="679"/>
    </row>
    <row r="20" spans="1:10" ht="15" thickTop="1" thickBot="1">
      <c r="A20" s="474" t="s">
        <v>692</v>
      </c>
      <c r="B20" s="562">
        <v>1200</v>
      </c>
      <c r="C20" s="563" t="s">
        <v>693</v>
      </c>
      <c r="D20" s="1138"/>
      <c r="E20" s="1138"/>
      <c r="F20" s="1138"/>
      <c r="G20" s="1138"/>
      <c r="H20" s="1138"/>
      <c r="I20" s="1138"/>
      <c r="J20" s="679"/>
    </row>
    <row r="21" spans="1:10" ht="14.4" thickTop="1">
      <c r="A21" s="474" t="s">
        <v>694</v>
      </c>
      <c r="B21" s="552">
        <v>2000</v>
      </c>
      <c r="C21" s="553" t="s">
        <v>971</v>
      </c>
      <c r="D21" s="1136"/>
      <c r="E21" s="1136"/>
      <c r="F21" s="1136"/>
      <c r="G21" s="1136"/>
      <c r="H21" s="1136"/>
      <c r="I21" s="1136"/>
      <c r="J21" s="679"/>
    </row>
    <row r="22" spans="1:10" ht="13.8">
      <c r="A22" s="474" t="s">
        <v>695</v>
      </c>
      <c r="B22" s="558" t="s">
        <v>344</v>
      </c>
      <c r="C22" s="564" t="s">
        <v>345</v>
      </c>
      <c r="D22" s="1139"/>
      <c r="E22" s="1139"/>
      <c r="F22" s="1139"/>
      <c r="G22" s="1139"/>
      <c r="H22" s="1139"/>
      <c r="I22" s="1139"/>
      <c r="J22" s="679"/>
    </row>
    <row r="23" spans="1:10" ht="14.4" thickBot="1">
      <c r="A23" s="474" t="s">
        <v>696</v>
      </c>
      <c r="B23" s="566" t="s">
        <v>346</v>
      </c>
      <c r="C23" s="567" t="s">
        <v>347</v>
      </c>
      <c r="D23" s="1140"/>
      <c r="E23" s="1140"/>
      <c r="F23" s="1140"/>
      <c r="G23" s="1140"/>
      <c r="H23" s="1140"/>
      <c r="I23" s="1140"/>
      <c r="J23" s="679"/>
    </row>
    <row r="24" spans="1:10" ht="14.4" thickTop="1">
      <c r="A24" s="474" t="s">
        <v>697</v>
      </c>
      <c r="B24" s="552">
        <v>3000</v>
      </c>
      <c r="C24" s="553" t="s">
        <v>348</v>
      </c>
      <c r="D24" s="1136"/>
      <c r="E24" s="1136"/>
      <c r="F24" s="1136"/>
      <c r="G24" s="1136"/>
      <c r="H24" s="1136"/>
      <c r="I24" s="1136"/>
      <c r="J24" s="679"/>
    </row>
    <row r="25" spans="1:10" ht="13.8">
      <c r="A25" s="474" t="s">
        <v>698</v>
      </c>
      <c r="B25" s="558" t="s">
        <v>699</v>
      </c>
      <c r="C25" s="557" t="s">
        <v>700</v>
      </c>
      <c r="D25" s="1139"/>
      <c r="E25" s="1139"/>
      <c r="F25" s="1139"/>
      <c r="G25" s="1139"/>
      <c r="H25" s="1139"/>
      <c r="I25" s="1139"/>
      <c r="J25" s="679"/>
    </row>
    <row r="26" spans="1:10" ht="13.8">
      <c r="A26" s="474" t="s">
        <v>701</v>
      </c>
      <c r="B26" s="558" t="s">
        <v>702</v>
      </c>
      <c r="C26" s="557" t="s">
        <v>703</v>
      </c>
      <c r="D26" s="1139"/>
      <c r="E26" s="1139"/>
      <c r="F26" s="1139"/>
      <c r="G26" s="1139"/>
      <c r="H26" s="1139"/>
      <c r="I26" s="1139"/>
      <c r="J26" s="679"/>
    </row>
    <row r="27" spans="1:10" ht="13.8">
      <c r="A27" s="474" t="s">
        <v>704</v>
      </c>
      <c r="B27" s="558" t="s">
        <v>705</v>
      </c>
      <c r="C27" s="557" t="s">
        <v>706</v>
      </c>
      <c r="D27" s="1139"/>
      <c r="E27" s="1139"/>
      <c r="F27" s="1139"/>
      <c r="G27" s="1139"/>
      <c r="H27" s="1139"/>
      <c r="I27" s="1139"/>
      <c r="J27" s="679"/>
    </row>
    <row r="28" spans="1:10" ht="13.8">
      <c r="A28" s="474" t="s">
        <v>707</v>
      </c>
      <c r="B28" s="558" t="s">
        <v>708</v>
      </c>
      <c r="C28" s="557" t="s">
        <v>709</v>
      </c>
      <c r="D28" s="1139"/>
      <c r="E28" s="1139"/>
      <c r="F28" s="1139"/>
      <c r="G28" s="1139"/>
      <c r="H28" s="1139"/>
      <c r="I28" s="1139"/>
      <c r="J28" s="679"/>
    </row>
    <row r="29" spans="1:10" ht="13.8">
      <c r="A29" s="474" t="s">
        <v>710</v>
      </c>
      <c r="B29" s="558">
        <v>3140</v>
      </c>
      <c r="C29" s="557" t="s">
        <v>711</v>
      </c>
      <c r="D29" s="1139"/>
      <c r="E29" s="1139"/>
      <c r="F29" s="1139"/>
      <c r="G29" s="1139"/>
      <c r="H29" s="1139"/>
      <c r="I29" s="1139"/>
      <c r="J29" s="679"/>
    </row>
    <row r="30" spans="1:10" ht="13.8">
      <c r="A30" s="474" t="s">
        <v>712</v>
      </c>
      <c r="B30" s="558">
        <v>3143</v>
      </c>
      <c r="C30" s="557" t="s">
        <v>706</v>
      </c>
      <c r="D30" s="1139"/>
      <c r="E30" s="1139"/>
      <c r="F30" s="1139"/>
      <c r="G30" s="1139"/>
      <c r="H30" s="1139"/>
      <c r="I30" s="1139"/>
      <c r="J30" s="679"/>
    </row>
    <row r="31" spans="1:10" ht="13.8">
      <c r="A31" s="474" t="s">
        <v>713</v>
      </c>
      <c r="B31" s="558">
        <v>3144</v>
      </c>
      <c r="C31" s="557" t="s">
        <v>714</v>
      </c>
      <c r="D31" s="1139"/>
      <c r="E31" s="1139"/>
      <c r="F31" s="1139"/>
      <c r="G31" s="1139"/>
      <c r="H31" s="1139"/>
      <c r="I31" s="1139"/>
      <c r="J31" s="679"/>
    </row>
    <row r="32" spans="1:10" ht="13.8">
      <c r="A32" s="474" t="s">
        <v>715</v>
      </c>
      <c r="B32" s="558">
        <v>3149</v>
      </c>
      <c r="C32" s="557" t="s">
        <v>716</v>
      </c>
      <c r="D32" s="1139"/>
      <c r="E32" s="1139"/>
      <c r="F32" s="1139"/>
      <c r="G32" s="1139"/>
      <c r="H32" s="1139"/>
      <c r="I32" s="1139"/>
      <c r="J32" s="679"/>
    </row>
    <row r="33" spans="1:10" ht="13.8">
      <c r="A33" s="474" t="s">
        <v>717</v>
      </c>
      <c r="B33" s="558">
        <v>3350</v>
      </c>
      <c r="C33" s="557" t="s">
        <v>349</v>
      </c>
      <c r="D33" s="1139"/>
      <c r="E33" s="1139"/>
      <c r="F33" s="1139"/>
      <c r="G33" s="1139"/>
      <c r="H33" s="1139"/>
      <c r="I33" s="1139"/>
      <c r="J33" s="679"/>
    </row>
    <row r="34" spans="1:10" ht="13.8">
      <c r="A34" s="474" t="s">
        <v>718</v>
      </c>
      <c r="B34" s="558"/>
      <c r="C34" s="569" t="s">
        <v>350</v>
      </c>
      <c r="D34" s="1139"/>
      <c r="E34" s="1139"/>
      <c r="F34" s="1139"/>
      <c r="G34" s="1139"/>
      <c r="H34" s="1139"/>
      <c r="I34" s="1139"/>
      <c r="J34" s="679"/>
    </row>
    <row r="35" spans="1:10" ht="13.8">
      <c r="A35" s="474" t="s">
        <v>719</v>
      </c>
      <c r="B35" s="558"/>
      <c r="C35" s="569" t="s">
        <v>351</v>
      </c>
      <c r="D35" s="1139"/>
      <c r="E35" s="1139"/>
      <c r="F35" s="1139"/>
      <c r="G35" s="1139"/>
      <c r="H35" s="1139"/>
      <c r="I35" s="1139"/>
      <c r="J35" s="679"/>
    </row>
    <row r="36" spans="1:10" ht="13.8">
      <c r="A36" s="474" t="s">
        <v>720</v>
      </c>
      <c r="B36" s="558"/>
      <c r="C36" s="569" t="s">
        <v>352</v>
      </c>
      <c r="D36" s="1139"/>
      <c r="E36" s="1139"/>
      <c r="F36" s="1139"/>
      <c r="G36" s="1139"/>
      <c r="H36" s="1139"/>
      <c r="I36" s="1139"/>
      <c r="J36" s="679"/>
    </row>
    <row r="37" spans="1:10" ht="13.8">
      <c r="A37" s="474" t="s">
        <v>721</v>
      </c>
      <c r="B37" s="555">
        <v>3400</v>
      </c>
      <c r="C37" s="556" t="s">
        <v>722</v>
      </c>
      <c r="D37" s="1139"/>
      <c r="E37" s="1139"/>
      <c r="F37" s="1139"/>
      <c r="G37" s="1139"/>
      <c r="H37" s="1139"/>
      <c r="I37" s="1139"/>
      <c r="J37" s="679"/>
    </row>
    <row r="38" spans="1:10" ht="13.8">
      <c r="A38" s="474" t="s">
        <v>723</v>
      </c>
      <c r="B38" s="558">
        <v>3510</v>
      </c>
      <c r="C38" s="557" t="s">
        <v>353</v>
      </c>
      <c r="D38" s="1139"/>
      <c r="E38" s="1139"/>
      <c r="F38" s="1139"/>
      <c r="G38" s="1139"/>
      <c r="H38" s="1139"/>
      <c r="I38" s="1139"/>
      <c r="J38" s="679"/>
    </row>
    <row r="39" spans="1:10" ht="13.8">
      <c r="A39" s="474" t="s">
        <v>724</v>
      </c>
      <c r="B39" s="558">
        <v>3520</v>
      </c>
      <c r="C39" s="557" t="s">
        <v>552</v>
      </c>
      <c r="D39" s="1139"/>
      <c r="E39" s="1139"/>
      <c r="F39" s="1139"/>
      <c r="G39" s="1139"/>
      <c r="H39" s="1139"/>
      <c r="I39" s="1139"/>
      <c r="J39" s="679"/>
    </row>
    <row r="40" spans="1:10" ht="14.4" thickBot="1">
      <c r="A40" s="474" t="s">
        <v>725</v>
      </c>
      <c r="B40" s="559">
        <v>3900</v>
      </c>
      <c r="C40" s="560" t="s">
        <v>726</v>
      </c>
      <c r="D40" s="1140"/>
      <c r="E40" s="1140"/>
      <c r="F40" s="1140"/>
      <c r="G40" s="1140"/>
      <c r="H40" s="1140"/>
      <c r="I40" s="1140"/>
      <c r="J40" s="679"/>
    </row>
    <row r="41" spans="1:10" ht="15" thickTop="1" thickBot="1">
      <c r="A41" s="474" t="s">
        <v>727</v>
      </c>
      <c r="B41" s="570">
        <v>4000</v>
      </c>
      <c r="C41" s="571" t="s">
        <v>1008</v>
      </c>
      <c r="D41" s="1136"/>
      <c r="E41" s="1136"/>
      <c r="F41" s="1136"/>
      <c r="G41" s="1136"/>
      <c r="H41" s="1136"/>
      <c r="I41" s="1136"/>
      <c r="J41" s="679"/>
    </row>
    <row r="42" spans="1:10" ht="14.4" thickTop="1">
      <c r="A42" s="474" t="s">
        <v>728</v>
      </c>
      <c r="B42" s="552">
        <v>5000</v>
      </c>
      <c r="C42" s="553" t="s">
        <v>1010</v>
      </c>
      <c r="D42" s="1136"/>
      <c r="E42" s="1136"/>
      <c r="F42" s="1136"/>
      <c r="G42" s="1136"/>
      <c r="H42" s="1136"/>
      <c r="I42" s="1136"/>
      <c r="J42" s="679"/>
    </row>
    <row r="43" spans="1:10" ht="13.8">
      <c r="A43" s="474" t="s">
        <v>729</v>
      </c>
      <c r="B43" s="562">
        <v>5100</v>
      </c>
      <c r="C43" s="563" t="s">
        <v>730</v>
      </c>
      <c r="D43" s="1141"/>
      <c r="E43" s="1141"/>
      <c r="F43" s="1141"/>
      <c r="G43" s="1141"/>
      <c r="H43" s="1141"/>
      <c r="I43" s="1141"/>
      <c r="J43" s="679"/>
    </row>
    <row r="44" spans="1:10" ht="13.8">
      <c r="A44" s="474" t="s">
        <v>731</v>
      </c>
      <c r="B44" s="562">
        <v>5200</v>
      </c>
      <c r="C44" s="563" t="s">
        <v>732</v>
      </c>
      <c r="D44" s="1141"/>
      <c r="E44" s="1141"/>
      <c r="F44" s="1141"/>
      <c r="G44" s="1141"/>
      <c r="H44" s="1141"/>
      <c r="I44" s="1141"/>
      <c r="J44" s="679"/>
    </row>
    <row r="45" spans="1:10" ht="13.8">
      <c r="A45" s="474" t="s">
        <v>733</v>
      </c>
      <c r="B45" s="562">
        <v>5400</v>
      </c>
      <c r="C45" s="563" t="s">
        <v>734</v>
      </c>
      <c r="D45" s="1141"/>
      <c r="E45" s="1141"/>
      <c r="F45" s="1141"/>
      <c r="G45" s="1141"/>
      <c r="H45" s="1141"/>
      <c r="I45" s="1141"/>
      <c r="J45" s="679"/>
    </row>
    <row r="46" spans="1:10" ht="13.8">
      <c r="A46" s="474" t="s">
        <v>735</v>
      </c>
      <c r="B46" s="562">
        <v>5500</v>
      </c>
      <c r="C46" s="563" t="s">
        <v>736</v>
      </c>
      <c r="D46" s="1141"/>
      <c r="E46" s="1141"/>
      <c r="F46" s="1141"/>
      <c r="G46" s="1141"/>
      <c r="H46" s="1141"/>
      <c r="I46" s="1141"/>
      <c r="J46" s="679"/>
    </row>
    <row r="47" spans="1:10" ht="13.8">
      <c r="A47" s="474" t="s">
        <v>737</v>
      </c>
      <c r="B47" s="562">
        <v>5600</v>
      </c>
      <c r="C47" s="563" t="s">
        <v>738</v>
      </c>
      <c r="D47" s="1141"/>
      <c r="E47" s="1141"/>
      <c r="F47" s="1141"/>
      <c r="G47" s="1141"/>
      <c r="H47" s="1141"/>
      <c r="I47" s="1141"/>
      <c r="J47" s="679"/>
    </row>
    <row r="48" spans="1:10" ht="14.4" thickBot="1">
      <c r="B48" s="1142">
        <v>5693</v>
      </c>
      <c r="C48" s="1143" t="s">
        <v>1241</v>
      </c>
      <c r="D48" s="1141"/>
      <c r="E48" s="1141"/>
      <c r="F48" s="1141"/>
      <c r="G48" s="1141"/>
      <c r="H48" s="1141"/>
      <c r="I48" s="1141"/>
      <c r="J48" s="679"/>
    </row>
    <row r="49" spans="1:10" ht="14.4" thickTop="1">
      <c r="A49" s="474" t="s">
        <v>739</v>
      </c>
      <c r="B49" s="552">
        <v>6000</v>
      </c>
      <c r="C49" s="553" t="s">
        <v>1007</v>
      </c>
      <c r="D49" s="1136"/>
      <c r="E49" s="1136"/>
      <c r="F49" s="1136"/>
      <c r="G49" s="1136"/>
      <c r="H49" s="1136"/>
      <c r="I49" s="1136"/>
      <c r="J49" s="679"/>
    </row>
    <row r="50" spans="1:10" ht="13.8">
      <c r="A50" s="474" t="s">
        <v>740</v>
      </c>
      <c r="B50" s="555">
        <v>6100</v>
      </c>
      <c r="C50" s="556" t="s">
        <v>1005</v>
      </c>
      <c r="D50" s="1139"/>
      <c r="E50" s="1139"/>
      <c r="F50" s="1139"/>
      <c r="G50" s="1139"/>
      <c r="H50" s="1139"/>
      <c r="I50" s="1139"/>
      <c r="J50" s="679"/>
    </row>
    <row r="51" spans="1:10" ht="13.8">
      <c r="A51" s="474" t="s">
        <v>741</v>
      </c>
      <c r="B51" s="558">
        <v>6110</v>
      </c>
      <c r="C51" s="557" t="s">
        <v>1004</v>
      </c>
      <c r="D51" s="1139"/>
      <c r="E51" s="1139"/>
      <c r="F51" s="1139"/>
      <c r="G51" s="1139"/>
      <c r="H51" s="1139"/>
      <c r="I51" s="1139"/>
      <c r="J51" s="679"/>
    </row>
    <row r="52" spans="1:10" ht="26.4">
      <c r="A52" s="474" t="s">
        <v>742</v>
      </c>
      <c r="B52" s="558">
        <v>6118</v>
      </c>
      <c r="C52" s="557" t="s">
        <v>356</v>
      </c>
      <c r="D52" s="1139"/>
      <c r="E52" s="1139"/>
      <c r="F52" s="1139"/>
      <c r="G52" s="1139"/>
      <c r="H52" s="1139"/>
      <c r="I52" s="1139"/>
      <c r="J52" s="679"/>
    </row>
    <row r="53" spans="1:10" ht="13.8">
      <c r="A53" s="474" t="s">
        <v>743</v>
      </c>
      <c r="B53" s="573">
        <v>6435</v>
      </c>
      <c r="C53" s="574" t="s">
        <v>1003</v>
      </c>
      <c r="D53" s="1139"/>
      <c r="E53" s="1139"/>
      <c r="F53" s="1139"/>
      <c r="G53" s="1139"/>
      <c r="H53" s="1139"/>
      <c r="I53" s="1139"/>
      <c r="J53" s="679"/>
    </row>
    <row r="54" spans="1:10" ht="13.8">
      <c r="A54" s="474" t="s">
        <v>744</v>
      </c>
      <c r="B54" s="575"/>
      <c r="C54" s="569" t="s">
        <v>350</v>
      </c>
      <c r="D54" s="1144"/>
      <c r="E54" s="1144"/>
      <c r="F54" s="1144"/>
      <c r="G54" s="1144"/>
      <c r="H54" s="1144"/>
      <c r="I54" s="1144"/>
      <c r="J54" s="679"/>
    </row>
    <row r="55" spans="1:10" ht="13.8">
      <c r="A55" s="474" t="s">
        <v>745</v>
      </c>
      <c r="B55" s="575"/>
      <c r="C55" s="569" t="s">
        <v>351</v>
      </c>
      <c r="D55" s="1144"/>
      <c r="E55" s="1144"/>
      <c r="F55" s="1144"/>
      <c r="G55" s="1144"/>
      <c r="H55" s="1144"/>
      <c r="I55" s="1144"/>
      <c r="J55" s="679"/>
    </row>
    <row r="56" spans="1:10" ht="13.8">
      <c r="A56" s="474" t="s">
        <v>746</v>
      </c>
      <c r="B56" s="575"/>
      <c r="C56" s="569" t="s">
        <v>352</v>
      </c>
      <c r="D56" s="1144"/>
      <c r="E56" s="1144"/>
      <c r="F56" s="1144"/>
      <c r="G56" s="1144"/>
      <c r="H56" s="1144"/>
      <c r="I56" s="1144"/>
      <c r="J56" s="679"/>
    </row>
    <row r="57" spans="1:10" ht="14.4" thickBot="1">
      <c r="A57" s="474" t="s">
        <v>747</v>
      </c>
      <c r="B57" s="577">
        <v>6451</v>
      </c>
      <c r="C57" s="578" t="s">
        <v>353</v>
      </c>
      <c r="D57" s="1140"/>
      <c r="E57" s="1140"/>
      <c r="F57" s="1140"/>
      <c r="G57" s="1140"/>
      <c r="H57" s="1140"/>
      <c r="I57" s="1140"/>
      <c r="J57" s="679"/>
    </row>
    <row r="58" spans="1:10" ht="14.4" thickTop="1">
      <c r="A58" s="474" t="s">
        <v>748</v>
      </c>
      <c r="B58" s="552">
        <v>7000</v>
      </c>
      <c r="C58" s="553" t="s">
        <v>1006</v>
      </c>
      <c r="D58" s="1136"/>
      <c r="E58" s="1136"/>
      <c r="F58" s="1136"/>
      <c r="G58" s="1136"/>
      <c r="H58" s="1136"/>
      <c r="I58" s="1136"/>
      <c r="J58" s="679"/>
    </row>
    <row r="59" spans="1:10" ht="13.8">
      <c r="A59" s="474" t="s">
        <v>749</v>
      </c>
      <c r="B59" s="555">
        <v>7100</v>
      </c>
      <c r="C59" s="556" t="s">
        <v>357</v>
      </c>
      <c r="D59" s="1139"/>
      <c r="E59" s="1139"/>
      <c r="F59" s="1139"/>
      <c r="G59" s="1139"/>
      <c r="H59" s="1139"/>
      <c r="I59" s="1139"/>
      <c r="J59" s="679"/>
    </row>
    <row r="60" spans="1:10" ht="14.4" thickBot="1">
      <c r="A60" s="474" t="s">
        <v>750</v>
      </c>
      <c r="B60" s="559">
        <v>7200</v>
      </c>
      <c r="C60" s="560" t="s">
        <v>358</v>
      </c>
      <c r="D60" s="1140"/>
      <c r="E60" s="1140"/>
      <c r="F60" s="1140"/>
      <c r="G60" s="1140"/>
      <c r="H60" s="1140"/>
      <c r="I60" s="1140"/>
      <c r="J60" s="679"/>
    </row>
    <row r="61" spans="1:10" ht="14.4" thickTop="1">
      <c r="A61" s="474" t="s">
        <v>751</v>
      </c>
      <c r="B61" s="579">
        <v>8000</v>
      </c>
      <c r="C61" s="580" t="s">
        <v>1242</v>
      </c>
      <c r="D61" s="1136"/>
      <c r="E61" s="1136"/>
      <c r="F61" s="1136"/>
      <c r="G61" s="1136"/>
      <c r="H61" s="1136"/>
      <c r="I61" s="1136"/>
      <c r="J61" s="679"/>
    </row>
    <row r="62" spans="1:10" ht="13.8">
      <c r="A62" s="474" t="s">
        <v>752</v>
      </c>
      <c r="B62" s="555">
        <v>8100</v>
      </c>
      <c r="C62" s="556" t="s">
        <v>1005</v>
      </c>
      <c r="D62" s="1139"/>
      <c r="E62" s="1139"/>
      <c r="F62" s="1139"/>
      <c r="G62" s="1139"/>
      <c r="H62" s="1139"/>
      <c r="I62" s="1139"/>
      <c r="J62" s="679"/>
    </row>
    <row r="63" spans="1:10" ht="13.8">
      <c r="A63" s="474" t="s">
        <v>753</v>
      </c>
      <c r="B63" s="558">
        <v>8110</v>
      </c>
      <c r="C63" s="557" t="s">
        <v>1004</v>
      </c>
      <c r="D63" s="1139"/>
      <c r="E63" s="1139"/>
      <c r="F63" s="1139"/>
      <c r="G63" s="1139"/>
      <c r="H63" s="1139"/>
      <c r="I63" s="1139"/>
      <c r="J63" s="679"/>
    </row>
    <row r="64" spans="1:10" ht="13.8">
      <c r="A64" s="474" t="s">
        <v>754</v>
      </c>
      <c r="B64" s="555">
        <v>8400</v>
      </c>
      <c r="C64" s="556" t="s">
        <v>755</v>
      </c>
      <c r="D64" s="1139"/>
      <c r="E64" s="1139"/>
      <c r="F64" s="1139"/>
      <c r="G64" s="1139"/>
      <c r="H64" s="1139"/>
      <c r="I64" s="1139"/>
      <c r="J64" s="679"/>
    </row>
    <row r="65" spans="1:10" ht="13.8">
      <c r="A65" s="474" t="s">
        <v>756</v>
      </c>
      <c r="B65" s="558">
        <v>8410</v>
      </c>
      <c r="C65" s="557" t="s">
        <v>757</v>
      </c>
      <c r="D65" s="1139"/>
      <c r="E65" s="1139"/>
      <c r="F65" s="1139"/>
      <c r="G65" s="1139"/>
      <c r="H65" s="1139"/>
      <c r="I65" s="1139"/>
      <c r="J65" s="679"/>
    </row>
    <row r="66" spans="1:10" ht="26.4">
      <c r="B66" s="558" t="s">
        <v>758</v>
      </c>
      <c r="C66" s="557" t="s">
        <v>759</v>
      </c>
      <c r="D66" s="1139"/>
      <c r="E66" s="1139"/>
      <c r="F66" s="1139"/>
      <c r="G66" s="1139"/>
      <c r="H66" s="1139"/>
      <c r="I66" s="1139"/>
      <c r="J66" s="679"/>
    </row>
    <row r="67" spans="1:10" ht="13.8">
      <c r="A67" s="474" t="s">
        <v>760</v>
      </c>
      <c r="B67" s="573">
        <v>8435</v>
      </c>
      <c r="C67" s="574" t="s">
        <v>1003</v>
      </c>
      <c r="D67" s="1139"/>
      <c r="E67" s="1139"/>
      <c r="F67" s="1139"/>
      <c r="G67" s="1139"/>
      <c r="H67" s="1139"/>
      <c r="I67" s="1139"/>
      <c r="J67" s="679"/>
    </row>
    <row r="68" spans="1:10" ht="13.8">
      <c r="B68" s="573"/>
      <c r="C68" s="569" t="s">
        <v>350</v>
      </c>
      <c r="D68" s="1139"/>
      <c r="E68" s="1139"/>
      <c r="F68" s="1139"/>
      <c r="G68" s="1139"/>
      <c r="H68" s="1139"/>
      <c r="I68" s="1139"/>
      <c r="J68" s="679"/>
    </row>
    <row r="69" spans="1:10" ht="13.8">
      <c r="B69" s="573"/>
      <c r="C69" s="569" t="s">
        <v>351</v>
      </c>
      <c r="D69" s="1139"/>
      <c r="E69" s="1139"/>
      <c r="F69" s="1139"/>
      <c r="G69" s="1139"/>
      <c r="H69" s="1139"/>
      <c r="I69" s="1139"/>
      <c r="J69" s="679"/>
    </row>
    <row r="70" spans="1:10" ht="13.8">
      <c r="B70" s="573"/>
      <c r="C70" s="569" t="s">
        <v>352</v>
      </c>
      <c r="D70" s="1139"/>
      <c r="E70" s="1139"/>
      <c r="F70" s="1139"/>
      <c r="G70" s="1139"/>
      <c r="H70" s="1139"/>
      <c r="I70" s="1139"/>
      <c r="J70" s="679"/>
    </row>
    <row r="71" spans="1:10" ht="13.8">
      <c r="B71" s="573">
        <v>8451</v>
      </c>
      <c r="C71" s="574" t="s">
        <v>353</v>
      </c>
      <c r="D71" s="1139"/>
      <c r="E71" s="1139"/>
      <c r="F71" s="1139"/>
      <c r="G71" s="1139"/>
      <c r="H71" s="1139"/>
      <c r="I71" s="1139"/>
      <c r="J71" s="679"/>
    </row>
    <row r="72" spans="1:10" ht="13.8">
      <c r="B72" s="555">
        <v>8669</v>
      </c>
      <c r="C72" s="556" t="s">
        <v>1243</v>
      </c>
      <c r="D72" s="1139"/>
      <c r="E72" s="1139"/>
      <c r="F72" s="1139"/>
      <c r="G72" s="1139"/>
      <c r="H72" s="1139"/>
      <c r="I72" s="1139"/>
      <c r="J72" s="679"/>
    </row>
    <row r="73" spans="1:10" ht="13.8">
      <c r="B73" s="555">
        <v>8700</v>
      </c>
      <c r="C73" s="556" t="s">
        <v>761</v>
      </c>
      <c r="D73" s="1139"/>
      <c r="E73" s="1139"/>
      <c r="F73" s="1139"/>
      <c r="G73" s="1139"/>
      <c r="H73" s="1139"/>
      <c r="I73" s="1139"/>
      <c r="J73" s="679"/>
    </row>
    <row r="74" spans="1:10" ht="13.8">
      <c r="A74" s="474" t="s">
        <v>762</v>
      </c>
      <c r="B74" s="558">
        <v>8710</v>
      </c>
      <c r="C74" s="557" t="s">
        <v>357</v>
      </c>
      <c r="D74" s="1139"/>
      <c r="E74" s="1139"/>
      <c r="F74" s="1139"/>
      <c r="G74" s="1139"/>
      <c r="H74" s="1139"/>
      <c r="I74" s="1139"/>
      <c r="J74" s="679"/>
    </row>
    <row r="75" spans="1:10" ht="14.4" thickBot="1">
      <c r="A75" s="474" t="s">
        <v>763</v>
      </c>
      <c r="B75" s="581">
        <v>8720</v>
      </c>
      <c r="C75" s="582" t="s">
        <v>359</v>
      </c>
      <c r="D75" s="1140"/>
      <c r="E75" s="1140"/>
      <c r="F75" s="1140"/>
      <c r="G75" s="1140"/>
      <c r="H75" s="1140"/>
      <c r="I75" s="1140"/>
      <c r="J75" s="679"/>
    </row>
    <row r="76" spans="1:10" ht="14.4" thickTop="1">
      <c r="B76" s="552">
        <v>9000</v>
      </c>
      <c r="C76" s="553" t="s">
        <v>1012</v>
      </c>
      <c r="D76" s="1136"/>
      <c r="E76" s="1136"/>
      <c r="F76" s="1136"/>
      <c r="G76" s="1136"/>
      <c r="H76" s="1136"/>
      <c r="I76" s="1136"/>
      <c r="J76" s="679"/>
    </row>
    <row r="77" spans="1:10" ht="13.8">
      <c r="A77" s="474" t="s">
        <v>764</v>
      </c>
      <c r="B77" s="555" t="s">
        <v>360</v>
      </c>
      <c r="C77" s="556" t="s">
        <v>1013</v>
      </c>
      <c r="D77" s="1139"/>
      <c r="E77" s="1139"/>
      <c r="F77" s="1139"/>
      <c r="G77" s="1139"/>
      <c r="H77" s="1139"/>
      <c r="I77" s="1139"/>
      <c r="J77" s="679"/>
    </row>
    <row r="78" spans="1:10" ht="13.8">
      <c r="A78" s="474" t="s">
        <v>765</v>
      </c>
      <c r="B78" s="555" t="s">
        <v>361</v>
      </c>
      <c r="C78" s="556" t="s">
        <v>1034</v>
      </c>
      <c r="D78" s="1139"/>
      <c r="E78" s="1139"/>
      <c r="F78" s="1139"/>
      <c r="G78" s="1139"/>
      <c r="H78" s="1139"/>
      <c r="I78" s="1139"/>
      <c r="J78" s="679"/>
    </row>
    <row r="79" spans="1:10" ht="13.8">
      <c r="A79" s="474" t="s">
        <v>766</v>
      </c>
      <c r="B79" s="555" t="s">
        <v>363</v>
      </c>
      <c r="C79" s="556" t="s">
        <v>364</v>
      </c>
      <c r="D79" s="1139"/>
      <c r="E79" s="1139"/>
      <c r="F79" s="1139"/>
      <c r="G79" s="1139"/>
      <c r="H79" s="1139"/>
      <c r="I79" s="1139"/>
      <c r="J79" s="679"/>
    </row>
    <row r="80" spans="1:10" ht="13.8">
      <c r="A80" s="474" t="s">
        <v>767</v>
      </c>
      <c r="B80" s="555">
        <v>9700</v>
      </c>
      <c r="C80" s="556" t="s">
        <v>768</v>
      </c>
      <c r="D80" s="1139"/>
      <c r="E80" s="1139"/>
      <c r="F80" s="1139"/>
      <c r="G80" s="1139"/>
      <c r="H80" s="1139"/>
      <c r="I80" s="1139"/>
      <c r="J80" s="679"/>
    </row>
    <row r="81" spans="1:10" ht="14.4" thickBot="1">
      <c r="A81" s="474" t="s">
        <v>769</v>
      </c>
      <c r="B81" s="559">
        <v>9900</v>
      </c>
      <c r="C81" s="560" t="s">
        <v>1015</v>
      </c>
      <c r="D81" s="1140"/>
      <c r="E81" s="1140"/>
      <c r="F81" s="1140"/>
      <c r="G81" s="1140"/>
      <c r="H81" s="1140"/>
      <c r="I81" s="1140"/>
      <c r="J81" s="679"/>
    </row>
    <row r="82" spans="1:10" ht="15" thickTop="1" thickBot="1">
      <c r="A82" s="474" t="s">
        <v>770</v>
      </c>
      <c r="B82" s="583" t="s">
        <v>96</v>
      </c>
      <c r="C82" s="583" t="s">
        <v>771</v>
      </c>
      <c r="D82" s="1145">
        <f t="shared" ref="D82:I82" si="0">D11+D18+D21+D24+D41+D42+D49+D58+D61+D76</f>
        <v>0</v>
      </c>
      <c r="E82" s="1145">
        <f t="shared" si="0"/>
        <v>0</v>
      </c>
      <c r="F82" s="1145">
        <f t="shared" si="0"/>
        <v>0</v>
      </c>
      <c r="G82" s="1145">
        <f t="shared" si="0"/>
        <v>0</v>
      </c>
      <c r="H82" s="1145">
        <f t="shared" si="0"/>
        <v>0</v>
      </c>
      <c r="I82" s="1145">
        <f t="shared" si="0"/>
        <v>0</v>
      </c>
      <c r="J82" s="679"/>
    </row>
    <row r="83" spans="1:10" ht="13.8" thickTop="1">
      <c r="A83" s="474" t="s">
        <v>772</v>
      </c>
      <c r="D83" s="679"/>
      <c r="E83" s="679"/>
      <c r="F83" s="679"/>
      <c r="G83" s="679"/>
      <c r="H83" s="679"/>
      <c r="I83" s="679"/>
      <c r="J83" s="679"/>
    </row>
    <row r="84" spans="1:10">
      <c r="A84" s="474" t="s">
        <v>773</v>
      </c>
      <c r="D84" s="679"/>
      <c r="E84" s="679"/>
      <c r="F84" s="679"/>
      <c r="G84" s="679"/>
      <c r="H84" s="679"/>
      <c r="I84" s="679"/>
      <c r="J84" s="679"/>
    </row>
    <row r="85" spans="1:10" ht="18.600000000000001" thickBot="1">
      <c r="A85" s="474" t="s">
        <v>774</v>
      </c>
      <c r="B85" s="546" t="s">
        <v>99</v>
      </c>
      <c r="D85" s="679"/>
      <c r="E85" s="679"/>
      <c r="F85" s="679"/>
      <c r="G85" s="679"/>
      <c r="H85" s="679"/>
      <c r="I85" s="679"/>
      <c r="J85" s="679"/>
    </row>
    <row r="86" spans="1:10" ht="54" thickTop="1" thickBot="1">
      <c r="A86" s="474" t="s">
        <v>775</v>
      </c>
      <c r="B86" s="585"/>
      <c r="C86" s="549" t="s">
        <v>338</v>
      </c>
      <c r="D86" s="550" t="s">
        <v>1131</v>
      </c>
      <c r="E86" s="550" t="s">
        <v>1137</v>
      </c>
      <c r="F86" s="550" t="s">
        <v>1138</v>
      </c>
      <c r="G86" s="550" t="s">
        <v>1139</v>
      </c>
      <c r="H86" s="550" t="s">
        <v>1140</v>
      </c>
      <c r="I86" s="551" t="s">
        <v>1133</v>
      </c>
      <c r="J86" s="549" t="s">
        <v>1244</v>
      </c>
    </row>
    <row r="87" spans="1:10" ht="14.4" thickTop="1">
      <c r="A87" s="474" t="s">
        <v>776</v>
      </c>
      <c r="B87" s="552">
        <v>0</v>
      </c>
      <c r="C87" s="553" t="s">
        <v>1016</v>
      </c>
      <c r="D87" s="1136"/>
      <c r="E87" s="1136"/>
      <c r="F87" s="1136"/>
      <c r="G87" s="1136"/>
      <c r="H87" s="1136"/>
      <c r="I87" s="1136"/>
      <c r="J87" s="1136"/>
    </row>
    <row r="88" spans="1:10" ht="13.8">
      <c r="A88" s="474" t="s">
        <v>777</v>
      </c>
      <c r="B88" s="555" t="s">
        <v>366</v>
      </c>
      <c r="C88" s="556" t="s">
        <v>1017</v>
      </c>
      <c r="D88" s="1139"/>
      <c r="E88" s="1139"/>
      <c r="F88" s="1139"/>
      <c r="G88" s="1139"/>
      <c r="H88" s="1139"/>
      <c r="I88" s="1139"/>
      <c r="J88" s="1139"/>
    </row>
    <row r="89" spans="1:10" ht="13.8">
      <c r="B89" s="558">
        <v>210</v>
      </c>
      <c r="C89" s="557" t="s">
        <v>778</v>
      </c>
      <c r="D89" s="1139"/>
      <c r="E89" s="1139"/>
      <c r="F89" s="1139"/>
      <c r="G89" s="1139"/>
      <c r="H89" s="1139"/>
      <c r="I89" s="1139"/>
      <c r="J89" s="1139"/>
    </row>
    <row r="90" spans="1:10" ht="13.8">
      <c r="B90" s="558">
        <v>260</v>
      </c>
      <c r="C90" s="557" t="s">
        <v>779</v>
      </c>
      <c r="D90" s="1139"/>
      <c r="E90" s="1139"/>
      <c r="F90" s="1139"/>
      <c r="G90" s="1139"/>
      <c r="H90" s="1139"/>
      <c r="I90" s="1139"/>
      <c r="J90" s="1139"/>
    </row>
    <row r="91" spans="1:10" ht="13.8">
      <c r="A91" s="474" t="s">
        <v>780</v>
      </c>
      <c r="B91" s="558" t="s">
        <v>781</v>
      </c>
      <c r="C91" s="557" t="s">
        <v>782</v>
      </c>
      <c r="D91" s="1139"/>
      <c r="E91" s="1139"/>
      <c r="F91" s="1139"/>
      <c r="G91" s="1139"/>
      <c r="H91" s="1139"/>
      <c r="I91" s="1139"/>
      <c r="J91" s="1139"/>
    </row>
    <row r="92" spans="1:10" ht="13.8">
      <c r="A92" s="474" t="s">
        <v>783</v>
      </c>
      <c r="B92" s="558">
        <v>269</v>
      </c>
      <c r="C92" s="557" t="s">
        <v>784</v>
      </c>
      <c r="D92" s="1139"/>
      <c r="E92" s="1139"/>
      <c r="F92" s="1139"/>
      <c r="G92" s="1139"/>
      <c r="H92" s="1139"/>
      <c r="I92" s="1139"/>
      <c r="J92" s="1139"/>
    </row>
    <row r="93" spans="1:10" ht="13.8">
      <c r="A93" s="474" t="s">
        <v>785</v>
      </c>
      <c r="B93" s="586">
        <v>277</v>
      </c>
      <c r="C93" s="557" t="s">
        <v>786</v>
      </c>
      <c r="D93" s="1139"/>
      <c r="E93" s="1139"/>
      <c r="F93" s="1139"/>
      <c r="G93" s="1139"/>
      <c r="H93" s="1139"/>
      <c r="I93" s="1139"/>
      <c r="J93" s="1139"/>
    </row>
    <row r="94" spans="1:10" ht="13.8">
      <c r="A94" s="474" t="s">
        <v>787</v>
      </c>
      <c r="B94" s="555">
        <v>400</v>
      </c>
      <c r="C94" s="556" t="s">
        <v>788</v>
      </c>
      <c r="D94" s="1139"/>
      <c r="E94" s="1139"/>
      <c r="F94" s="1139"/>
      <c r="G94" s="1139"/>
      <c r="H94" s="1139"/>
      <c r="I94" s="1139"/>
      <c r="J94" s="1139"/>
    </row>
    <row r="95" spans="1:10" ht="13.8">
      <c r="B95" s="558">
        <v>410</v>
      </c>
      <c r="C95" s="557" t="s">
        <v>789</v>
      </c>
      <c r="D95" s="1139"/>
      <c r="E95" s="1139"/>
      <c r="F95" s="1139"/>
      <c r="G95" s="1139"/>
      <c r="H95" s="1139"/>
      <c r="I95" s="1139"/>
      <c r="J95" s="1139"/>
    </row>
    <row r="96" spans="1:10" ht="13.8">
      <c r="A96" s="474" t="s">
        <v>790</v>
      </c>
      <c r="B96" s="558">
        <v>413</v>
      </c>
      <c r="C96" s="557" t="s">
        <v>791</v>
      </c>
      <c r="D96" s="1139"/>
      <c r="E96" s="1139"/>
      <c r="F96" s="1139"/>
      <c r="G96" s="1139"/>
      <c r="H96" s="1139"/>
      <c r="I96" s="1139"/>
      <c r="J96" s="1139"/>
    </row>
    <row r="97" spans="1:10" ht="13.8">
      <c r="B97" s="558">
        <v>418</v>
      </c>
      <c r="C97" s="557" t="s">
        <v>792</v>
      </c>
      <c r="D97" s="1139"/>
      <c r="E97" s="1139"/>
      <c r="F97" s="1139"/>
      <c r="G97" s="1139"/>
      <c r="H97" s="1139"/>
      <c r="I97" s="1139"/>
      <c r="J97" s="1139"/>
    </row>
    <row r="98" spans="1:10" ht="13.8">
      <c r="A98" s="474" t="s">
        <v>793</v>
      </c>
      <c r="B98" s="558">
        <v>419</v>
      </c>
      <c r="C98" s="557" t="s">
        <v>794</v>
      </c>
      <c r="D98" s="1139"/>
      <c r="E98" s="1139"/>
      <c r="F98" s="1139"/>
      <c r="G98" s="1139"/>
      <c r="H98" s="1139"/>
      <c r="I98" s="1139"/>
      <c r="J98" s="1139"/>
    </row>
    <row r="99" spans="1:10" ht="13.8">
      <c r="A99" s="474" t="s">
        <v>795</v>
      </c>
      <c r="B99" s="558">
        <v>560</v>
      </c>
      <c r="C99" s="557" t="s">
        <v>1245</v>
      </c>
      <c r="D99" s="1139"/>
      <c r="E99" s="1139"/>
      <c r="F99" s="1139"/>
      <c r="G99" s="1139"/>
      <c r="H99" s="1139"/>
      <c r="I99" s="1139"/>
      <c r="J99" s="1139"/>
    </row>
    <row r="100" spans="1:10" ht="13.8">
      <c r="B100" s="555">
        <v>600</v>
      </c>
      <c r="C100" s="556" t="s">
        <v>796</v>
      </c>
      <c r="D100" s="1139"/>
      <c r="E100" s="1139"/>
      <c r="F100" s="1139"/>
      <c r="G100" s="1139"/>
      <c r="H100" s="1139"/>
      <c r="I100" s="1139"/>
      <c r="J100" s="1139"/>
    </row>
    <row r="101" spans="1:10" ht="13.8">
      <c r="A101" s="474" t="s">
        <v>797</v>
      </c>
      <c r="B101" s="558">
        <v>610</v>
      </c>
      <c r="C101" s="557" t="s">
        <v>367</v>
      </c>
      <c r="D101" s="1139"/>
      <c r="E101" s="1139"/>
      <c r="F101" s="1139"/>
      <c r="G101" s="1139"/>
      <c r="H101" s="1139"/>
      <c r="I101" s="1139"/>
      <c r="J101" s="1139"/>
    </row>
    <row r="102" spans="1:10" ht="13.8">
      <c r="A102" s="474" t="s">
        <v>798</v>
      </c>
      <c r="B102" s="558">
        <v>620</v>
      </c>
      <c r="C102" s="557" t="s">
        <v>368</v>
      </c>
      <c r="D102" s="1139"/>
      <c r="E102" s="1139"/>
      <c r="F102" s="1139"/>
      <c r="G102" s="1139"/>
      <c r="H102" s="1139"/>
      <c r="I102" s="1139"/>
      <c r="J102" s="1139"/>
    </row>
    <row r="103" spans="1:10" ht="13.8">
      <c r="B103" s="558">
        <v>670</v>
      </c>
      <c r="C103" s="557" t="s">
        <v>369</v>
      </c>
      <c r="D103" s="1139"/>
      <c r="E103" s="1139"/>
      <c r="F103" s="1139"/>
      <c r="G103" s="1139"/>
      <c r="H103" s="1139"/>
      <c r="I103" s="1139"/>
      <c r="J103" s="1139"/>
    </row>
    <row r="104" spans="1:10" ht="13.8">
      <c r="A104" s="474" t="s">
        <v>799</v>
      </c>
      <c r="B104" s="558">
        <v>680</v>
      </c>
      <c r="C104" s="557" t="s">
        <v>370</v>
      </c>
      <c r="D104" s="1139"/>
      <c r="E104" s="1139"/>
      <c r="F104" s="1139"/>
      <c r="G104" s="1139"/>
      <c r="H104" s="1139"/>
      <c r="I104" s="1139"/>
      <c r="J104" s="1139"/>
    </row>
    <row r="105" spans="1:10" ht="13.8">
      <c r="A105" s="474" t="s">
        <v>800</v>
      </c>
      <c r="B105" s="555">
        <v>700</v>
      </c>
      <c r="C105" s="556" t="s">
        <v>801</v>
      </c>
      <c r="D105" s="1139"/>
      <c r="E105" s="1139"/>
      <c r="F105" s="1139"/>
      <c r="G105" s="1139"/>
      <c r="H105" s="1139"/>
      <c r="I105" s="1139"/>
      <c r="J105" s="1139"/>
    </row>
    <row r="106" spans="1:10" ht="13.8">
      <c r="A106" s="474" t="s">
        <v>802</v>
      </c>
      <c r="B106" s="555">
        <v>800</v>
      </c>
      <c r="C106" s="556" t="s">
        <v>803</v>
      </c>
      <c r="D106" s="1139"/>
      <c r="E106" s="1139"/>
      <c r="F106" s="1139"/>
      <c r="G106" s="1139"/>
      <c r="H106" s="1139"/>
      <c r="I106" s="1139"/>
      <c r="J106" s="1139"/>
    </row>
    <row r="107" spans="1:10" ht="13.8">
      <c r="A107" s="474" t="s">
        <v>804</v>
      </c>
      <c r="B107" s="558">
        <v>810</v>
      </c>
      <c r="C107" s="557" t="s">
        <v>805</v>
      </c>
      <c r="D107" s="1139"/>
      <c r="E107" s="1139"/>
      <c r="F107" s="1139"/>
      <c r="G107" s="1139"/>
      <c r="H107" s="1139"/>
      <c r="I107" s="1139"/>
      <c r="J107" s="1139"/>
    </row>
    <row r="108" spans="1:10" ht="13.8">
      <c r="A108" s="474" t="s">
        <v>806</v>
      </c>
      <c r="B108" s="558" t="s">
        <v>807</v>
      </c>
      <c r="C108" s="557" t="s">
        <v>808</v>
      </c>
      <c r="D108" s="1139"/>
      <c r="E108" s="1139"/>
      <c r="F108" s="1139"/>
      <c r="G108" s="1139"/>
      <c r="H108" s="1139"/>
      <c r="I108" s="1139"/>
      <c r="J108" s="1139"/>
    </row>
    <row r="109" spans="1:10" ht="13.8">
      <c r="A109" s="474" t="s">
        <v>809</v>
      </c>
      <c r="B109" s="558">
        <v>842</v>
      </c>
      <c r="C109" s="557" t="s">
        <v>810</v>
      </c>
      <c r="D109" s="1139"/>
      <c r="E109" s="1139"/>
      <c r="F109" s="1139"/>
      <c r="G109" s="1139"/>
      <c r="H109" s="1139"/>
      <c r="I109" s="1139"/>
      <c r="J109" s="1139"/>
    </row>
    <row r="110" spans="1:10" ht="13.8">
      <c r="B110" s="558" t="s">
        <v>811</v>
      </c>
      <c r="C110" s="557" t="s">
        <v>1021</v>
      </c>
      <c r="D110" s="1139"/>
      <c r="E110" s="1139"/>
      <c r="F110" s="1139"/>
      <c r="G110" s="1139"/>
      <c r="H110" s="1139"/>
      <c r="I110" s="1139"/>
      <c r="J110" s="1139"/>
    </row>
    <row r="111" spans="1:10" ht="13.8">
      <c r="A111" s="474" t="s">
        <v>812</v>
      </c>
      <c r="B111" s="558" t="s">
        <v>813</v>
      </c>
      <c r="C111" s="557" t="s">
        <v>814</v>
      </c>
      <c r="D111" s="1139"/>
      <c r="E111" s="1139"/>
      <c r="F111" s="1139"/>
      <c r="G111" s="1139"/>
      <c r="H111" s="1139"/>
      <c r="I111" s="1139"/>
      <c r="J111" s="1139"/>
    </row>
    <row r="112" spans="1:10" ht="14.4" thickBot="1">
      <c r="A112" s="474" t="s">
        <v>815</v>
      </c>
      <c r="B112" s="555">
        <v>900</v>
      </c>
      <c r="C112" s="556" t="s">
        <v>816</v>
      </c>
      <c r="D112" s="1139"/>
      <c r="E112" s="1139"/>
      <c r="F112" s="1139"/>
      <c r="G112" s="1139"/>
      <c r="H112" s="1139"/>
      <c r="I112" s="1139"/>
      <c r="J112" s="1139"/>
    </row>
    <row r="113" spans="1:10" ht="14.4" thickTop="1">
      <c r="A113" s="474" t="s">
        <v>817</v>
      </c>
      <c r="B113" s="552">
        <v>1000</v>
      </c>
      <c r="C113" s="553" t="s">
        <v>1022</v>
      </c>
      <c r="D113" s="1136"/>
      <c r="E113" s="1136"/>
      <c r="F113" s="1136"/>
      <c r="G113" s="1136"/>
      <c r="H113" s="1136"/>
      <c r="I113" s="1136"/>
      <c r="J113" s="1136"/>
    </row>
    <row r="114" spans="1:10" ht="13.8">
      <c r="A114" s="474" t="s">
        <v>818</v>
      </c>
      <c r="B114" s="558" t="s">
        <v>819</v>
      </c>
      <c r="C114" s="557" t="s">
        <v>820</v>
      </c>
      <c r="D114" s="1139"/>
      <c r="E114" s="1139"/>
      <c r="F114" s="1139"/>
      <c r="G114" s="1139"/>
      <c r="H114" s="1139"/>
      <c r="I114" s="1139"/>
      <c r="J114" s="1139"/>
    </row>
    <row r="115" spans="1:10" ht="13.8">
      <c r="A115" s="474" t="s">
        <v>821</v>
      </c>
      <c r="B115" s="558">
        <v>1312</v>
      </c>
      <c r="C115" s="557" t="s">
        <v>822</v>
      </c>
      <c r="D115" s="1139"/>
      <c r="E115" s="1139"/>
      <c r="F115" s="1139"/>
      <c r="G115" s="1139"/>
      <c r="H115" s="1139"/>
      <c r="I115" s="1139"/>
      <c r="J115" s="1139"/>
    </row>
    <row r="116" spans="1:10" ht="13.8">
      <c r="A116" s="474" t="s">
        <v>823</v>
      </c>
      <c r="B116" s="558">
        <v>1313</v>
      </c>
      <c r="C116" s="557" t="s">
        <v>824</v>
      </c>
      <c r="D116" s="1139"/>
      <c r="E116" s="1139"/>
      <c r="F116" s="1139"/>
      <c r="G116" s="1139"/>
      <c r="H116" s="1139"/>
      <c r="I116" s="1139"/>
      <c r="J116" s="1139"/>
    </row>
    <row r="117" spans="1:10" ht="13.8">
      <c r="B117" s="558">
        <v>1329</v>
      </c>
      <c r="C117" s="557" t="s">
        <v>825</v>
      </c>
      <c r="D117" s="1139"/>
      <c r="E117" s="1139"/>
      <c r="F117" s="1139"/>
      <c r="G117" s="1139"/>
      <c r="H117" s="1139"/>
      <c r="I117" s="1139"/>
      <c r="J117" s="1139"/>
    </row>
    <row r="118" spans="1:10" ht="14.4" thickBot="1">
      <c r="A118" s="474" t="s">
        <v>826</v>
      </c>
      <c r="B118" s="558">
        <v>1359</v>
      </c>
      <c r="C118" s="557" t="s">
        <v>827</v>
      </c>
      <c r="D118" s="1139"/>
      <c r="E118" s="1139"/>
      <c r="F118" s="1139"/>
      <c r="G118" s="1139"/>
      <c r="H118" s="1139"/>
      <c r="I118" s="1139"/>
      <c r="J118" s="1139"/>
    </row>
    <row r="119" spans="1:10" ht="15" thickTop="1" thickBot="1">
      <c r="A119" s="474" t="s">
        <v>828</v>
      </c>
      <c r="B119" s="587">
        <v>2000</v>
      </c>
      <c r="C119" s="588" t="s">
        <v>1023</v>
      </c>
      <c r="D119" s="1136"/>
      <c r="E119" s="1136"/>
      <c r="F119" s="1136"/>
      <c r="G119" s="1136"/>
      <c r="H119" s="1136"/>
      <c r="I119" s="1136"/>
      <c r="J119" s="1136"/>
    </row>
    <row r="120" spans="1:10" ht="15" thickTop="1" thickBot="1">
      <c r="A120" s="474" t="s">
        <v>829</v>
      </c>
      <c r="B120" s="587">
        <v>3000</v>
      </c>
      <c r="C120" s="588" t="s">
        <v>1024</v>
      </c>
      <c r="D120" s="1136"/>
      <c r="E120" s="1136"/>
      <c r="F120" s="1136"/>
      <c r="G120" s="1136"/>
      <c r="H120" s="1136"/>
      <c r="I120" s="1136"/>
      <c r="J120" s="1136"/>
    </row>
    <row r="121" spans="1:10" ht="15" thickTop="1" thickBot="1">
      <c r="A121" s="474" t="s">
        <v>830</v>
      </c>
      <c r="B121" s="589">
        <v>3300</v>
      </c>
      <c r="C121" s="557" t="s">
        <v>569</v>
      </c>
      <c r="D121" s="1139"/>
      <c r="E121" s="1139"/>
      <c r="F121" s="1139"/>
      <c r="G121" s="1139"/>
      <c r="H121" s="1139"/>
      <c r="I121" s="1139"/>
      <c r="J121" s="1139"/>
    </row>
    <row r="122" spans="1:10" ht="27.6" thickTop="1" thickBot="1">
      <c r="A122" s="474" t="s">
        <v>831</v>
      </c>
      <c r="B122" s="587">
        <v>4000</v>
      </c>
      <c r="C122" s="588" t="s">
        <v>1025</v>
      </c>
      <c r="D122" s="1136"/>
      <c r="E122" s="1136"/>
      <c r="F122" s="1136"/>
      <c r="G122" s="1136"/>
      <c r="H122" s="1136"/>
      <c r="I122" s="1136"/>
      <c r="J122" s="1136"/>
    </row>
    <row r="123" spans="1:10" ht="14.4" thickTop="1">
      <c r="B123" s="552">
        <v>6000</v>
      </c>
      <c r="C123" s="553" t="s">
        <v>1026</v>
      </c>
      <c r="D123" s="1136"/>
      <c r="E123" s="1136"/>
      <c r="F123" s="1136"/>
      <c r="G123" s="1136"/>
      <c r="H123" s="1136"/>
      <c r="I123" s="1136"/>
      <c r="J123" s="1136"/>
    </row>
    <row r="124" spans="1:10" ht="13.8">
      <c r="B124" s="555">
        <v>6100</v>
      </c>
      <c r="C124" s="556" t="s">
        <v>1027</v>
      </c>
      <c r="D124" s="1139"/>
      <c r="E124" s="1139"/>
      <c r="F124" s="1139"/>
      <c r="G124" s="1139"/>
      <c r="H124" s="1139"/>
      <c r="I124" s="1139"/>
      <c r="J124" s="1139"/>
    </row>
    <row r="125" spans="1:10" ht="23.25" customHeight="1">
      <c r="B125" s="558">
        <v>6110</v>
      </c>
      <c r="C125" s="557" t="s">
        <v>55</v>
      </c>
      <c r="D125" s="1139"/>
      <c r="E125" s="1139"/>
      <c r="F125" s="1139"/>
      <c r="G125" s="1139"/>
      <c r="H125" s="1139"/>
      <c r="I125" s="1139"/>
      <c r="J125" s="1139"/>
    </row>
    <row r="126" spans="1:10" ht="13.8">
      <c r="B126" s="558">
        <v>6120</v>
      </c>
      <c r="C126" s="557" t="s">
        <v>1000</v>
      </c>
      <c r="D126" s="1139"/>
      <c r="E126" s="1139"/>
      <c r="F126" s="1139"/>
      <c r="G126" s="1139"/>
      <c r="H126" s="1139"/>
      <c r="I126" s="1139"/>
      <c r="J126" s="1139"/>
    </row>
    <row r="127" spans="1:10" ht="14.4" thickBot="1">
      <c r="B127" s="559">
        <v>6200</v>
      </c>
      <c r="C127" s="557" t="s">
        <v>1001</v>
      </c>
      <c r="D127" s="1139"/>
      <c r="E127" s="1139"/>
      <c r="F127" s="1139"/>
      <c r="G127" s="1139"/>
      <c r="H127" s="1139"/>
      <c r="I127" s="1139"/>
      <c r="J127" s="1139"/>
    </row>
    <row r="128" spans="1:10" ht="18" customHeight="1" thickTop="1" thickBot="1">
      <c r="B128" s="587">
        <v>7000</v>
      </c>
      <c r="C128" s="588" t="s">
        <v>1028</v>
      </c>
      <c r="D128" s="1136"/>
      <c r="E128" s="1136"/>
      <c r="F128" s="1136"/>
      <c r="G128" s="1136"/>
      <c r="H128" s="1136"/>
      <c r="I128" s="1136"/>
      <c r="J128" s="1136"/>
    </row>
    <row r="129" spans="2:10" ht="14.4" thickTop="1">
      <c r="B129" s="552">
        <v>9000</v>
      </c>
      <c r="C129" s="553" t="s">
        <v>1029</v>
      </c>
      <c r="D129" s="1136"/>
      <c r="E129" s="1136"/>
      <c r="F129" s="1136"/>
      <c r="G129" s="1136"/>
      <c r="H129" s="1136"/>
      <c r="I129" s="1136"/>
      <c r="J129" s="1136"/>
    </row>
    <row r="130" spans="2:10" ht="13.8">
      <c r="B130" s="555" t="s">
        <v>360</v>
      </c>
      <c r="C130" s="556" t="s">
        <v>1002</v>
      </c>
      <c r="D130" s="1139"/>
      <c r="E130" s="1139"/>
      <c r="F130" s="1139"/>
      <c r="G130" s="1139"/>
      <c r="H130" s="1139"/>
      <c r="I130" s="1139"/>
      <c r="J130" s="1139"/>
    </row>
    <row r="131" spans="2:10" ht="13.8">
      <c r="B131" s="558" t="s">
        <v>372</v>
      </c>
      <c r="C131" s="557" t="s">
        <v>373</v>
      </c>
      <c r="D131" s="1139"/>
      <c r="E131" s="1139"/>
      <c r="F131" s="1139"/>
      <c r="G131" s="1139"/>
      <c r="H131" s="1139"/>
      <c r="I131" s="1139"/>
      <c r="J131" s="1139"/>
    </row>
    <row r="132" spans="2:10" ht="13.8">
      <c r="B132" s="558" t="s">
        <v>374</v>
      </c>
      <c r="C132" s="557" t="s">
        <v>1030</v>
      </c>
      <c r="D132" s="1139"/>
      <c r="E132" s="1139"/>
      <c r="F132" s="1139"/>
      <c r="G132" s="1139"/>
      <c r="H132" s="1139"/>
      <c r="I132" s="1139"/>
      <c r="J132" s="1139"/>
    </row>
    <row r="133" spans="2:10" ht="13.8">
      <c r="B133" s="555" t="s">
        <v>361</v>
      </c>
      <c r="C133" s="556" t="s">
        <v>1031</v>
      </c>
      <c r="D133" s="1139"/>
      <c r="E133" s="1139"/>
      <c r="F133" s="1139"/>
      <c r="G133" s="1139"/>
      <c r="H133" s="1139"/>
      <c r="I133" s="1139"/>
      <c r="J133" s="1139"/>
    </row>
    <row r="134" spans="2:10" ht="13.8">
      <c r="B134" s="558" t="s">
        <v>376</v>
      </c>
      <c r="C134" s="557" t="s">
        <v>1030</v>
      </c>
      <c r="D134" s="1139"/>
      <c r="E134" s="1139"/>
      <c r="F134" s="1139"/>
      <c r="G134" s="1139"/>
      <c r="H134" s="1139"/>
      <c r="I134" s="1139"/>
      <c r="J134" s="1139"/>
    </row>
    <row r="135" spans="2:10" ht="13.8">
      <c r="B135" s="558" t="s">
        <v>375</v>
      </c>
      <c r="C135" s="557" t="s">
        <v>373</v>
      </c>
      <c r="D135" s="1139"/>
      <c r="E135" s="1139"/>
      <c r="F135" s="1139"/>
      <c r="G135" s="1139"/>
      <c r="H135" s="1139"/>
      <c r="I135" s="1139"/>
      <c r="J135" s="1139"/>
    </row>
    <row r="136" spans="2:10" ht="13.8">
      <c r="B136" s="555" t="s">
        <v>363</v>
      </c>
      <c r="C136" s="557" t="s">
        <v>832</v>
      </c>
      <c r="D136" s="1139"/>
      <c r="E136" s="1139"/>
      <c r="F136" s="1139"/>
      <c r="G136" s="1139"/>
      <c r="H136" s="1139"/>
      <c r="I136" s="1139"/>
      <c r="J136" s="1139"/>
    </row>
    <row r="137" spans="2:10" ht="13.8">
      <c r="B137" s="558" t="s">
        <v>833</v>
      </c>
      <c r="C137" s="557" t="s">
        <v>373</v>
      </c>
      <c r="D137" s="1139"/>
      <c r="E137" s="1139"/>
      <c r="F137" s="1139"/>
      <c r="G137" s="1139"/>
      <c r="H137" s="1139"/>
      <c r="I137" s="1139"/>
      <c r="J137" s="1139"/>
    </row>
    <row r="138" spans="2:10" ht="13.8">
      <c r="B138" s="558" t="s">
        <v>834</v>
      </c>
      <c r="C138" s="557" t="s">
        <v>1030</v>
      </c>
      <c r="D138" s="1139"/>
      <c r="E138" s="1139"/>
      <c r="F138" s="1139"/>
      <c r="G138" s="1139"/>
      <c r="H138" s="1139"/>
      <c r="I138" s="1139"/>
      <c r="J138" s="1139"/>
    </row>
    <row r="139" spans="2:10" ht="13.8">
      <c r="B139" s="555">
        <v>9700</v>
      </c>
      <c r="C139" s="556" t="s">
        <v>835</v>
      </c>
      <c r="D139" s="1139"/>
      <c r="E139" s="1139"/>
      <c r="F139" s="1139"/>
      <c r="G139" s="1139"/>
      <c r="H139" s="1139"/>
      <c r="I139" s="1139"/>
      <c r="J139" s="1139"/>
    </row>
    <row r="140" spans="2:10" ht="13.8">
      <c r="B140" s="558" t="s">
        <v>836</v>
      </c>
      <c r="C140" s="557" t="s">
        <v>373</v>
      </c>
      <c r="D140" s="1139"/>
      <c r="E140" s="1139"/>
      <c r="F140" s="1139"/>
      <c r="G140" s="1139"/>
      <c r="H140" s="1139"/>
      <c r="I140" s="1139"/>
      <c r="J140" s="1139"/>
    </row>
    <row r="141" spans="2:10" ht="13.8">
      <c r="B141" s="555">
        <v>9800</v>
      </c>
      <c r="C141" s="557" t="s">
        <v>835</v>
      </c>
      <c r="D141" s="1139"/>
      <c r="E141" s="1139"/>
      <c r="F141" s="1139"/>
      <c r="G141" s="1139"/>
      <c r="H141" s="1139"/>
      <c r="I141" s="1139"/>
      <c r="J141" s="1139"/>
    </row>
    <row r="142" spans="2:10" ht="13.8">
      <c r="B142" s="558" t="s">
        <v>837</v>
      </c>
      <c r="C142" s="557" t="s">
        <v>1030</v>
      </c>
      <c r="D142" s="1139"/>
      <c r="E142" s="1139"/>
      <c r="F142" s="1139"/>
      <c r="G142" s="1139"/>
      <c r="H142" s="1139"/>
      <c r="I142" s="1139"/>
      <c r="J142" s="1139"/>
    </row>
    <row r="143" spans="2:10" ht="13.8">
      <c r="B143" s="558">
        <v>9850</v>
      </c>
      <c r="C143" s="557" t="s">
        <v>1032</v>
      </c>
      <c r="D143" s="1139"/>
      <c r="E143" s="1139"/>
      <c r="F143" s="1139"/>
      <c r="G143" s="1139"/>
      <c r="H143" s="1139"/>
      <c r="I143" s="1139"/>
      <c r="J143" s="1139"/>
    </row>
    <row r="144" spans="2:10" ht="13.8">
      <c r="B144" s="581"/>
      <c r="C144" s="569" t="s">
        <v>381</v>
      </c>
      <c r="D144" s="1139"/>
      <c r="E144" s="1139"/>
      <c r="F144" s="1139"/>
      <c r="G144" s="1139"/>
      <c r="H144" s="1139"/>
      <c r="I144" s="1139"/>
      <c r="J144" s="1139"/>
    </row>
    <row r="145" spans="1:10" ht="13.8">
      <c r="B145" s="581"/>
      <c r="C145" s="569" t="s">
        <v>382</v>
      </c>
      <c r="D145" s="1139"/>
      <c r="E145" s="1139"/>
      <c r="F145" s="1139"/>
      <c r="G145" s="1139"/>
      <c r="H145" s="1139"/>
      <c r="I145" s="1139"/>
      <c r="J145" s="1139"/>
    </row>
    <row r="146" spans="1:10" ht="13.8">
      <c r="B146" s="581"/>
      <c r="C146" s="569" t="s">
        <v>383</v>
      </c>
      <c r="D146" s="1139"/>
      <c r="E146" s="1139"/>
      <c r="F146" s="1139"/>
      <c r="G146" s="1139"/>
      <c r="H146" s="1139"/>
      <c r="I146" s="1139"/>
      <c r="J146" s="1139"/>
    </row>
    <row r="147" spans="1:10" ht="14.4" thickBot="1">
      <c r="B147" s="559">
        <v>9900</v>
      </c>
      <c r="C147" s="560" t="s">
        <v>1033</v>
      </c>
      <c r="D147" s="1139"/>
      <c r="E147" s="1139"/>
      <c r="F147" s="1139"/>
      <c r="G147" s="1139"/>
      <c r="H147" s="1139"/>
      <c r="I147" s="1139"/>
      <c r="J147" s="1139"/>
    </row>
    <row r="148" spans="1:10" ht="32.4" customHeight="1" thickTop="1" thickBot="1">
      <c r="B148" s="590"/>
      <c r="C148" s="1146" t="s">
        <v>1246</v>
      </c>
      <c r="D148" s="1147"/>
      <c r="E148" s="1136"/>
      <c r="F148" s="1136"/>
      <c r="G148" s="1148"/>
      <c r="H148" s="1147"/>
      <c r="I148" s="1136"/>
      <c r="J148" s="1136"/>
    </row>
    <row r="149" spans="1:10" ht="15" thickTop="1" thickBot="1">
      <c r="B149" s="583" t="s">
        <v>99</v>
      </c>
      <c r="C149" s="583" t="s">
        <v>838</v>
      </c>
      <c r="D149" s="1145">
        <f>D87+D113+D119+D120+D122+D123+D128+D129</f>
        <v>0</v>
      </c>
      <c r="E149" s="1145">
        <f t="shared" ref="E149:J149" si="1">E87+E113+E119+E120+E122+E123+E128+E129+E148</f>
        <v>0</v>
      </c>
      <c r="F149" s="1145">
        <f t="shared" si="1"/>
        <v>0</v>
      </c>
      <c r="G149" s="1145">
        <f>G87+G113+G119+G120+G122+G123+G128+G129</f>
        <v>0</v>
      </c>
      <c r="H149" s="1145">
        <f>H87+H113+H119+H120+H122+H123+H128+H129</f>
        <v>0</v>
      </c>
      <c r="I149" s="1145">
        <f t="shared" si="1"/>
        <v>0</v>
      </c>
      <c r="J149" s="1145">
        <f t="shared" si="1"/>
        <v>0</v>
      </c>
    </row>
    <row r="150" spans="1:10" ht="14.4" thickTop="1">
      <c r="B150" s="594"/>
      <c r="C150" s="595"/>
      <c r="D150" s="1149"/>
      <c r="E150" s="1149"/>
      <c r="F150" s="1149"/>
      <c r="G150" s="1149"/>
      <c r="H150" s="1149"/>
      <c r="I150" s="1149"/>
      <c r="J150" s="1149"/>
    </row>
    <row r="151" spans="1:10" ht="14.4" thickBot="1">
      <c r="B151" s="583"/>
      <c r="C151" s="583" t="s">
        <v>385</v>
      </c>
      <c r="D151" s="1145">
        <f>D82-D149</f>
        <v>0</v>
      </c>
      <c r="E151" s="1145">
        <f t="shared" ref="E151:I151" si="2">E82-E149</f>
        <v>0</v>
      </c>
      <c r="F151" s="1145">
        <f t="shared" si="2"/>
        <v>0</v>
      </c>
      <c r="G151" s="1145">
        <f t="shared" si="2"/>
        <v>0</v>
      </c>
      <c r="H151" s="1145">
        <f t="shared" si="2"/>
        <v>0</v>
      </c>
      <c r="I151" s="1145">
        <f t="shared" si="2"/>
        <v>0</v>
      </c>
      <c r="J151" s="1148"/>
    </row>
    <row r="152" spans="1:10" ht="15" thickTop="1" thickBot="1">
      <c r="B152" s="583"/>
      <c r="C152" s="583" t="s">
        <v>839</v>
      </c>
      <c r="D152" s="1145">
        <f>(D82-(D80+D67+D73+D58+D53+D33))-(D149-(D143+D126+D127))</f>
        <v>0</v>
      </c>
      <c r="E152" s="1145">
        <f t="shared" ref="E152:I152" si="3">(E82-(E80+E67+E73+E58+E53+E33))-(E149-(E143+E126+E127))</f>
        <v>0</v>
      </c>
      <c r="F152" s="1145">
        <f t="shared" si="3"/>
        <v>0</v>
      </c>
      <c r="G152" s="1145">
        <f t="shared" si="3"/>
        <v>0</v>
      </c>
      <c r="H152" s="1145">
        <f t="shared" si="3"/>
        <v>0</v>
      </c>
      <c r="I152" s="1145">
        <f t="shared" si="3"/>
        <v>0</v>
      </c>
      <c r="J152" s="1148"/>
    </row>
    <row r="153" spans="1:10" ht="15" thickTop="1">
      <c r="B153" s="597" t="s">
        <v>387</v>
      </c>
      <c r="C153" s="598"/>
      <c r="D153" s="599"/>
      <c r="E153" s="599"/>
      <c r="F153" s="599"/>
      <c r="G153" s="599"/>
      <c r="H153" s="599"/>
      <c r="I153" s="599"/>
    </row>
    <row r="154" spans="1:10" ht="14.4" thickBot="1">
      <c r="B154" s="600" t="s">
        <v>388</v>
      </c>
      <c r="D154" s="601"/>
      <c r="E154" s="601"/>
      <c r="F154" s="601"/>
      <c r="G154" s="601"/>
      <c r="H154" s="601"/>
      <c r="I154" s="601"/>
    </row>
    <row r="155" spans="1:10" ht="36.75" customHeight="1" thickTop="1" thickBot="1">
      <c r="B155" s="1506" t="s">
        <v>1135</v>
      </c>
      <c r="C155" s="1507"/>
      <c r="D155" s="602"/>
      <c r="E155" s="602"/>
      <c r="F155" s="602"/>
      <c r="G155" s="602"/>
      <c r="H155" s="603"/>
      <c r="I155" s="592"/>
    </row>
    <row r="156" spans="1:10" ht="14.4" thickTop="1" thickBot="1">
      <c r="A156" s="474" t="s">
        <v>840</v>
      </c>
    </row>
    <row r="157" spans="1:10" ht="13.8" thickTop="1">
      <c r="A157" s="474" t="s">
        <v>841</v>
      </c>
      <c r="B157" s="604" t="s">
        <v>131</v>
      </c>
      <c r="C157" s="605"/>
      <c r="D157" s="1018">
        <v>2018</v>
      </c>
      <c r="E157" s="1015" t="s">
        <v>1206</v>
      </c>
      <c r="F157" s="1017"/>
      <c r="G157" s="1016" t="s">
        <v>1205</v>
      </c>
      <c r="H157" s="1015" t="s">
        <v>1141</v>
      </c>
      <c r="I157" s="606" t="s">
        <v>1134</v>
      </c>
    </row>
    <row r="158" spans="1:10" ht="13.8">
      <c r="A158" s="474" t="s">
        <v>842</v>
      </c>
      <c r="B158" s="607" t="s">
        <v>132</v>
      </c>
      <c r="C158" s="608"/>
      <c r="D158" s="1150"/>
      <c r="E158" s="1151"/>
      <c r="F158" s="1152"/>
      <c r="G158" s="1153"/>
      <c r="H158" s="1153"/>
      <c r="I158" s="1154"/>
    </row>
    <row r="159" spans="1:10" ht="13.8">
      <c r="B159" s="607" t="s">
        <v>133</v>
      </c>
      <c r="C159" s="608"/>
      <c r="D159" s="1150"/>
      <c r="E159" s="1151"/>
      <c r="F159" s="1152"/>
      <c r="G159" s="1153"/>
      <c r="H159" s="1153"/>
      <c r="I159" s="1154"/>
    </row>
    <row r="160" spans="1:10" ht="14.4" thickBot="1">
      <c r="B160" s="609" t="s">
        <v>573</v>
      </c>
      <c r="C160" s="610"/>
      <c r="D160" s="1095">
        <f>D158-D159</f>
        <v>0</v>
      </c>
      <c r="E160" s="1095">
        <f>E158-E159</f>
        <v>0</v>
      </c>
      <c r="F160" s="1101"/>
      <c r="G160" s="1102">
        <f t="shared" ref="G160" si="4">G158-G159</f>
        <v>0</v>
      </c>
      <c r="H160" s="1102">
        <f>H158-H159</f>
        <v>0</v>
      </c>
      <c r="I160" s="1103">
        <f>I158-I159</f>
        <v>0</v>
      </c>
    </row>
    <row r="161" spans="1:9" ht="15" thickTop="1" thickBot="1">
      <c r="B161" s="611" t="s">
        <v>135</v>
      </c>
      <c r="C161" s="597"/>
      <c r="D161" s="1155"/>
      <c r="E161" s="1155"/>
      <c r="F161" s="1155"/>
      <c r="G161" s="1155"/>
      <c r="H161" s="1155"/>
      <c r="I161" s="1155"/>
    </row>
    <row r="162" spans="1:9" ht="15" thickTop="1" thickBot="1">
      <c r="A162" s="474" t="s">
        <v>843</v>
      </c>
      <c r="B162" s="613" t="s">
        <v>136</v>
      </c>
      <c r="C162" s="614"/>
      <c r="D162" s="1156"/>
      <c r="E162" s="1157"/>
      <c r="F162" s="1158"/>
      <c r="G162" s="1157"/>
      <c r="H162" s="1156"/>
      <c r="I162" s="1159"/>
    </row>
    <row r="163" spans="1:9" ht="15" thickTop="1" thickBot="1">
      <c r="A163" s="474" t="s">
        <v>844</v>
      </c>
      <c r="B163" s="499" t="s">
        <v>574</v>
      </c>
      <c r="C163" s="615"/>
      <c r="D163" s="1127">
        <f>D152+D160+D162</f>
        <v>0</v>
      </c>
      <c r="E163" s="1127">
        <f t="shared" ref="E163:I163" si="5">E152+E160+E162</f>
        <v>0</v>
      </c>
      <c r="F163" s="1101"/>
      <c r="G163" s="1127">
        <f t="shared" si="5"/>
        <v>0</v>
      </c>
      <c r="H163" s="1127">
        <f t="shared" si="5"/>
        <v>0</v>
      </c>
      <c r="I163" s="1127">
        <f t="shared" si="5"/>
        <v>0</v>
      </c>
    </row>
    <row r="164" spans="1:9" ht="13.8" thickTop="1"/>
    <row r="165" spans="1:9" ht="14.4" thickBot="1">
      <c r="B165" s="616" t="s">
        <v>185</v>
      </c>
    </row>
    <row r="166" spans="1:9" ht="13.8" thickTop="1">
      <c r="A166" s="474" t="s">
        <v>845</v>
      </c>
      <c r="B166" s="617"/>
      <c r="C166" s="618"/>
      <c r="D166" s="619">
        <v>43100</v>
      </c>
      <c r="E166" s="619">
        <v>43465</v>
      </c>
      <c r="F166" s="620"/>
      <c r="G166" s="619">
        <v>43646</v>
      </c>
      <c r="H166" s="621" t="s">
        <v>1142</v>
      </c>
      <c r="I166" s="622"/>
    </row>
    <row r="167" spans="1:9" ht="13.8">
      <c r="A167" s="474" t="s">
        <v>846</v>
      </c>
      <c r="B167" s="623">
        <v>1</v>
      </c>
      <c r="C167" s="469" t="s">
        <v>186</v>
      </c>
      <c r="D167" s="1110">
        <f>D168+D171+D174</f>
        <v>0</v>
      </c>
      <c r="E167" s="1110">
        <f>E168+E171+E174</f>
        <v>0</v>
      </c>
      <c r="F167" s="1111"/>
      <c r="G167" s="1110">
        <f>G168+G171+G174</f>
        <v>0</v>
      </c>
      <c r="H167" s="1112">
        <f>H168+H171+H174</f>
        <v>0</v>
      </c>
      <c r="I167" s="626"/>
    </row>
    <row r="168" spans="1:9" ht="14.4">
      <c r="A168" s="474" t="s">
        <v>847</v>
      </c>
      <c r="B168" s="627"/>
      <c r="C168" s="468" t="s">
        <v>187</v>
      </c>
      <c r="D168" s="1113">
        <f>D169+D170</f>
        <v>0</v>
      </c>
      <c r="E168" s="1113">
        <f>E169+E170</f>
        <v>0</v>
      </c>
      <c r="F168" s="1114"/>
      <c r="G168" s="1113">
        <f>G169+G170</f>
        <v>0</v>
      </c>
      <c r="H168" s="1115">
        <f>H169+H170</f>
        <v>0</v>
      </c>
      <c r="I168" s="630"/>
    </row>
    <row r="169" spans="1:9" ht="14.4">
      <c r="A169" s="474" t="s">
        <v>848</v>
      </c>
      <c r="B169" s="627"/>
      <c r="C169" s="631" t="s">
        <v>390</v>
      </c>
      <c r="D169" s="1113"/>
      <c r="E169" s="1113"/>
      <c r="F169" s="1114"/>
      <c r="G169" s="1113"/>
      <c r="H169" s="1115"/>
      <c r="I169" s="630"/>
    </row>
    <row r="170" spans="1:9" ht="14.4">
      <c r="B170" s="627"/>
      <c r="C170" s="631" t="s">
        <v>391</v>
      </c>
      <c r="D170" s="1113"/>
      <c r="E170" s="1113"/>
      <c r="F170" s="1114"/>
      <c r="G170" s="1113"/>
      <c r="H170" s="1115"/>
      <c r="I170" s="630"/>
    </row>
    <row r="171" spans="1:9" ht="14.4">
      <c r="B171" s="627"/>
      <c r="C171" s="468" t="s">
        <v>190</v>
      </c>
      <c r="D171" s="1113">
        <f>D172+D173</f>
        <v>0</v>
      </c>
      <c r="E171" s="1113">
        <f>E172+E173</f>
        <v>0</v>
      </c>
      <c r="F171" s="1114"/>
      <c r="G171" s="1113">
        <f>G172+G173</f>
        <v>0</v>
      </c>
      <c r="H171" s="1115">
        <f>H172+H173</f>
        <v>0</v>
      </c>
      <c r="I171" s="630"/>
    </row>
    <row r="172" spans="1:9" ht="14.4">
      <c r="B172" s="627"/>
      <c r="C172" s="631" t="s">
        <v>390</v>
      </c>
      <c r="D172" s="1113"/>
      <c r="E172" s="1113"/>
      <c r="F172" s="1114"/>
      <c r="G172" s="1113"/>
      <c r="H172" s="1115"/>
      <c r="I172" s="630"/>
    </row>
    <row r="173" spans="1:9" ht="14.4">
      <c r="B173" s="627"/>
      <c r="C173" s="631" t="s">
        <v>391</v>
      </c>
      <c r="D173" s="1113"/>
      <c r="E173" s="1113"/>
      <c r="F173" s="1114"/>
      <c r="G173" s="1113"/>
      <c r="H173" s="1115"/>
      <c r="I173" s="630"/>
    </row>
    <row r="174" spans="1:9" ht="14.4">
      <c r="B174" s="627"/>
      <c r="C174" s="468" t="s">
        <v>191</v>
      </c>
      <c r="D174" s="1113">
        <f>D175+D176</f>
        <v>0</v>
      </c>
      <c r="E174" s="1113">
        <f>E175+E176</f>
        <v>0</v>
      </c>
      <c r="F174" s="1114"/>
      <c r="G174" s="1113">
        <f>G175+G176</f>
        <v>0</v>
      </c>
      <c r="H174" s="1115">
        <f>H175+H176</f>
        <v>0</v>
      </c>
      <c r="I174" s="630"/>
    </row>
    <row r="175" spans="1:9" ht="14.4">
      <c r="B175" s="627"/>
      <c r="C175" s="631" t="s">
        <v>390</v>
      </c>
      <c r="D175" s="1113"/>
      <c r="E175" s="1113"/>
      <c r="F175" s="1114"/>
      <c r="G175" s="1113"/>
      <c r="H175" s="1115"/>
      <c r="I175" s="630"/>
    </row>
    <row r="176" spans="1:9" ht="14.4">
      <c r="B176" s="627"/>
      <c r="C176" s="631" t="s">
        <v>391</v>
      </c>
      <c r="D176" s="1113"/>
      <c r="E176" s="1113"/>
      <c r="F176" s="1114"/>
      <c r="G176" s="1113"/>
      <c r="H176" s="1115"/>
      <c r="I176" s="630"/>
    </row>
    <row r="177" spans="2:9" ht="13.8">
      <c r="B177" s="623">
        <v>2</v>
      </c>
      <c r="C177" s="469" t="s">
        <v>194</v>
      </c>
      <c r="D177" s="1110">
        <f>D178+D179+D180</f>
        <v>0</v>
      </c>
      <c r="E177" s="1110">
        <f>E178+E179+E180</f>
        <v>0</v>
      </c>
      <c r="F177" s="1111"/>
      <c r="G177" s="1110">
        <f>G178+G179+G180</f>
        <v>0</v>
      </c>
      <c r="H177" s="1112">
        <f>H178+H179+H180</f>
        <v>0</v>
      </c>
      <c r="I177" s="626"/>
    </row>
    <row r="178" spans="2:9" ht="14.4">
      <c r="B178" s="627"/>
      <c r="C178" s="468" t="s">
        <v>195</v>
      </c>
      <c r="D178" s="1113"/>
      <c r="E178" s="1113"/>
      <c r="F178" s="1114"/>
      <c r="G178" s="1113"/>
      <c r="H178" s="1115"/>
      <c r="I178" s="630"/>
    </row>
    <row r="179" spans="2:9" ht="14.4">
      <c r="B179" s="627"/>
      <c r="C179" s="468" t="s">
        <v>196</v>
      </c>
      <c r="D179" s="1113"/>
      <c r="E179" s="1113"/>
      <c r="F179" s="1114"/>
      <c r="G179" s="1113"/>
      <c r="H179" s="1115"/>
      <c r="I179" s="630"/>
    </row>
    <row r="180" spans="2:9" ht="14.4">
      <c r="B180" s="627"/>
      <c r="C180" s="468" t="s">
        <v>197</v>
      </c>
      <c r="D180" s="1113"/>
      <c r="E180" s="1113"/>
      <c r="F180" s="1114"/>
      <c r="G180" s="1113"/>
      <c r="H180" s="1115"/>
      <c r="I180" s="630"/>
    </row>
    <row r="181" spans="2:9" ht="13.8">
      <c r="B181" s="623">
        <v>3</v>
      </c>
      <c r="C181" s="470" t="s">
        <v>198</v>
      </c>
      <c r="D181" s="1116"/>
      <c r="E181" s="1116"/>
      <c r="F181" s="1117"/>
      <c r="G181" s="1116"/>
      <c r="H181" s="1118"/>
      <c r="I181" s="634"/>
    </row>
    <row r="182" spans="2:9" ht="13.8">
      <c r="B182" s="623">
        <v>4</v>
      </c>
      <c r="C182" s="469" t="s">
        <v>199</v>
      </c>
      <c r="D182" s="1116">
        <f>D183+D184</f>
        <v>0</v>
      </c>
      <c r="E182" s="1116">
        <f>E183+E184</f>
        <v>0</v>
      </c>
      <c r="F182" s="1117"/>
      <c r="G182" s="1116">
        <f>G183+G184</f>
        <v>0</v>
      </c>
      <c r="H182" s="1118">
        <f>H183+H184</f>
        <v>0</v>
      </c>
      <c r="I182" s="634"/>
    </row>
    <row r="183" spans="2:9" ht="14.4">
      <c r="B183" s="627"/>
      <c r="C183" s="468" t="s">
        <v>200</v>
      </c>
      <c r="D183" s="1113"/>
      <c r="E183" s="1113"/>
      <c r="F183" s="1114"/>
      <c r="G183" s="1113"/>
      <c r="H183" s="1115"/>
      <c r="I183" s="630"/>
    </row>
    <row r="184" spans="2:9" ht="14.4">
      <c r="B184" s="627"/>
      <c r="C184" s="468" t="s">
        <v>201</v>
      </c>
      <c r="D184" s="1119"/>
      <c r="E184" s="1119"/>
      <c r="F184" s="1114"/>
      <c r="G184" s="1119"/>
      <c r="H184" s="1119"/>
      <c r="I184" s="630"/>
    </row>
    <row r="185" spans="2:9" ht="14.4">
      <c r="D185" s="1160"/>
      <c r="E185" s="1160"/>
      <c r="F185" s="1160"/>
      <c r="G185" s="1160"/>
      <c r="H185" s="1160"/>
    </row>
    <row r="186" spans="2:9">
      <c r="B186" s="545"/>
      <c r="C186" s="635"/>
      <c r="D186" s="636"/>
      <c r="E186" s="636"/>
      <c r="F186" s="636"/>
      <c r="G186" s="636"/>
      <c r="H186" s="637"/>
      <c r="I186" s="638"/>
    </row>
    <row r="187" spans="2:9">
      <c r="B187" s="639" t="s">
        <v>392</v>
      </c>
      <c r="C187" s="640" t="s">
        <v>392</v>
      </c>
      <c r="D187" s="545"/>
      <c r="E187" s="545"/>
      <c r="F187" s="545"/>
      <c r="G187" s="545"/>
      <c r="H187" s="641" t="s">
        <v>392</v>
      </c>
      <c r="I187" s="545"/>
    </row>
    <row r="188" spans="2:9">
      <c r="B188" s="642"/>
      <c r="C188" s="643"/>
      <c r="D188" s="644"/>
      <c r="E188" s="644"/>
      <c r="F188" s="644"/>
      <c r="G188" s="644"/>
      <c r="H188" s="645"/>
      <c r="I188" s="646"/>
    </row>
    <row r="189" spans="2:9">
      <c r="B189" s="545"/>
      <c r="C189" s="647"/>
      <c r="D189" s="647"/>
      <c r="E189" s="647"/>
      <c r="F189" s="647"/>
      <c r="G189" s="647"/>
      <c r="H189" s="648"/>
      <c r="I189" s="649"/>
    </row>
    <row r="190" spans="2:9">
      <c r="B190" s="647" t="s">
        <v>393</v>
      </c>
      <c r="C190" s="647" t="s">
        <v>394</v>
      </c>
      <c r="D190" s="545"/>
      <c r="E190" s="545"/>
      <c r="F190" s="545"/>
      <c r="G190" s="545"/>
      <c r="H190" s="650" t="s">
        <v>395</v>
      </c>
      <c r="I190" s="649"/>
    </row>
    <row r="191" spans="2:9">
      <c r="B191" s="642"/>
      <c r="C191" s="651"/>
      <c r="D191" s="652"/>
      <c r="E191" s="652"/>
      <c r="F191" s="652"/>
      <c r="G191" s="652"/>
      <c r="H191" s="653"/>
      <c r="I191" s="654"/>
    </row>
    <row r="192" spans="2:9">
      <c r="B192" s="545"/>
      <c r="C192" s="655"/>
      <c r="D192" s="656"/>
      <c r="E192" s="656"/>
      <c r="F192" s="656"/>
      <c r="G192" s="656"/>
      <c r="H192" s="657"/>
      <c r="I192" s="658"/>
    </row>
    <row r="194" spans="2:10" ht="13.8">
      <c r="B194" s="473" t="s">
        <v>849</v>
      </c>
      <c r="D194" s="475" t="s">
        <v>397</v>
      </c>
      <c r="E194" s="475"/>
      <c r="F194" s="475"/>
      <c r="G194" s="475"/>
      <c r="H194" s="476"/>
      <c r="I194" s="476"/>
    </row>
    <row r="195" spans="2:10" ht="13.8" thickBot="1">
      <c r="B195" s="477" t="s">
        <v>398</v>
      </c>
      <c r="D195" s="659"/>
      <c r="E195" s="659"/>
      <c r="F195" s="659"/>
      <c r="G195" s="659"/>
      <c r="H195" s="659"/>
      <c r="I195" s="659"/>
    </row>
    <row r="196" spans="2:10" ht="54" thickTop="1" thickBot="1">
      <c r="B196" s="661"/>
      <c r="C196" s="661" t="s">
        <v>338</v>
      </c>
      <c r="D196" s="550" t="s">
        <v>1131</v>
      </c>
      <c r="E196" s="550" t="s">
        <v>1137</v>
      </c>
      <c r="F196" s="550" t="s">
        <v>1138</v>
      </c>
      <c r="G196" s="550" t="s">
        <v>1139</v>
      </c>
      <c r="H196" s="550" t="s">
        <v>1140</v>
      </c>
      <c r="I196" s="551" t="s">
        <v>1133</v>
      </c>
      <c r="J196" s="549" t="s">
        <v>1244</v>
      </c>
    </row>
    <row r="197" spans="2:10" ht="14.4" thickTop="1" thickBot="1">
      <c r="B197" s="1336"/>
      <c r="C197" s="1344" t="s">
        <v>96</v>
      </c>
      <c r="D197" s="1345">
        <f t="shared" ref="D197:I197" si="6">D198+D199+D201+D202+D203+D204+D205</f>
        <v>0</v>
      </c>
      <c r="E197" s="1345">
        <f t="shared" si="6"/>
        <v>0</v>
      </c>
      <c r="F197" s="1345">
        <f t="shared" si="6"/>
        <v>0</v>
      </c>
      <c r="G197" s="1345">
        <f t="shared" si="6"/>
        <v>0</v>
      </c>
      <c r="H197" s="1345">
        <f t="shared" si="6"/>
        <v>0</v>
      </c>
      <c r="I197" s="1345">
        <f t="shared" si="6"/>
        <v>0</v>
      </c>
      <c r="J197" s="662"/>
    </row>
    <row r="198" spans="2:10" ht="40.799999999999997" thickTop="1" thickBot="1">
      <c r="B198" s="1337" t="s">
        <v>850</v>
      </c>
      <c r="C198" s="1346" t="s">
        <v>851</v>
      </c>
      <c r="D198" s="1347">
        <f t="shared" ref="D198:I198" si="7">D24-D25-D33+D64-D65-D67</f>
        <v>0</v>
      </c>
      <c r="E198" s="1347">
        <f t="shared" si="7"/>
        <v>0</v>
      </c>
      <c r="F198" s="1347">
        <f t="shared" si="7"/>
        <v>0</v>
      </c>
      <c r="G198" s="1347">
        <f t="shared" si="7"/>
        <v>0</v>
      </c>
      <c r="H198" s="1347">
        <f t="shared" si="7"/>
        <v>0</v>
      </c>
      <c r="I198" s="1347">
        <f t="shared" si="7"/>
        <v>0</v>
      </c>
      <c r="J198" s="662"/>
    </row>
    <row r="199" spans="2:10" ht="14.4" thickTop="1" thickBot="1">
      <c r="B199" s="1337" t="s">
        <v>852</v>
      </c>
      <c r="C199" s="1346" t="s">
        <v>591</v>
      </c>
      <c r="D199" s="1347">
        <f>D12+D51-D52+D63</f>
        <v>0</v>
      </c>
      <c r="E199" s="1347">
        <f t="shared" ref="E199:I199" si="8">E12+E51-E52+E63</f>
        <v>0</v>
      </c>
      <c r="F199" s="1347">
        <f t="shared" si="8"/>
        <v>0</v>
      </c>
      <c r="G199" s="1347">
        <f t="shared" si="8"/>
        <v>0</v>
      </c>
      <c r="H199" s="1347">
        <f t="shared" si="8"/>
        <v>0</v>
      </c>
      <c r="I199" s="1347">
        <f t="shared" si="8"/>
        <v>0</v>
      </c>
      <c r="J199" s="662"/>
    </row>
    <row r="200" spans="2:10" ht="14.4" thickTop="1" thickBot="1">
      <c r="B200" s="1337" t="s">
        <v>853</v>
      </c>
      <c r="C200" s="1348" t="s">
        <v>854</v>
      </c>
      <c r="D200" s="1347">
        <f t="shared" ref="D200:I200" si="9">D14+D15+D16+D17</f>
        <v>0</v>
      </c>
      <c r="E200" s="1347">
        <f t="shared" si="9"/>
        <v>0</v>
      </c>
      <c r="F200" s="1347">
        <f t="shared" si="9"/>
        <v>0</v>
      </c>
      <c r="G200" s="1347">
        <f t="shared" si="9"/>
        <v>0</v>
      </c>
      <c r="H200" s="1347">
        <f t="shared" si="9"/>
        <v>0</v>
      </c>
      <c r="I200" s="1347">
        <f t="shared" si="9"/>
        <v>0</v>
      </c>
      <c r="J200" s="662"/>
    </row>
    <row r="201" spans="2:10" ht="14.4" thickTop="1" thickBot="1">
      <c r="B201" s="1337" t="s">
        <v>855</v>
      </c>
      <c r="C201" s="1346" t="s">
        <v>856</v>
      </c>
      <c r="D201" s="1347">
        <f t="shared" ref="D201:I201" si="10">D25+D65</f>
        <v>0</v>
      </c>
      <c r="E201" s="1347">
        <f t="shared" si="10"/>
        <v>0</v>
      </c>
      <c r="F201" s="1347">
        <f t="shared" si="10"/>
        <v>0</v>
      </c>
      <c r="G201" s="1347">
        <f t="shared" si="10"/>
        <v>0</v>
      </c>
      <c r="H201" s="1347">
        <f t="shared" si="10"/>
        <v>0</v>
      </c>
      <c r="I201" s="1347">
        <f t="shared" si="10"/>
        <v>0</v>
      </c>
      <c r="J201" s="662"/>
    </row>
    <row r="202" spans="2:10" ht="14.4" thickTop="1" thickBot="1">
      <c r="B202" s="1337">
        <v>6118</v>
      </c>
      <c r="C202" s="1346" t="s">
        <v>857</v>
      </c>
      <c r="D202" s="1347">
        <f>D52</f>
        <v>0</v>
      </c>
      <c r="E202" s="1347">
        <f t="shared" ref="E202:I202" si="11">E52</f>
        <v>0</v>
      </c>
      <c r="F202" s="1347">
        <f t="shared" si="11"/>
        <v>0</v>
      </c>
      <c r="G202" s="1347">
        <f t="shared" si="11"/>
        <v>0</v>
      </c>
      <c r="H202" s="1347">
        <f t="shared" si="11"/>
        <v>0</v>
      </c>
      <c r="I202" s="1347">
        <f t="shared" si="11"/>
        <v>0</v>
      </c>
      <c r="J202" s="662"/>
    </row>
    <row r="203" spans="2:10" ht="92.25" customHeight="1" thickTop="1" thickBot="1">
      <c r="B203" s="1337" t="s">
        <v>361</v>
      </c>
      <c r="C203" s="1346" t="s">
        <v>400</v>
      </c>
      <c r="D203" s="1347">
        <f>D78</f>
        <v>0</v>
      </c>
      <c r="E203" s="1347">
        <f t="shared" ref="E203:I203" si="12">E78</f>
        <v>0</v>
      </c>
      <c r="F203" s="1347">
        <f t="shared" si="12"/>
        <v>0</v>
      </c>
      <c r="G203" s="1347">
        <f t="shared" si="12"/>
        <v>0</v>
      </c>
      <c r="H203" s="1347">
        <f t="shared" si="12"/>
        <v>0</v>
      </c>
      <c r="I203" s="1347">
        <f t="shared" si="12"/>
        <v>0</v>
      </c>
      <c r="J203" s="662"/>
    </row>
    <row r="204" spans="2:10" ht="14.4" thickTop="1" thickBot="1">
      <c r="B204" s="1337" t="s">
        <v>858</v>
      </c>
      <c r="C204" s="1346" t="s">
        <v>859</v>
      </c>
      <c r="D204" s="1347">
        <f>D76-(D78+D80)</f>
        <v>0</v>
      </c>
      <c r="E204" s="1347">
        <f t="shared" ref="E204:I204" si="13">E76-(E78+E80)</f>
        <v>0</v>
      </c>
      <c r="F204" s="1347">
        <f t="shared" si="13"/>
        <v>0</v>
      </c>
      <c r="G204" s="1347">
        <f t="shared" si="13"/>
        <v>0</v>
      </c>
      <c r="H204" s="1347">
        <f t="shared" si="13"/>
        <v>0</v>
      </c>
      <c r="I204" s="1347">
        <f t="shared" si="13"/>
        <v>0</v>
      </c>
      <c r="J204" s="662"/>
    </row>
    <row r="205" spans="2:10" ht="14.4" thickTop="1" thickBot="1">
      <c r="B205" s="1337"/>
      <c r="C205" s="1346" t="s">
        <v>98</v>
      </c>
      <c r="D205" s="1347">
        <f>D206+D207</f>
        <v>0</v>
      </c>
      <c r="E205" s="1347">
        <f t="shared" ref="E205:I205" si="14">E206+E207</f>
        <v>0</v>
      </c>
      <c r="F205" s="1347">
        <f t="shared" si="14"/>
        <v>0</v>
      </c>
      <c r="G205" s="1347">
        <f t="shared" si="14"/>
        <v>0</v>
      </c>
      <c r="H205" s="1347">
        <f t="shared" si="14"/>
        <v>0</v>
      </c>
      <c r="I205" s="1347">
        <f t="shared" si="14"/>
        <v>0</v>
      </c>
      <c r="J205" s="662"/>
    </row>
    <row r="206" spans="2:10" ht="14.4" thickTop="1" thickBot="1">
      <c r="B206" s="1337">
        <v>5200</v>
      </c>
      <c r="C206" s="1348" t="s">
        <v>860</v>
      </c>
      <c r="D206" s="1349">
        <f>D44</f>
        <v>0</v>
      </c>
      <c r="E206" s="1349">
        <f t="shared" ref="E206:I206" si="15">E44</f>
        <v>0</v>
      </c>
      <c r="F206" s="1349">
        <f t="shared" si="15"/>
        <v>0</v>
      </c>
      <c r="G206" s="1349">
        <f t="shared" si="15"/>
        <v>0</v>
      </c>
      <c r="H206" s="1349">
        <f t="shared" si="15"/>
        <v>0</v>
      </c>
      <c r="I206" s="1349">
        <f t="shared" si="15"/>
        <v>0</v>
      </c>
      <c r="J206" s="662"/>
    </row>
    <row r="207" spans="2:10" ht="54" thickTop="1" thickBot="1">
      <c r="B207" s="1337" t="s">
        <v>1312</v>
      </c>
      <c r="C207" s="1348" t="s">
        <v>861</v>
      </c>
      <c r="D207" s="1349">
        <f>D11-D12+D18+D21+D41+D42-D44+D49-D51-D53+D61-D63-D64-D73</f>
        <v>0</v>
      </c>
      <c r="E207" s="1349">
        <f t="shared" ref="E207:I207" si="16">E11-E12+E18+E21+E41+E42-E44+E49-E51-E53+E61-E63-E64-E73</f>
        <v>0</v>
      </c>
      <c r="F207" s="1349">
        <f t="shared" si="16"/>
        <v>0</v>
      </c>
      <c r="G207" s="1349">
        <f t="shared" si="16"/>
        <v>0</v>
      </c>
      <c r="H207" s="1349">
        <f t="shared" si="16"/>
        <v>0</v>
      </c>
      <c r="I207" s="1349">
        <f t="shared" si="16"/>
        <v>0</v>
      </c>
      <c r="J207" s="662"/>
    </row>
    <row r="208" spans="2:10" ht="13.8" thickTop="1">
      <c r="B208" s="1338"/>
      <c r="C208" s="1344" t="s">
        <v>99</v>
      </c>
      <c r="D208" s="1345">
        <f t="shared" ref="D208:I208" si="17">D209+D211+D212+D214</f>
        <v>0</v>
      </c>
      <c r="E208" s="1345">
        <f t="shared" si="17"/>
        <v>0</v>
      </c>
      <c r="F208" s="1345">
        <f t="shared" si="17"/>
        <v>0</v>
      </c>
      <c r="G208" s="1345">
        <f t="shared" si="17"/>
        <v>0</v>
      </c>
      <c r="H208" s="1345">
        <f t="shared" si="17"/>
        <v>0</v>
      </c>
      <c r="I208" s="1345">
        <f t="shared" si="17"/>
        <v>0</v>
      </c>
      <c r="J208" s="1345">
        <f t="shared" ref="J208" si="18">J209+J210+J211+J213</f>
        <v>0</v>
      </c>
    </row>
    <row r="209" spans="2:10">
      <c r="B209" s="1337" t="s">
        <v>862</v>
      </c>
      <c r="C209" s="1346" t="s">
        <v>635</v>
      </c>
      <c r="D209" s="1347">
        <f>D88+D97+D99</f>
        <v>0</v>
      </c>
      <c r="E209" s="1347">
        <f t="shared" ref="E209:J209" si="19">E88+E97+E99</f>
        <v>0</v>
      </c>
      <c r="F209" s="1347">
        <f t="shared" si="19"/>
        <v>0</v>
      </c>
      <c r="G209" s="1347">
        <f t="shared" si="19"/>
        <v>0</v>
      </c>
      <c r="H209" s="1347">
        <f t="shared" si="19"/>
        <v>0</v>
      </c>
      <c r="I209" s="1347">
        <f t="shared" si="19"/>
        <v>0</v>
      </c>
      <c r="J209" s="1347">
        <f t="shared" si="19"/>
        <v>0</v>
      </c>
    </row>
    <row r="210" spans="2:10">
      <c r="B210" s="1337" t="s">
        <v>863</v>
      </c>
      <c r="C210" s="1348" t="s">
        <v>864</v>
      </c>
      <c r="D210" s="1347">
        <f>D91+D93</f>
        <v>0</v>
      </c>
      <c r="E210" s="1347">
        <f t="shared" ref="E210:I210" si="20">E91+E93</f>
        <v>0</v>
      </c>
      <c r="F210" s="1347">
        <f t="shared" si="20"/>
        <v>0</v>
      </c>
      <c r="G210" s="1347">
        <f t="shared" si="20"/>
        <v>0</v>
      </c>
      <c r="H210" s="1347">
        <f t="shared" si="20"/>
        <v>0</v>
      </c>
      <c r="I210" s="1347">
        <f t="shared" si="20"/>
        <v>0</v>
      </c>
      <c r="J210" s="1347">
        <f>J91+J93</f>
        <v>0</v>
      </c>
    </row>
    <row r="211" spans="2:10">
      <c r="B211" s="1337">
        <v>6110</v>
      </c>
      <c r="C211" s="1346" t="s">
        <v>55</v>
      </c>
      <c r="D211" s="1347">
        <f>D125</f>
        <v>0</v>
      </c>
      <c r="E211" s="1347">
        <f t="shared" ref="E211:I211" si="21">E125</f>
        <v>0</v>
      </c>
      <c r="F211" s="1347">
        <f t="shared" si="21"/>
        <v>0</v>
      </c>
      <c r="G211" s="1347">
        <f t="shared" si="21"/>
        <v>0</v>
      </c>
      <c r="H211" s="1347">
        <f t="shared" si="21"/>
        <v>0</v>
      </c>
      <c r="I211" s="1347">
        <f t="shared" si="21"/>
        <v>0</v>
      </c>
      <c r="J211" s="1347">
        <f>J129-J143</f>
        <v>0</v>
      </c>
    </row>
    <row r="212" spans="2:10">
      <c r="B212" s="1339" t="s">
        <v>865</v>
      </c>
      <c r="C212" s="1346" t="s">
        <v>102</v>
      </c>
      <c r="D212" s="1347">
        <f>D129-D143</f>
        <v>0</v>
      </c>
      <c r="E212" s="1347">
        <f t="shared" ref="E212:I212" si="22">E129-E143</f>
        <v>0</v>
      </c>
      <c r="F212" s="1347">
        <f t="shared" si="22"/>
        <v>0</v>
      </c>
      <c r="G212" s="1347">
        <f t="shared" si="22"/>
        <v>0</v>
      </c>
      <c r="H212" s="1347">
        <f t="shared" si="22"/>
        <v>0</v>
      </c>
      <c r="I212" s="1347">
        <f t="shared" si="22"/>
        <v>0</v>
      </c>
      <c r="J212" s="1347">
        <f>J133</f>
        <v>0</v>
      </c>
    </row>
    <row r="213" spans="2:10">
      <c r="B213" s="1339" t="s">
        <v>361</v>
      </c>
      <c r="C213" s="1348" t="s">
        <v>866</v>
      </c>
      <c r="D213" s="1347">
        <f>D133</f>
        <v>0</v>
      </c>
      <c r="E213" s="1347">
        <f t="shared" ref="E213:I213" si="23">E133</f>
        <v>0</v>
      </c>
      <c r="F213" s="1347">
        <f t="shared" si="23"/>
        <v>0</v>
      </c>
      <c r="G213" s="1347">
        <f t="shared" si="23"/>
        <v>0</v>
      </c>
      <c r="H213" s="1347">
        <f t="shared" si="23"/>
        <v>0</v>
      </c>
      <c r="I213" s="1347">
        <f t="shared" si="23"/>
        <v>0</v>
      </c>
      <c r="J213" s="1347">
        <f t="shared" ref="J213" si="24">SUM(J214:J217)</f>
        <v>0</v>
      </c>
    </row>
    <row r="214" spans="2:10">
      <c r="B214" s="1337"/>
      <c r="C214" s="1346" t="s">
        <v>103</v>
      </c>
      <c r="D214" s="1347">
        <f>SUM(D215:D218)</f>
        <v>0</v>
      </c>
      <c r="E214" s="1347">
        <f t="shared" ref="E214:I214" si="25">SUM(E215:E218)</f>
        <v>0</v>
      </c>
      <c r="F214" s="1347">
        <f t="shared" si="25"/>
        <v>0</v>
      </c>
      <c r="G214" s="1347">
        <f t="shared" si="25"/>
        <v>0</v>
      </c>
      <c r="H214" s="1347">
        <f t="shared" si="25"/>
        <v>0</v>
      </c>
      <c r="I214" s="1347">
        <f t="shared" si="25"/>
        <v>0</v>
      </c>
      <c r="J214" s="1347">
        <f>J121</f>
        <v>0</v>
      </c>
    </row>
    <row r="215" spans="2:10">
      <c r="B215" s="1337">
        <v>3300</v>
      </c>
      <c r="C215" s="1348" t="s">
        <v>860</v>
      </c>
      <c r="D215" s="1347">
        <f>D121</f>
        <v>0</v>
      </c>
      <c r="E215" s="1347">
        <f t="shared" ref="E215:I215" si="26">E121</f>
        <v>0</v>
      </c>
      <c r="F215" s="1347">
        <f t="shared" si="26"/>
        <v>0</v>
      </c>
      <c r="G215" s="1347">
        <f t="shared" si="26"/>
        <v>0</v>
      </c>
      <c r="H215" s="1347">
        <f t="shared" si="26"/>
        <v>0</v>
      </c>
      <c r="I215" s="1347">
        <f t="shared" si="26"/>
        <v>0</v>
      </c>
      <c r="J215" s="1347">
        <f>J94-J97+J105+J106</f>
        <v>0</v>
      </c>
    </row>
    <row r="216" spans="2:10">
      <c r="B216" s="1337" t="s">
        <v>867</v>
      </c>
      <c r="C216" s="1348" t="s">
        <v>1247</v>
      </c>
      <c r="D216" s="1347">
        <f>D94-D97+D105+D106</f>
        <v>0</v>
      </c>
      <c r="E216" s="1347">
        <f t="shared" ref="E216:I216" si="27">E94-E97+E105+E106</f>
        <v>0</v>
      </c>
      <c r="F216" s="1347">
        <f t="shared" si="27"/>
        <v>0</v>
      </c>
      <c r="G216" s="1347">
        <f t="shared" si="27"/>
        <v>0</v>
      </c>
      <c r="H216" s="1347">
        <f t="shared" si="27"/>
        <v>0</v>
      </c>
      <c r="I216" s="1347">
        <f t="shared" si="27"/>
        <v>0</v>
      </c>
      <c r="J216" s="1347">
        <f>J114+J115+J116+J118</f>
        <v>0</v>
      </c>
    </row>
    <row r="217" spans="2:10" ht="26.4">
      <c r="B217" s="1337" t="s">
        <v>1313</v>
      </c>
      <c r="C217" s="1348" t="s">
        <v>1248</v>
      </c>
      <c r="D217" s="1347">
        <f>D114+D115+D116+D117+D118</f>
        <v>0</v>
      </c>
      <c r="E217" s="1347">
        <f t="shared" ref="E217:J217" si="28">E114+E115+E116+E117+E118</f>
        <v>0</v>
      </c>
      <c r="F217" s="1347">
        <f t="shared" si="28"/>
        <v>0</v>
      </c>
      <c r="G217" s="1347">
        <f t="shared" si="28"/>
        <v>0</v>
      </c>
      <c r="H217" s="1347">
        <f t="shared" si="28"/>
        <v>0</v>
      </c>
      <c r="I217" s="1347">
        <f t="shared" si="28"/>
        <v>0</v>
      </c>
      <c r="J217" s="1347">
        <f t="shared" si="28"/>
        <v>0</v>
      </c>
    </row>
    <row r="218" spans="2:10" ht="79.2">
      <c r="B218" s="1337" t="s">
        <v>1314</v>
      </c>
      <c r="C218" s="1348" t="s">
        <v>1218</v>
      </c>
      <c r="D218" s="1347">
        <f>D87-D88-D94-D99-D105-D106+D113-D114-D115-D116-D117-D118+D119+D120-D121+D122+D123-D125-D126-D127+D128+D148</f>
        <v>0</v>
      </c>
      <c r="E218" s="1347">
        <f t="shared" ref="E218:J218" si="29">E87-E88-E94-E99-E105-E106+E113-E114-E115-E116-E117-E118+E119+E120-E121+E122+E123-E125-E126-E127+E128+E148</f>
        <v>0</v>
      </c>
      <c r="F218" s="1347">
        <f t="shared" si="29"/>
        <v>0</v>
      </c>
      <c r="G218" s="1347">
        <f t="shared" si="29"/>
        <v>0</v>
      </c>
      <c r="H218" s="1347">
        <f t="shared" si="29"/>
        <v>0</v>
      </c>
      <c r="I218" s="1347">
        <f t="shared" si="29"/>
        <v>0</v>
      </c>
      <c r="J218" s="1347">
        <f t="shared" si="29"/>
        <v>0</v>
      </c>
    </row>
    <row r="219" spans="2:10" ht="13.8" thickBot="1">
      <c r="B219" s="1337" t="s">
        <v>1249</v>
      </c>
      <c r="C219" s="1348" t="s">
        <v>868</v>
      </c>
      <c r="D219" s="1347"/>
      <c r="E219" s="1347"/>
      <c r="F219" s="1347"/>
      <c r="G219" s="1347"/>
      <c r="H219" s="1347"/>
      <c r="I219" s="1347"/>
      <c r="J219" s="1347">
        <f>J197-J208</f>
        <v>0</v>
      </c>
    </row>
    <row r="220" spans="2:10" ht="27.6" thickTop="1" thickBot="1">
      <c r="B220" s="1336"/>
      <c r="C220" s="1346" t="s">
        <v>869</v>
      </c>
      <c r="D220" s="1350">
        <f t="shared" ref="D220:I220" si="30">D197-D208</f>
        <v>0</v>
      </c>
      <c r="E220" s="1350">
        <f t="shared" si="30"/>
        <v>0</v>
      </c>
      <c r="F220" s="1350">
        <f t="shared" si="30"/>
        <v>0</v>
      </c>
      <c r="G220" s="1350">
        <f t="shared" si="30"/>
        <v>0</v>
      </c>
      <c r="H220" s="1350">
        <f t="shared" si="30"/>
        <v>0</v>
      </c>
      <c r="I220" s="1350">
        <f t="shared" si="30"/>
        <v>0</v>
      </c>
      <c r="J220" s="662"/>
    </row>
    <row r="221" spans="2:10" ht="14.4" thickTop="1" thickBot="1">
      <c r="B221" s="679"/>
      <c r="C221" s="679"/>
      <c r="D221" s="679"/>
      <c r="E221" s="679"/>
      <c r="F221" s="679"/>
      <c r="G221" s="679"/>
      <c r="H221" s="679"/>
      <c r="I221" s="679"/>
      <c r="J221" s="679"/>
    </row>
    <row r="222" spans="2:10" ht="14.4" thickTop="1" thickBot="1">
      <c r="B222" s="663"/>
      <c r="C222" s="664" t="s">
        <v>578</v>
      </c>
      <c r="D222" s="1121">
        <f>D160</f>
        <v>0</v>
      </c>
      <c r="E222" s="1121">
        <f>E160</f>
        <v>0</v>
      </c>
      <c r="F222" s="1122"/>
      <c r="G222" s="1121">
        <f t="shared" ref="G222:I222" si="31">G160</f>
        <v>0</v>
      </c>
      <c r="H222" s="1121">
        <f t="shared" si="31"/>
        <v>0</v>
      </c>
      <c r="I222" s="1123">
        <f t="shared" si="31"/>
        <v>0</v>
      </c>
      <c r="J222" s="1351"/>
    </row>
    <row r="223" spans="2:10" ht="14.4" thickTop="1" thickBot="1">
      <c r="B223" s="665"/>
      <c r="C223" s="613" t="s">
        <v>136</v>
      </c>
      <c r="D223" s="1124">
        <f>D162</f>
        <v>0</v>
      </c>
      <c r="E223" s="1125">
        <f t="shared" ref="E223:I223" si="32">E162</f>
        <v>0</v>
      </c>
      <c r="F223" s="1126"/>
      <c r="G223" s="1125">
        <f t="shared" si="32"/>
        <v>0</v>
      </c>
      <c r="H223" s="1124">
        <f t="shared" si="32"/>
        <v>0</v>
      </c>
      <c r="I223" s="1123">
        <f t="shared" si="32"/>
        <v>0</v>
      </c>
      <c r="J223" s="662"/>
    </row>
    <row r="224" spans="2:10" ht="14.4" thickTop="1" thickBot="1">
      <c r="B224" s="1352"/>
      <c r="C224" s="776" t="s">
        <v>574</v>
      </c>
      <c r="D224" s="1353">
        <f>D220+D222+D223</f>
        <v>0</v>
      </c>
      <c r="E224" s="1353">
        <f t="shared" ref="E224:I224" si="33">E220+E222+E223</f>
        <v>0</v>
      </c>
      <c r="F224" s="1354"/>
      <c r="G224" s="1353">
        <f t="shared" si="33"/>
        <v>0</v>
      </c>
      <c r="H224" s="1353">
        <f t="shared" si="33"/>
        <v>0</v>
      </c>
      <c r="I224" s="1353">
        <f t="shared" si="33"/>
        <v>0</v>
      </c>
      <c r="J224" s="1128"/>
    </row>
    <row r="225" spans="2:10" ht="13.8" thickTop="1">
      <c r="B225" s="679"/>
      <c r="C225" s="679"/>
      <c r="D225" s="679"/>
      <c r="E225" s="679"/>
      <c r="F225" s="679"/>
      <c r="G225" s="679"/>
      <c r="H225" s="679"/>
      <c r="I225" s="679"/>
      <c r="J225" s="679"/>
    </row>
    <row r="226" spans="2:10">
      <c r="B226" s="679"/>
      <c r="C226" s="679"/>
      <c r="D226" s="679"/>
      <c r="E226" s="679"/>
      <c r="F226" s="679"/>
      <c r="G226" s="679"/>
      <c r="H226" s="679"/>
      <c r="I226" s="679"/>
      <c r="J226" s="679"/>
    </row>
    <row r="227" spans="2:10" ht="13.8" thickBot="1">
      <c r="B227" s="679"/>
      <c r="C227" s="679"/>
      <c r="D227" s="679"/>
      <c r="E227" s="679"/>
      <c r="F227" s="679"/>
      <c r="G227" s="679"/>
      <c r="H227" s="679"/>
      <c r="I227" s="679"/>
      <c r="J227" s="679"/>
    </row>
    <row r="228" spans="2:10">
      <c r="B228" s="1508" t="s">
        <v>1167</v>
      </c>
      <c r="C228" s="1509"/>
      <c r="D228" s="1509"/>
      <c r="E228" s="1509"/>
      <c r="F228" s="1509"/>
      <c r="G228" s="1509"/>
      <c r="H228" s="1509"/>
      <c r="I228" s="1510"/>
      <c r="J228" s="679"/>
    </row>
    <row r="229" spans="2:10">
      <c r="B229" s="666"/>
      <c r="C229" s="1340"/>
      <c r="D229" s="1340"/>
      <c r="E229" s="1340"/>
      <c r="F229" s="1340"/>
      <c r="G229" s="1340"/>
      <c r="H229" s="1340"/>
      <c r="I229" s="1341"/>
      <c r="J229" s="679"/>
    </row>
    <row r="230" spans="2:10">
      <c r="B230" s="666"/>
      <c r="C230" s="1340"/>
      <c r="D230" s="1340"/>
      <c r="E230" s="1340"/>
      <c r="F230" s="1340"/>
      <c r="G230" s="1340"/>
      <c r="H230" s="1340"/>
      <c r="I230" s="1341"/>
      <c r="J230" s="679"/>
    </row>
    <row r="231" spans="2:10">
      <c r="B231" s="666"/>
      <c r="C231" s="1340"/>
      <c r="D231" s="1340"/>
      <c r="E231" s="1340"/>
      <c r="F231" s="1340"/>
      <c r="G231" s="1340"/>
      <c r="H231" s="1340"/>
      <c r="I231" s="1341"/>
      <c r="J231" s="679"/>
    </row>
    <row r="232" spans="2:10">
      <c r="B232" s="666"/>
      <c r="C232" s="1340"/>
      <c r="D232" s="1340"/>
      <c r="E232" s="1340"/>
      <c r="F232" s="1340"/>
      <c r="G232" s="1340"/>
      <c r="H232" s="1340"/>
      <c r="I232" s="1341"/>
      <c r="J232" s="679"/>
    </row>
    <row r="233" spans="2:10" hidden="1">
      <c r="B233" s="666"/>
      <c r="C233" s="1340"/>
      <c r="D233" s="1340"/>
      <c r="E233" s="1340"/>
      <c r="F233" s="1340"/>
      <c r="G233" s="1340"/>
      <c r="H233" s="1340"/>
      <c r="I233" s="1341"/>
      <c r="J233" s="679"/>
    </row>
    <row r="234" spans="2:10" hidden="1">
      <c r="B234" s="666"/>
      <c r="C234" s="1340"/>
      <c r="D234" s="1340"/>
      <c r="E234" s="1340"/>
      <c r="F234" s="1340"/>
      <c r="G234" s="1340"/>
      <c r="H234" s="1340"/>
      <c r="I234" s="1341"/>
      <c r="J234" s="679"/>
    </row>
    <row r="235" spans="2:10" hidden="1">
      <c r="B235" s="666"/>
      <c r="C235" s="1340"/>
      <c r="D235" s="1340"/>
      <c r="E235" s="1340"/>
      <c r="F235" s="1340"/>
      <c r="G235" s="1340"/>
      <c r="H235" s="1340"/>
      <c r="I235" s="1341"/>
      <c r="J235" s="679"/>
    </row>
    <row r="236" spans="2:10">
      <c r="B236" s="666"/>
      <c r="C236" s="1340"/>
      <c r="D236" s="1340"/>
      <c r="E236" s="1340"/>
      <c r="F236" s="1340"/>
      <c r="G236" s="1340"/>
      <c r="H236" s="1340"/>
      <c r="I236" s="1341"/>
      <c r="J236" s="679"/>
    </row>
    <row r="237" spans="2:10">
      <c r="B237" s="1342"/>
      <c r="C237" s="668"/>
      <c r="D237" s="668"/>
      <c r="E237" s="668"/>
      <c r="F237" s="668"/>
      <c r="G237" s="668"/>
      <c r="H237" s="668"/>
      <c r="I237" s="1343"/>
      <c r="J237" s="679"/>
    </row>
    <row r="238" spans="2:10">
      <c r="B238" s="1342"/>
      <c r="C238" s="668"/>
      <c r="D238" s="668"/>
      <c r="E238" s="668"/>
      <c r="F238" s="668"/>
      <c r="G238" s="668"/>
      <c r="H238" s="668"/>
      <c r="I238" s="1343"/>
      <c r="J238" s="679"/>
    </row>
    <row r="239" spans="2:10">
      <c r="B239" s="1342"/>
      <c r="C239" s="668"/>
      <c r="D239" s="668"/>
      <c r="E239" s="668"/>
      <c r="F239" s="668"/>
      <c r="G239" s="668"/>
      <c r="H239" s="668"/>
      <c r="I239" s="1343"/>
      <c r="J239" s="679"/>
    </row>
    <row r="240" spans="2:10">
      <c r="B240" s="1342"/>
      <c r="C240" s="668"/>
      <c r="D240" s="668"/>
      <c r="E240" s="668"/>
      <c r="F240" s="668"/>
      <c r="G240" s="668"/>
      <c r="H240" s="668"/>
      <c r="I240" s="1343"/>
      <c r="J240" s="679"/>
    </row>
    <row r="241" spans="2:10">
      <c r="B241" s="1342"/>
      <c r="C241" s="668"/>
      <c r="D241" s="668"/>
      <c r="E241" s="668"/>
      <c r="F241" s="668"/>
      <c r="G241" s="668"/>
      <c r="H241" s="668"/>
      <c r="I241" s="1343"/>
      <c r="J241" s="679"/>
    </row>
    <row r="242" spans="2:10">
      <c r="B242" s="1342"/>
      <c r="C242" s="668"/>
      <c r="D242" s="668"/>
      <c r="E242" s="668"/>
      <c r="F242" s="668"/>
      <c r="G242" s="668"/>
      <c r="H242" s="668"/>
      <c r="I242" s="1343"/>
      <c r="J242" s="679"/>
    </row>
    <row r="243" spans="2:10">
      <c r="B243" s="1342"/>
      <c r="C243" s="668"/>
      <c r="D243" s="668"/>
      <c r="E243" s="668"/>
      <c r="F243" s="668"/>
      <c r="G243" s="1355" t="s">
        <v>403</v>
      </c>
      <c r="H243" s="668"/>
      <c r="I243" s="1343"/>
      <c r="J243" s="679"/>
    </row>
    <row r="244" spans="2:10">
      <c r="B244" s="1342"/>
      <c r="C244" s="668"/>
      <c r="D244" s="668"/>
      <c r="E244" s="668"/>
      <c r="F244" s="668"/>
      <c r="G244" s="668"/>
      <c r="H244" s="668"/>
      <c r="I244" s="1343"/>
      <c r="J244" s="679"/>
    </row>
    <row r="245" spans="2:10">
      <c r="B245" s="1342"/>
      <c r="C245" s="668"/>
      <c r="D245" s="668"/>
      <c r="E245" s="668"/>
      <c r="F245" s="668"/>
      <c r="G245" s="668"/>
      <c r="H245" s="668"/>
      <c r="I245" s="1343"/>
      <c r="J245" s="679"/>
    </row>
    <row r="246" spans="2:10">
      <c r="B246" s="679"/>
      <c r="C246" s="679"/>
      <c r="D246" s="679"/>
      <c r="E246" s="679"/>
      <c r="F246" s="679"/>
      <c r="G246" s="679"/>
      <c r="H246" s="679"/>
      <c r="I246" s="679"/>
      <c r="J246" s="679"/>
    </row>
    <row r="247" spans="2:10">
      <c r="B247" s="679"/>
      <c r="C247" s="679"/>
      <c r="D247" s="679"/>
      <c r="E247" s="679"/>
      <c r="F247" s="679"/>
      <c r="G247" s="679"/>
      <c r="H247" s="679"/>
      <c r="I247" s="679"/>
      <c r="J247" s="679"/>
    </row>
    <row r="248" spans="2:10" ht="13.8" thickBot="1">
      <c r="B248" s="668"/>
      <c r="C248" s="1356" t="s">
        <v>1250</v>
      </c>
      <c r="D248" s="669"/>
      <c r="E248" s="668"/>
      <c r="F248" s="668"/>
      <c r="G248" s="668"/>
      <c r="H248" s="668"/>
      <c r="I248" s="668"/>
      <c r="J248" s="668"/>
    </row>
    <row r="249" spans="2:10" ht="54" thickTop="1" thickBot="1">
      <c r="B249" s="1357"/>
      <c r="C249" s="1357"/>
      <c r="D249" s="670" t="str">
        <f>D196</f>
        <v>ΑΠΟΛΟΓΙΣΜΟΣ 2018</v>
      </c>
      <c r="E249" s="670" t="str">
        <f>E196</f>
        <v>ΑΡΧΙΚΟΣ ΠΡΟΫΠΟΛΟΓΙΣΜΟΣ 2019</v>
      </c>
      <c r="F249" s="670" t="str">
        <f>F196</f>
        <v>ΔΙΑΜΟΡΦΩΣΗ 2019 (αρχικός Π/Υ + τροποποιήσεις)</v>
      </c>
      <c r="G249" s="670" t="str">
        <f t="shared" ref="G249:J249" si="34">G196</f>
        <v>ΕΚΤΕΛΕΣΗ                      Α' ΕΞΑΜΗΝΟΥ ΠΡΟΫΠΟΛΟΓΙΣΜΟΥ  2019</v>
      </c>
      <c r="H249" s="670" t="str">
        <f t="shared" si="34"/>
        <v>ΕΚΤΙΜΗΣΕΙΣ ΠΡΑΓΜΑΤΟΠΟΙΗΣΕΩΝ ΔΩΔΕΚΑΜΗΝΟΥ        2019</v>
      </c>
      <c r="I249" s="670" t="str">
        <f t="shared" si="34"/>
        <v>ΠΡΟΫΠΟΛΟΓΙΣΜΟΣ 2020</v>
      </c>
      <c r="J249" s="670" t="str">
        <f t="shared" si="34"/>
        <v xml:space="preserve">ΝΕΕΣ ΑΓΟΡΕΣ
 2020   </v>
      </c>
    </row>
    <row r="250" spans="2:10" ht="14.4" thickTop="1" thickBot="1">
      <c r="B250" s="668"/>
      <c r="C250" s="1358" t="s">
        <v>582</v>
      </c>
      <c r="D250" s="1359">
        <f>SUM(D251:D259)</f>
        <v>0</v>
      </c>
      <c r="E250" s="1359">
        <f t="shared" ref="E250:I250" si="35">SUM(E251:E259)</f>
        <v>0</v>
      </c>
      <c r="F250" s="1359">
        <f t="shared" si="35"/>
        <v>0</v>
      </c>
      <c r="G250" s="1359">
        <f t="shared" si="35"/>
        <v>0</v>
      </c>
      <c r="H250" s="1359">
        <f t="shared" si="35"/>
        <v>0</v>
      </c>
      <c r="I250" s="1359">
        <f t="shared" si="35"/>
        <v>0</v>
      </c>
      <c r="J250" s="662"/>
    </row>
    <row r="251" spans="2:10" ht="27.6" thickTop="1" thickBot="1">
      <c r="B251" s="671" t="s">
        <v>870</v>
      </c>
      <c r="C251" s="1360" t="s">
        <v>591</v>
      </c>
      <c r="D251" s="1361">
        <f>D12-(D14+D15+D16+D17)+D51-D52+D63</f>
        <v>0</v>
      </c>
      <c r="E251" s="1361">
        <f t="shared" ref="E251:I251" si="36">E12-(E14+E15+E16+E17)+E51-E52+E63</f>
        <v>0</v>
      </c>
      <c r="F251" s="1361">
        <f t="shared" si="36"/>
        <v>0</v>
      </c>
      <c r="G251" s="1361">
        <f t="shared" si="36"/>
        <v>0</v>
      </c>
      <c r="H251" s="1361">
        <f t="shared" si="36"/>
        <v>0</v>
      </c>
      <c r="I251" s="1361">
        <f t="shared" si="36"/>
        <v>0</v>
      </c>
      <c r="J251" s="662"/>
    </row>
    <row r="252" spans="2:10" ht="14.4" thickTop="1" thickBot="1">
      <c r="B252" s="671" t="s">
        <v>853</v>
      </c>
      <c r="C252" s="1360" t="s">
        <v>996</v>
      </c>
      <c r="D252" s="1361">
        <f>D14+D15+D16+D17</f>
        <v>0</v>
      </c>
      <c r="E252" s="1361">
        <f t="shared" ref="E252:I252" si="37">E14+E15+E16+E17</f>
        <v>0</v>
      </c>
      <c r="F252" s="1361">
        <f t="shared" si="37"/>
        <v>0</v>
      </c>
      <c r="G252" s="1361">
        <f t="shared" si="37"/>
        <v>0</v>
      </c>
      <c r="H252" s="1361">
        <f t="shared" si="37"/>
        <v>0</v>
      </c>
      <c r="I252" s="1361">
        <f t="shared" si="37"/>
        <v>0</v>
      </c>
      <c r="J252" s="662"/>
    </row>
    <row r="253" spans="2:10" ht="14.4" thickTop="1" thickBot="1">
      <c r="B253" s="671" t="s">
        <v>855</v>
      </c>
      <c r="C253" s="1360" t="s">
        <v>856</v>
      </c>
      <c r="D253" s="1361">
        <f>D25+D65</f>
        <v>0</v>
      </c>
      <c r="E253" s="1361">
        <f t="shared" ref="E253:I253" si="38">E25+E65</f>
        <v>0</v>
      </c>
      <c r="F253" s="1361">
        <f t="shared" si="38"/>
        <v>0</v>
      </c>
      <c r="G253" s="1361">
        <f t="shared" si="38"/>
        <v>0</v>
      </c>
      <c r="H253" s="1361">
        <f t="shared" si="38"/>
        <v>0</v>
      </c>
      <c r="I253" s="1361">
        <f t="shared" si="38"/>
        <v>0</v>
      </c>
      <c r="J253" s="662"/>
    </row>
    <row r="254" spans="2:10" ht="14.4" thickTop="1" thickBot="1">
      <c r="B254" s="671" t="s">
        <v>361</v>
      </c>
      <c r="C254" s="1360" t="s">
        <v>871</v>
      </c>
      <c r="D254" s="1361">
        <f>D78</f>
        <v>0</v>
      </c>
      <c r="E254" s="1361">
        <f t="shared" ref="E254:I254" si="39">E78</f>
        <v>0</v>
      </c>
      <c r="F254" s="1361">
        <f t="shared" si="39"/>
        <v>0</v>
      </c>
      <c r="G254" s="1361">
        <f t="shared" si="39"/>
        <v>0</v>
      </c>
      <c r="H254" s="1361">
        <f>H78</f>
        <v>0</v>
      </c>
      <c r="I254" s="1361">
        <f t="shared" si="39"/>
        <v>0</v>
      </c>
      <c r="J254" s="662"/>
    </row>
    <row r="255" spans="2:10" ht="14.4" thickTop="1" thickBot="1">
      <c r="B255" s="671" t="s">
        <v>858</v>
      </c>
      <c r="C255" s="1360" t="s">
        <v>859</v>
      </c>
      <c r="D255" s="1361">
        <f>D76-(D78+D80)</f>
        <v>0</v>
      </c>
      <c r="E255" s="1361">
        <f t="shared" ref="E255:I255" si="40">E76-(E78+E80)</f>
        <v>0</v>
      </c>
      <c r="F255" s="1361">
        <f t="shared" si="40"/>
        <v>0</v>
      </c>
      <c r="G255" s="1361">
        <f t="shared" si="40"/>
        <v>0</v>
      </c>
      <c r="H255" s="1361">
        <f t="shared" si="40"/>
        <v>0</v>
      </c>
      <c r="I255" s="1361">
        <f t="shared" si="40"/>
        <v>0</v>
      </c>
      <c r="J255" s="662"/>
    </row>
    <row r="256" spans="2:10" ht="14.4" thickTop="1" thickBot="1">
      <c r="B256" s="671">
        <v>5200</v>
      </c>
      <c r="C256" s="1362" t="s">
        <v>872</v>
      </c>
      <c r="D256" s="1361">
        <f>D44</f>
        <v>0</v>
      </c>
      <c r="E256" s="1361">
        <f t="shared" ref="E256:I256" si="41">E44</f>
        <v>0</v>
      </c>
      <c r="F256" s="1361">
        <f t="shared" si="41"/>
        <v>0</v>
      </c>
      <c r="G256" s="1361">
        <f t="shared" si="41"/>
        <v>0</v>
      </c>
      <c r="H256" s="1361">
        <f t="shared" si="41"/>
        <v>0</v>
      </c>
      <c r="I256" s="1361">
        <f t="shared" si="41"/>
        <v>0</v>
      </c>
      <c r="J256" s="662"/>
    </row>
    <row r="257" spans="2:10" ht="40.799999999999997" thickTop="1" thickBot="1">
      <c r="B257" s="671" t="s">
        <v>1311</v>
      </c>
      <c r="C257" s="1360" t="s">
        <v>851</v>
      </c>
      <c r="D257" s="1361">
        <f>D24-D25-D33+D64-D65-D67</f>
        <v>0</v>
      </c>
      <c r="E257" s="1361">
        <f t="shared" ref="E257:I257" si="42">E24-E25-E33+E64-E65-E67</f>
        <v>0</v>
      </c>
      <c r="F257" s="1361">
        <f t="shared" si="42"/>
        <v>0</v>
      </c>
      <c r="G257" s="1361">
        <f t="shared" si="42"/>
        <v>0</v>
      </c>
      <c r="H257" s="1361">
        <f t="shared" si="42"/>
        <v>0</v>
      </c>
      <c r="I257" s="1361">
        <f t="shared" si="42"/>
        <v>0</v>
      </c>
      <c r="J257" s="662"/>
    </row>
    <row r="258" spans="2:10" ht="61.5" customHeight="1" thickTop="1" thickBot="1">
      <c r="B258" s="672" t="s">
        <v>1308</v>
      </c>
      <c r="C258" s="1362" t="s">
        <v>98</v>
      </c>
      <c r="D258" s="1361">
        <f>D11-D12+D18+D21+D41+D42-D44+D49-D51-D53+D61-D63-D64-D73</f>
        <v>0</v>
      </c>
      <c r="E258" s="1361">
        <f t="shared" ref="E258:I258" si="43">E11-E12+E18+E21+E41+E42-E44+E49-E51-E53+E61-E63-E64-E73</f>
        <v>0</v>
      </c>
      <c r="F258" s="1361">
        <f t="shared" si="43"/>
        <v>0</v>
      </c>
      <c r="G258" s="1361">
        <f t="shared" si="43"/>
        <v>0</v>
      </c>
      <c r="H258" s="1361">
        <f t="shared" si="43"/>
        <v>0</v>
      </c>
      <c r="I258" s="1361">
        <f t="shared" si="43"/>
        <v>0</v>
      </c>
      <c r="J258" s="662"/>
    </row>
    <row r="259" spans="2:10" ht="14.4" thickTop="1" thickBot="1">
      <c r="B259" s="671">
        <v>6118</v>
      </c>
      <c r="C259" s="1362" t="s">
        <v>873</v>
      </c>
      <c r="D259" s="1361">
        <f>D52</f>
        <v>0</v>
      </c>
      <c r="E259" s="1361">
        <f t="shared" ref="E259:I259" si="44">E52</f>
        <v>0</v>
      </c>
      <c r="F259" s="1361">
        <f t="shared" si="44"/>
        <v>0</v>
      </c>
      <c r="G259" s="1361">
        <f t="shared" si="44"/>
        <v>0</v>
      </c>
      <c r="H259" s="1361">
        <f t="shared" si="44"/>
        <v>0</v>
      </c>
      <c r="I259" s="1361">
        <f t="shared" si="44"/>
        <v>0</v>
      </c>
      <c r="J259" s="662"/>
    </row>
    <row r="260" spans="2:10" ht="13.8" thickTop="1">
      <c r="B260" s="671"/>
      <c r="C260" s="1363" t="s">
        <v>606</v>
      </c>
      <c r="D260" s="1359">
        <f>D261+D268+D269+D270+D271+D272+D273</f>
        <v>0</v>
      </c>
      <c r="E260" s="1359">
        <f t="shared" ref="E260:J260" si="45">E261+E268+E269+E270+E271+E272+E273</f>
        <v>0</v>
      </c>
      <c r="F260" s="1359">
        <f t="shared" si="45"/>
        <v>0</v>
      </c>
      <c r="G260" s="1359">
        <f t="shared" si="45"/>
        <v>0</v>
      </c>
      <c r="H260" s="1359">
        <f t="shared" si="45"/>
        <v>0</v>
      </c>
      <c r="I260" s="1359">
        <f t="shared" si="45"/>
        <v>0</v>
      </c>
      <c r="J260" s="1359">
        <f t="shared" si="45"/>
        <v>0</v>
      </c>
    </row>
    <row r="261" spans="2:10">
      <c r="B261" s="671"/>
      <c r="C261" s="1360" t="s">
        <v>874</v>
      </c>
      <c r="D261" s="1361">
        <f>SUM(D263:D267)</f>
        <v>0</v>
      </c>
      <c r="E261" s="1361">
        <f t="shared" ref="E261:J261" si="46">SUM(E263:E267)</f>
        <v>0</v>
      </c>
      <c r="F261" s="1361">
        <f t="shared" si="46"/>
        <v>0</v>
      </c>
      <c r="G261" s="1361">
        <f t="shared" si="46"/>
        <v>0</v>
      </c>
      <c r="H261" s="1361">
        <f t="shared" si="46"/>
        <v>0</v>
      </c>
      <c r="I261" s="1361">
        <f t="shared" si="46"/>
        <v>0</v>
      </c>
      <c r="J261" s="1361">
        <f t="shared" si="46"/>
        <v>0</v>
      </c>
    </row>
    <row r="262" spans="2:10">
      <c r="B262" s="671"/>
      <c r="C262" s="1364" t="s">
        <v>875</v>
      </c>
      <c r="D262" s="1361"/>
      <c r="E262" s="1361"/>
      <c r="F262" s="1361"/>
      <c r="G262" s="1361"/>
      <c r="H262" s="1361"/>
      <c r="I262" s="1361"/>
      <c r="J262" s="1361"/>
    </row>
    <row r="263" spans="2:10">
      <c r="B263" s="671">
        <v>1312</v>
      </c>
      <c r="C263" s="1365" t="s">
        <v>561</v>
      </c>
      <c r="D263" s="1366">
        <f>D115</f>
        <v>0</v>
      </c>
      <c r="E263" s="1366">
        <f t="shared" ref="E263:J263" si="47">E115</f>
        <v>0</v>
      </c>
      <c r="F263" s="1366">
        <f t="shared" si="47"/>
        <v>0</v>
      </c>
      <c r="G263" s="1366">
        <f t="shared" si="47"/>
        <v>0</v>
      </c>
      <c r="H263" s="1366">
        <f t="shared" si="47"/>
        <v>0</v>
      </c>
      <c r="I263" s="1366">
        <f t="shared" si="47"/>
        <v>0</v>
      </c>
      <c r="J263" s="1366">
        <f t="shared" si="47"/>
        <v>0</v>
      </c>
    </row>
    <row r="264" spans="2:10">
      <c r="B264" s="671" t="s">
        <v>819</v>
      </c>
      <c r="C264" s="1365" t="s">
        <v>876</v>
      </c>
      <c r="D264" s="1366">
        <f>D114</f>
        <v>0</v>
      </c>
      <c r="E264" s="1366">
        <f t="shared" ref="E264:J264" si="48">E114</f>
        <v>0</v>
      </c>
      <c r="F264" s="1366">
        <f t="shared" si="48"/>
        <v>0</v>
      </c>
      <c r="G264" s="1366">
        <f t="shared" si="48"/>
        <v>0</v>
      </c>
      <c r="H264" s="1366">
        <f t="shared" si="48"/>
        <v>0</v>
      </c>
      <c r="I264" s="1366">
        <f t="shared" si="48"/>
        <v>0</v>
      </c>
      <c r="J264" s="1366">
        <f t="shared" si="48"/>
        <v>0</v>
      </c>
    </row>
    <row r="265" spans="2:10">
      <c r="B265" s="671">
        <v>1313</v>
      </c>
      <c r="C265" s="1365" t="s">
        <v>877</v>
      </c>
      <c r="D265" s="1366">
        <f>D116</f>
        <v>0</v>
      </c>
      <c r="E265" s="1366">
        <f t="shared" ref="E265:J265" si="49">E116</f>
        <v>0</v>
      </c>
      <c r="F265" s="1366">
        <f t="shared" si="49"/>
        <v>0</v>
      </c>
      <c r="G265" s="1366">
        <f t="shared" si="49"/>
        <v>0</v>
      </c>
      <c r="H265" s="1366">
        <f t="shared" si="49"/>
        <v>0</v>
      </c>
      <c r="I265" s="1366">
        <f t="shared" si="49"/>
        <v>0</v>
      </c>
      <c r="J265" s="1366">
        <f t="shared" si="49"/>
        <v>0</v>
      </c>
    </row>
    <row r="266" spans="2:10">
      <c r="B266" s="671" t="s">
        <v>878</v>
      </c>
      <c r="C266" s="1365" t="s">
        <v>879</v>
      </c>
      <c r="D266" s="1366">
        <f>D117+D118</f>
        <v>0</v>
      </c>
      <c r="E266" s="1366">
        <f t="shared" ref="E266:J266" si="50">E117+E118</f>
        <v>0</v>
      </c>
      <c r="F266" s="1366">
        <f t="shared" si="50"/>
        <v>0</v>
      </c>
      <c r="G266" s="1366">
        <f t="shared" si="50"/>
        <v>0</v>
      </c>
      <c r="H266" s="1366">
        <f t="shared" si="50"/>
        <v>0</v>
      </c>
      <c r="I266" s="1366">
        <f t="shared" si="50"/>
        <v>0</v>
      </c>
      <c r="J266" s="1366">
        <f t="shared" si="50"/>
        <v>0</v>
      </c>
    </row>
    <row r="267" spans="2:10" ht="39.6">
      <c r="B267" s="671" t="s">
        <v>1309</v>
      </c>
      <c r="C267" s="1365" t="s">
        <v>880</v>
      </c>
      <c r="D267" s="1366">
        <f>D113-(D114+D115+D116+D117+D118)</f>
        <v>0</v>
      </c>
      <c r="E267" s="1366">
        <f t="shared" ref="E267:J267" si="51">E113-(E114+E115+E116+E117+E118)</f>
        <v>0</v>
      </c>
      <c r="F267" s="1366">
        <f t="shared" si="51"/>
        <v>0</v>
      </c>
      <c r="G267" s="1366">
        <f t="shared" si="51"/>
        <v>0</v>
      </c>
      <c r="H267" s="1366">
        <f t="shared" si="51"/>
        <v>0</v>
      </c>
      <c r="I267" s="1366">
        <f t="shared" si="51"/>
        <v>0</v>
      </c>
      <c r="J267" s="1366">
        <f t="shared" si="51"/>
        <v>0</v>
      </c>
    </row>
    <row r="268" spans="2:10" ht="39.6">
      <c r="B268" s="671" t="s">
        <v>1310</v>
      </c>
      <c r="C268" s="1360" t="s">
        <v>635</v>
      </c>
      <c r="D268" s="1361">
        <f>D88-(D91+D93)+D97+D99</f>
        <v>0</v>
      </c>
      <c r="E268" s="1361">
        <f t="shared" ref="E268:J268" si="52">E88-(E91+E93)+E97+E99</f>
        <v>0</v>
      </c>
      <c r="F268" s="1361">
        <f t="shared" si="52"/>
        <v>0</v>
      </c>
      <c r="G268" s="1361">
        <f t="shared" si="52"/>
        <v>0</v>
      </c>
      <c r="H268" s="1361">
        <f t="shared" si="52"/>
        <v>0</v>
      </c>
      <c r="I268" s="1361">
        <f t="shared" si="52"/>
        <v>0</v>
      </c>
      <c r="J268" s="1361">
        <f t="shared" si="52"/>
        <v>0</v>
      </c>
    </row>
    <row r="269" spans="2:10">
      <c r="B269" s="671" t="s">
        <v>863</v>
      </c>
      <c r="C269" s="1360" t="s">
        <v>995</v>
      </c>
      <c r="D269" s="1361">
        <f>D91+D93</f>
        <v>0</v>
      </c>
      <c r="E269" s="1361">
        <f t="shared" ref="E269:J269" si="53">E91+E93</f>
        <v>0</v>
      </c>
      <c r="F269" s="1361">
        <f t="shared" si="53"/>
        <v>0</v>
      </c>
      <c r="G269" s="1361">
        <f t="shared" si="53"/>
        <v>0</v>
      </c>
      <c r="H269" s="1361">
        <f t="shared" si="53"/>
        <v>0</v>
      </c>
      <c r="I269" s="1361">
        <f t="shared" si="53"/>
        <v>0</v>
      </c>
      <c r="J269" s="1361">
        <f t="shared" si="53"/>
        <v>0</v>
      </c>
    </row>
    <row r="270" spans="2:10" ht="26.4">
      <c r="B270" s="671" t="s">
        <v>881</v>
      </c>
      <c r="C270" s="1360" t="s">
        <v>882</v>
      </c>
      <c r="D270" s="1361">
        <f>D87-D88-D97-D99-D100</f>
        <v>0</v>
      </c>
      <c r="E270" s="1361">
        <f t="shared" ref="E270:J270" si="54">E87-E88-E97-E99-E100</f>
        <v>0</v>
      </c>
      <c r="F270" s="1361">
        <f t="shared" si="54"/>
        <v>0</v>
      </c>
      <c r="G270" s="1361">
        <f t="shared" si="54"/>
        <v>0</v>
      </c>
      <c r="H270" s="1361">
        <f t="shared" si="54"/>
        <v>0</v>
      </c>
      <c r="I270" s="1361">
        <f t="shared" si="54"/>
        <v>0</v>
      </c>
      <c r="J270" s="1361">
        <f t="shared" si="54"/>
        <v>0</v>
      </c>
    </row>
    <row r="271" spans="2:10">
      <c r="B271" s="671" t="s">
        <v>883</v>
      </c>
      <c r="C271" s="1367" t="s">
        <v>969</v>
      </c>
      <c r="D271" s="1361">
        <f>D128+D129-D143</f>
        <v>0</v>
      </c>
      <c r="E271" s="1361">
        <f t="shared" ref="E271:J271" si="55">E128+E129-E143</f>
        <v>0</v>
      </c>
      <c r="F271" s="1361">
        <f t="shared" si="55"/>
        <v>0</v>
      </c>
      <c r="G271" s="1361">
        <f t="shared" si="55"/>
        <v>0</v>
      </c>
      <c r="H271" s="1361">
        <f t="shared" si="55"/>
        <v>0</v>
      </c>
      <c r="I271" s="1361">
        <f t="shared" si="55"/>
        <v>0</v>
      </c>
      <c r="J271" s="1361">
        <f t="shared" si="55"/>
        <v>0</v>
      </c>
    </row>
    <row r="272" spans="2:10">
      <c r="B272" s="671">
        <v>3300</v>
      </c>
      <c r="C272" s="1367" t="s">
        <v>884</v>
      </c>
      <c r="D272" s="1368">
        <f>D121</f>
        <v>0</v>
      </c>
      <c r="E272" s="1368">
        <f t="shared" ref="E272:J272" si="56">E121</f>
        <v>0</v>
      </c>
      <c r="F272" s="1368">
        <f t="shared" si="56"/>
        <v>0</v>
      </c>
      <c r="G272" s="1368">
        <f t="shared" si="56"/>
        <v>0</v>
      </c>
      <c r="H272" s="1368">
        <f t="shared" si="56"/>
        <v>0</v>
      </c>
      <c r="I272" s="1368">
        <f t="shared" si="56"/>
        <v>0</v>
      </c>
      <c r="J272" s="1368">
        <f t="shared" si="56"/>
        <v>0</v>
      </c>
    </row>
    <row r="273" spans="2:10" ht="63.75" customHeight="1">
      <c r="B273" s="671" t="s">
        <v>1151</v>
      </c>
      <c r="C273" s="1367" t="s">
        <v>885</v>
      </c>
      <c r="D273" s="1368">
        <f>D100+D119+D120-D121+D122+D123-D126-D127</f>
        <v>0</v>
      </c>
      <c r="E273" s="1368">
        <f t="shared" ref="E273:J273" si="57">E100+E119+E120-E121+E122+E123-E126-E127+E148</f>
        <v>0</v>
      </c>
      <c r="F273" s="1368">
        <f t="shared" si="57"/>
        <v>0</v>
      </c>
      <c r="G273" s="1368">
        <f>G100+G119+G120-G121+G122+G123-G126-G127</f>
        <v>0</v>
      </c>
      <c r="H273" s="1368">
        <f>H100+H119+H120-H121+H122+H123-H126-H127</f>
        <v>0</v>
      </c>
      <c r="I273" s="1368">
        <f t="shared" si="57"/>
        <v>0</v>
      </c>
      <c r="J273" s="1368">
        <f t="shared" si="57"/>
        <v>0</v>
      </c>
    </row>
    <row r="274" spans="2:10" ht="13.8" thickBot="1">
      <c r="B274" s="671" t="s">
        <v>886</v>
      </c>
      <c r="C274" s="1369" t="s">
        <v>887</v>
      </c>
      <c r="D274" s="1368"/>
      <c r="E274" s="1368"/>
      <c r="F274" s="1368"/>
      <c r="G274" s="1368"/>
      <c r="H274" s="1368"/>
      <c r="I274" s="1368"/>
      <c r="J274" s="1368"/>
    </row>
    <row r="275" spans="2:10" ht="14.4" thickTop="1" thickBot="1">
      <c r="B275" s="668"/>
      <c r="C275" s="1370" t="s">
        <v>888</v>
      </c>
      <c r="D275" s="1371">
        <f>D250-D260</f>
        <v>0</v>
      </c>
      <c r="E275" s="1371">
        <f t="shared" ref="E275:I275" si="58">E250-E260</f>
        <v>0</v>
      </c>
      <c r="F275" s="1371">
        <f t="shared" si="58"/>
        <v>0</v>
      </c>
      <c r="G275" s="1371">
        <f t="shared" si="58"/>
        <v>0</v>
      </c>
      <c r="H275" s="1371">
        <f t="shared" si="58"/>
        <v>0</v>
      </c>
      <c r="I275" s="1371">
        <f t="shared" si="58"/>
        <v>0</v>
      </c>
      <c r="J275" s="662"/>
    </row>
    <row r="276" spans="2:10" ht="14.4" thickTop="1" thickBot="1">
      <c r="B276" s="679"/>
      <c r="C276" s="1372" t="s">
        <v>1251</v>
      </c>
      <c r="D276" s="1373">
        <f>D48+D72</f>
        <v>0</v>
      </c>
      <c r="E276" s="1373">
        <f t="shared" ref="E276:I276" si="59">E48+E72</f>
        <v>0</v>
      </c>
      <c r="F276" s="1373">
        <f t="shared" si="59"/>
        <v>0</v>
      </c>
      <c r="G276" s="1373">
        <f t="shared" si="59"/>
        <v>0</v>
      </c>
      <c r="H276" s="1373">
        <f t="shared" si="59"/>
        <v>0</v>
      </c>
      <c r="I276" s="1373">
        <f t="shared" si="59"/>
        <v>0</v>
      </c>
      <c r="J276" s="662"/>
    </row>
    <row r="277" spans="2:10" ht="14.4" thickTop="1" thickBot="1">
      <c r="B277" s="679"/>
      <c r="C277" s="1374" t="s">
        <v>1252</v>
      </c>
      <c r="D277" s="1373">
        <f>D250-D276</f>
        <v>0</v>
      </c>
      <c r="E277" s="1373">
        <f t="shared" ref="E277:I277" si="60">E250-E276</f>
        <v>0</v>
      </c>
      <c r="F277" s="1373">
        <f t="shared" si="60"/>
        <v>0</v>
      </c>
      <c r="G277" s="1373">
        <f t="shared" si="60"/>
        <v>0</v>
      </c>
      <c r="H277" s="1373">
        <f t="shared" si="60"/>
        <v>0</v>
      </c>
      <c r="I277" s="1373">
        <f t="shared" si="60"/>
        <v>0</v>
      </c>
      <c r="J277" s="662"/>
    </row>
    <row r="278" spans="2:10" ht="14.4" thickTop="1" thickBot="1">
      <c r="B278" s="679"/>
      <c r="C278" s="1374" t="s">
        <v>1253</v>
      </c>
      <c r="D278" s="1373">
        <f>D263-D276</f>
        <v>0</v>
      </c>
      <c r="E278" s="1373">
        <f t="shared" ref="E278:I278" si="61">E263-E276</f>
        <v>0</v>
      </c>
      <c r="F278" s="1373">
        <f t="shared" si="61"/>
        <v>0</v>
      </c>
      <c r="G278" s="1373">
        <f t="shared" si="61"/>
        <v>0</v>
      </c>
      <c r="H278" s="1373">
        <f t="shared" si="61"/>
        <v>0</v>
      </c>
      <c r="I278" s="1373">
        <f t="shared" si="61"/>
        <v>0</v>
      </c>
      <c r="J278" s="662"/>
    </row>
    <row r="279" spans="2:10" ht="14.4" thickTop="1" thickBot="1">
      <c r="B279" s="679"/>
      <c r="C279" s="1375" t="s">
        <v>1254</v>
      </c>
      <c r="D279" s="1373">
        <f>D260-D276</f>
        <v>0</v>
      </c>
      <c r="E279" s="1373">
        <f t="shared" ref="E279:I279" si="62">E260-E276</f>
        <v>0</v>
      </c>
      <c r="F279" s="1373">
        <f t="shared" si="62"/>
        <v>0</v>
      </c>
      <c r="G279" s="1373">
        <f t="shared" si="62"/>
        <v>0</v>
      </c>
      <c r="H279" s="1373">
        <f t="shared" si="62"/>
        <v>0</v>
      </c>
      <c r="I279" s="1373">
        <f t="shared" si="62"/>
        <v>0</v>
      </c>
      <c r="J279" s="662"/>
    </row>
    <row r="280" spans="2:10" ht="14.4" thickTop="1" thickBot="1">
      <c r="B280" s="679"/>
      <c r="C280" s="1376" t="s">
        <v>1255</v>
      </c>
      <c r="D280" s="1377">
        <f>D277-D279</f>
        <v>0</v>
      </c>
      <c r="E280" s="1377">
        <f t="shared" ref="E280:I280" si="63">E277-E279</f>
        <v>0</v>
      </c>
      <c r="F280" s="1377">
        <f t="shared" si="63"/>
        <v>0</v>
      </c>
      <c r="G280" s="1377">
        <f t="shared" si="63"/>
        <v>0</v>
      </c>
      <c r="H280" s="1377">
        <f t="shared" si="63"/>
        <v>0</v>
      </c>
      <c r="I280" s="1377">
        <f t="shared" si="63"/>
        <v>0</v>
      </c>
      <c r="J280" s="662"/>
    </row>
    <row r="281" spans="2:10" ht="14.4" thickTop="1" thickBot="1">
      <c r="B281" s="679"/>
      <c r="C281" s="1378" t="s">
        <v>1256</v>
      </c>
      <c r="D281" s="1373">
        <f>D160</f>
        <v>0</v>
      </c>
      <c r="E281" s="1379">
        <f t="shared" ref="E281:I281" si="64">E160</f>
        <v>0</v>
      </c>
      <c r="F281" s="1380"/>
      <c r="G281" s="1379">
        <f t="shared" si="64"/>
        <v>0</v>
      </c>
      <c r="H281" s="1379">
        <f t="shared" si="64"/>
        <v>0</v>
      </c>
      <c r="I281" s="1379">
        <f t="shared" si="64"/>
        <v>0</v>
      </c>
      <c r="J281" s="662"/>
    </row>
    <row r="282" spans="2:10" ht="14.4" thickTop="1" thickBot="1">
      <c r="B282" s="679"/>
      <c r="C282" s="776" t="s">
        <v>1257</v>
      </c>
      <c r="D282" s="1381">
        <f>D280+D281</f>
        <v>0</v>
      </c>
      <c r="E282" s="1381">
        <f t="shared" ref="E282:I282" si="65">E280+E281</f>
        <v>0</v>
      </c>
      <c r="F282" s="1382"/>
      <c r="G282" s="1381">
        <f t="shared" si="65"/>
        <v>0</v>
      </c>
      <c r="H282" s="1381">
        <f t="shared" si="65"/>
        <v>0</v>
      </c>
      <c r="I282" s="1381">
        <f t="shared" si="65"/>
        <v>0</v>
      </c>
      <c r="J282" s="1128"/>
    </row>
    <row r="283" spans="2:10" ht="13.8" thickTop="1"/>
  </sheetData>
  <mergeCells count="3">
    <mergeCell ref="B1:I1"/>
    <mergeCell ref="B155:C155"/>
    <mergeCell ref="B228:I228"/>
  </mergeCells>
  <pageMargins left="0.31496062992125984" right="0.31496062992125984" top="0.15748031496062992" bottom="0.11811023622047245" header="0.19685039370078741" footer="0.11811023622047245"/>
  <pageSetup paperSize="9" scale="52" orientation="landscape" r:id="rId1"/>
  <rowBreaks count="4" manualBreakCount="4">
    <brk id="84" max="9" man="1"/>
    <brk id="153" max="9" man="1"/>
    <brk id="193" max="9" man="1"/>
    <brk id="246" max="9" man="1"/>
  </rowBreaks>
</worksheet>
</file>

<file path=xl/worksheets/sheet15.xml><?xml version="1.0" encoding="utf-8"?>
<worksheet xmlns="http://schemas.openxmlformats.org/spreadsheetml/2006/main" xmlns:r="http://schemas.openxmlformats.org/officeDocument/2006/relationships">
  <dimension ref="A1:J282"/>
  <sheetViews>
    <sheetView view="pageBreakPreview" topLeftCell="A130" zoomScale="90" zoomScaleNormal="100" zoomScaleSheetLayoutView="90" workbookViewId="0">
      <selection activeCell="B282" sqref="B282"/>
    </sheetView>
  </sheetViews>
  <sheetFormatPr defaultColWidth="9.109375" defaultRowHeight="13.2"/>
  <cols>
    <col min="1" max="1" width="0.109375" style="474" customWidth="1"/>
    <col min="2" max="2" width="26.88671875" style="474" customWidth="1"/>
    <col min="3" max="3" width="83.5546875" style="474" customWidth="1"/>
    <col min="4" max="4" width="24.109375" style="474" customWidth="1"/>
    <col min="5" max="5" width="20.33203125" style="474" customWidth="1"/>
    <col min="6" max="6" width="22.6640625" style="474" customWidth="1"/>
    <col min="7" max="7" width="20.5546875" style="474" customWidth="1"/>
    <col min="8" max="8" width="23" style="474" customWidth="1"/>
    <col min="9" max="9" width="21" style="474" customWidth="1"/>
    <col min="10" max="10" width="20" style="474" customWidth="1"/>
    <col min="11" max="16384" width="9.109375" style="474"/>
  </cols>
  <sheetData>
    <row r="1" spans="1:9" ht="17.399999999999999">
      <c r="B1" s="1505" t="s">
        <v>1214</v>
      </c>
      <c r="C1" s="1505"/>
      <c r="D1" s="1505"/>
      <c r="E1" s="1505"/>
      <c r="F1" s="1505"/>
      <c r="G1" s="1505"/>
      <c r="H1" s="1505"/>
      <c r="I1" s="1505"/>
    </row>
    <row r="2" spans="1:9">
      <c r="B2" s="545"/>
      <c r="C2" s="545"/>
      <c r="D2" s="545"/>
      <c r="E2" s="545"/>
      <c r="F2" s="545"/>
      <c r="G2" s="545"/>
      <c r="H2" s="545"/>
      <c r="I2" s="545"/>
    </row>
    <row r="3" spans="1:9">
      <c r="B3" s="545" t="s">
        <v>331</v>
      </c>
      <c r="C3" s="1094"/>
      <c r="D3" s="545"/>
      <c r="E3" s="545"/>
      <c r="F3" s="545"/>
      <c r="G3" s="545"/>
      <c r="H3" s="545"/>
      <c r="I3" s="545"/>
    </row>
    <row r="4" spans="1:9">
      <c r="B4" s="545" t="s">
        <v>332</v>
      </c>
      <c r="C4" s="1094"/>
      <c r="D4" s="545"/>
      <c r="E4" s="545"/>
      <c r="F4" s="545"/>
      <c r="G4" s="545"/>
      <c r="H4" s="545"/>
      <c r="I4" s="545"/>
    </row>
    <row r="5" spans="1:9">
      <c r="B5" s="545" t="s">
        <v>333</v>
      </c>
      <c r="C5" s="1094"/>
      <c r="D5" s="545"/>
      <c r="E5" s="545"/>
      <c r="F5" s="545"/>
      <c r="G5" s="545"/>
      <c r="H5" s="545"/>
      <c r="I5" s="545"/>
    </row>
    <row r="6" spans="1:9">
      <c r="B6" s="545" t="s">
        <v>334</v>
      </c>
      <c r="C6" s="1094"/>
      <c r="D6" s="545"/>
      <c r="E6" s="545"/>
      <c r="F6" s="545"/>
      <c r="G6" s="545"/>
      <c r="H6" s="545"/>
      <c r="I6" s="545"/>
    </row>
    <row r="7" spans="1:9">
      <c r="B7" s="545" t="s">
        <v>335</v>
      </c>
      <c r="C7" s="1094"/>
      <c r="D7" s="545"/>
      <c r="E7" s="545"/>
      <c r="F7" s="545"/>
      <c r="G7" s="545"/>
      <c r="H7" s="545"/>
      <c r="I7" s="545"/>
    </row>
    <row r="8" spans="1:9">
      <c r="B8" s="545"/>
      <c r="C8" s="545"/>
      <c r="D8" s="545"/>
      <c r="E8" s="545"/>
      <c r="F8" s="545"/>
      <c r="G8" s="545"/>
      <c r="H8" s="545"/>
      <c r="I8" s="545"/>
    </row>
    <row r="9" spans="1:9" ht="18.600000000000001" thickBot="1">
      <c r="B9" s="546" t="s">
        <v>96</v>
      </c>
      <c r="I9" s="547" t="s">
        <v>336</v>
      </c>
    </row>
    <row r="10" spans="1:9" ht="54" thickTop="1" thickBot="1">
      <c r="B10" s="548" t="s">
        <v>337</v>
      </c>
      <c r="C10" s="549" t="s">
        <v>338</v>
      </c>
      <c r="D10" s="550" t="s">
        <v>1131</v>
      </c>
      <c r="E10" s="550" t="s">
        <v>1137</v>
      </c>
      <c r="F10" s="550" t="s">
        <v>1138</v>
      </c>
      <c r="G10" s="550" t="s">
        <v>1139</v>
      </c>
      <c r="H10" s="550" t="s">
        <v>1140</v>
      </c>
      <c r="I10" s="551" t="s">
        <v>1133</v>
      </c>
    </row>
    <row r="11" spans="1:9" ht="13.8" thickTop="1">
      <c r="A11" s="474" t="s">
        <v>678</v>
      </c>
      <c r="B11" s="552">
        <v>0</v>
      </c>
      <c r="C11" s="553" t="s">
        <v>340</v>
      </c>
      <c r="D11" s="554"/>
      <c r="E11" s="554"/>
      <c r="F11" s="554"/>
      <c r="G11" s="554"/>
      <c r="H11" s="554"/>
      <c r="I11" s="554"/>
    </row>
    <row r="12" spans="1:9">
      <c r="A12" s="474" t="s">
        <v>679</v>
      </c>
      <c r="B12" s="555">
        <v>100</v>
      </c>
      <c r="C12" s="556" t="s">
        <v>1004</v>
      </c>
      <c r="D12" s="557"/>
      <c r="E12" s="557"/>
      <c r="F12" s="557"/>
      <c r="G12" s="557"/>
      <c r="H12" s="557"/>
      <c r="I12" s="557"/>
    </row>
    <row r="13" spans="1:9">
      <c r="A13" s="474" t="s">
        <v>680</v>
      </c>
      <c r="B13" s="558">
        <v>112</v>
      </c>
      <c r="C13" s="557" t="s">
        <v>681</v>
      </c>
      <c r="D13" s="557"/>
      <c r="E13" s="557"/>
      <c r="F13" s="557"/>
      <c r="G13" s="557"/>
      <c r="H13" s="557"/>
      <c r="I13" s="557"/>
    </row>
    <row r="14" spans="1:9">
      <c r="A14" s="474" t="s">
        <v>682</v>
      </c>
      <c r="B14" s="558">
        <v>115</v>
      </c>
      <c r="C14" s="557" t="s">
        <v>683</v>
      </c>
      <c r="D14" s="557"/>
      <c r="E14" s="557"/>
      <c r="F14" s="557"/>
      <c r="G14" s="557"/>
      <c r="H14" s="557"/>
      <c r="I14" s="557"/>
    </row>
    <row r="15" spans="1:9" ht="26.4">
      <c r="A15" s="474" t="s">
        <v>684</v>
      </c>
      <c r="B15" s="558">
        <v>116</v>
      </c>
      <c r="C15" s="557" t="s">
        <v>685</v>
      </c>
      <c r="D15" s="557"/>
      <c r="E15" s="557"/>
      <c r="F15" s="557"/>
      <c r="G15" s="557"/>
      <c r="H15" s="557"/>
      <c r="I15" s="557"/>
    </row>
    <row r="16" spans="1:9">
      <c r="A16" s="474" t="s">
        <v>686</v>
      </c>
      <c r="B16" s="558">
        <v>117</v>
      </c>
      <c r="C16" s="557" t="s">
        <v>687</v>
      </c>
      <c r="D16" s="557"/>
      <c r="E16" s="557"/>
      <c r="F16" s="557"/>
      <c r="G16" s="557"/>
      <c r="H16" s="557"/>
      <c r="I16" s="557"/>
    </row>
    <row r="17" spans="1:9" ht="27" thickBot="1">
      <c r="A17" s="474" t="s">
        <v>688</v>
      </c>
      <c r="B17" s="558">
        <v>118</v>
      </c>
      <c r="C17" s="557" t="s">
        <v>689</v>
      </c>
      <c r="D17" s="557"/>
      <c r="E17" s="557"/>
      <c r="F17" s="557"/>
      <c r="G17" s="557"/>
      <c r="H17" s="557"/>
      <c r="I17" s="557"/>
    </row>
    <row r="18" spans="1:9" ht="13.8" thickTop="1">
      <c r="A18" s="474" t="s">
        <v>690</v>
      </c>
      <c r="B18" s="552">
        <v>1000</v>
      </c>
      <c r="C18" s="553" t="s">
        <v>341</v>
      </c>
      <c r="D18" s="554"/>
      <c r="E18" s="554"/>
      <c r="F18" s="554"/>
      <c r="G18" s="554"/>
      <c r="H18" s="554"/>
      <c r="I18" s="554"/>
    </row>
    <row r="19" spans="1:9" ht="13.8" thickBot="1">
      <c r="A19" s="474" t="s">
        <v>691</v>
      </c>
      <c r="B19" s="559">
        <v>1100</v>
      </c>
      <c r="C19" s="560" t="s">
        <v>342</v>
      </c>
      <c r="D19" s="561"/>
      <c r="E19" s="561"/>
      <c r="F19" s="561"/>
      <c r="G19" s="561"/>
      <c r="H19" s="561"/>
      <c r="I19" s="561"/>
    </row>
    <row r="20" spans="1:9" ht="14.4" thickTop="1" thickBot="1">
      <c r="A20" s="474" t="s">
        <v>692</v>
      </c>
      <c r="B20" s="562">
        <v>1200</v>
      </c>
      <c r="C20" s="563" t="s">
        <v>693</v>
      </c>
      <c r="D20" s="561"/>
      <c r="E20" s="561"/>
      <c r="F20" s="561"/>
      <c r="G20" s="561"/>
      <c r="H20" s="561"/>
      <c r="I20" s="561"/>
    </row>
    <row r="21" spans="1:9" ht="13.8" thickTop="1">
      <c r="A21" s="474" t="s">
        <v>694</v>
      </c>
      <c r="B21" s="552">
        <v>2000</v>
      </c>
      <c r="C21" s="553" t="s">
        <v>971</v>
      </c>
      <c r="D21" s="554"/>
      <c r="E21" s="554"/>
      <c r="F21" s="554"/>
      <c r="G21" s="554"/>
      <c r="H21" s="554"/>
      <c r="I21" s="554"/>
    </row>
    <row r="22" spans="1:9">
      <c r="A22" s="474" t="s">
        <v>695</v>
      </c>
      <c r="B22" s="558" t="s">
        <v>344</v>
      </c>
      <c r="C22" s="564" t="s">
        <v>345</v>
      </c>
      <c r="D22" s="565"/>
      <c r="E22" s="565"/>
      <c r="F22" s="565"/>
      <c r="G22" s="565"/>
      <c r="H22" s="565"/>
      <c r="I22" s="565"/>
    </row>
    <row r="23" spans="1:9" ht="13.8" thickBot="1">
      <c r="A23" s="474" t="s">
        <v>696</v>
      </c>
      <c r="B23" s="566" t="s">
        <v>346</v>
      </c>
      <c r="C23" s="567" t="s">
        <v>347</v>
      </c>
      <c r="D23" s="568"/>
      <c r="E23" s="568"/>
      <c r="F23" s="568"/>
      <c r="G23" s="568"/>
      <c r="H23" s="568"/>
      <c r="I23" s="568"/>
    </row>
    <row r="24" spans="1:9" ht="13.8" thickTop="1">
      <c r="A24" s="474" t="s">
        <v>697</v>
      </c>
      <c r="B24" s="552">
        <v>3000</v>
      </c>
      <c r="C24" s="553" t="s">
        <v>348</v>
      </c>
      <c r="D24" s="554"/>
      <c r="E24" s="554"/>
      <c r="F24" s="554"/>
      <c r="G24" s="554"/>
      <c r="H24" s="554"/>
      <c r="I24" s="554"/>
    </row>
    <row r="25" spans="1:9" ht="26.4">
      <c r="A25" s="474" t="s">
        <v>698</v>
      </c>
      <c r="B25" s="558" t="s">
        <v>699</v>
      </c>
      <c r="C25" s="557" t="s">
        <v>700</v>
      </c>
      <c r="D25" s="565"/>
      <c r="E25" s="565"/>
      <c r="F25" s="565"/>
      <c r="G25" s="565"/>
      <c r="H25" s="565"/>
      <c r="I25" s="565"/>
    </row>
    <row r="26" spans="1:9">
      <c r="A26" s="474" t="s">
        <v>701</v>
      </c>
      <c r="B26" s="558" t="s">
        <v>702</v>
      </c>
      <c r="C26" s="557" t="s">
        <v>703</v>
      </c>
      <c r="D26" s="565"/>
      <c r="E26" s="565"/>
      <c r="F26" s="565"/>
      <c r="G26" s="565"/>
      <c r="H26" s="565"/>
      <c r="I26" s="565"/>
    </row>
    <row r="27" spans="1:9">
      <c r="A27" s="474" t="s">
        <v>704</v>
      </c>
      <c r="B27" s="558" t="s">
        <v>705</v>
      </c>
      <c r="C27" s="557" t="s">
        <v>706</v>
      </c>
      <c r="D27" s="565"/>
      <c r="E27" s="565"/>
      <c r="F27" s="565"/>
      <c r="G27" s="565"/>
      <c r="H27" s="565"/>
      <c r="I27" s="565"/>
    </row>
    <row r="28" spans="1:9">
      <c r="A28" s="474" t="s">
        <v>707</v>
      </c>
      <c r="B28" s="558" t="s">
        <v>708</v>
      </c>
      <c r="C28" s="557" t="s">
        <v>709</v>
      </c>
      <c r="D28" s="565"/>
      <c r="E28" s="565"/>
      <c r="F28" s="565"/>
      <c r="G28" s="565"/>
      <c r="H28" s="565"/>
      <c r="I28" s="565"/>
    </row>
    <row r="29" spans="1:9">
      <c r="A29" s="474" t="s">
        <v>710</v>
      </c>
      <c r="B29" s="558">
        <v>3140</v>
      </c>
      <c r="C29" s="557" t="s">
        <v>711</v>
      </c>
      <c r="D29" s="565"/>
      <c r="E29" s="565"/>
      <c r="F29" s="565"/>
      <c r="G29" s="565"/>
      <c r="H29" s="565"/>
      <c r="I29" s="565"/>
    </row>
    <row r="30" spans="1:9">
      <c r="A30" s="474" t="s">
        <v>712</v>
      </c>
      <c r="B30" s="558">
        <v>3143</v>
      </c>
      <c r="C30" s="557" t="s">
        <v>706</v>
      </c>
      <c r="D30" s="565"/>
      <c r="E30" s="565"/>
      <c r="F30" s="565"/>
      <c r="G30" s="565"/>
      <c r="H30" s="565"/>
      <c r="I30" s="565"/>
    </row>
    <row r="31" spans="1:9">
      <c r="A31" s="474" t="s">
        <v>713</v>
      </c>
      <c r="B31" s="558">
        <v>3144</v>
      </c>
      <c r="C31" s="557" t="s">
        <v>714</v>
      </c>
      <c r="D31" s="565"/>
      <c r="E31" s="565"/>
      <c r="F31" s="565"/>
      <c r="G31" s="565"/>
      <c r="H31" s="565"/>
      <c r="I31" s="565"/>
    </row>
    <row r="32" spans="1:9">
      <c r="A32" s="474" t="s">
        <v>715</v>
      </c>
      <c r="B32" s="558">
        <v>3149</v>
      </c>
      <c r="C32" s="557" t="s">
        <v>716</v>
      </c>
      <c r="D32" s="565"/>
      <c r="E32" s="565"/>
      <c r="F32" s="565"/>
      <c r="G32" s="565"/>
      <c r="H32" s="565"/>
      <c r="I32" s="565"/>
    </row>
    <row r="33" spans="1:9">
      <c r="A33" s="474" t="s">
        <v>717</v>
      </c>
      <c r="B33" s="558">
        <v>3350</v>
      </c>
      <c r="C33" s="557" t="s">
        <v>349</v>
      </c>
      <c r="D33" s="565"/>
      <c r="E33" s="565"/>
      <c r="F33" s="565"/>
      <c r="G33" s="565"/>
      <c r="H33" s="565"/>
      <c r="I33" s="565"/>
    </row>
    <row r="34" spans="1:9">
      <c r="A34" s="474" t="s">
        <v>718</v>
      </c>
      <c r="B34" s="558" t="s">
        <v>1040</v>
      </c>
      <c r="C34" s="569" t="s">
        <v>350</v>
      </c>
      <c r="D34" s="565"/>
      <c r="E34" s="565"/>
      <c r="F34" s="565"/>
      <c r="G34" s="565"/>
      <c r="H34" s="565"/>
      <c r="I34" s="565"/>
    </row>
    <row r="35" spans="1:9">
      <c r="A35" s="474" t="s">
        <v>719</v>
      </c>
      <c r="B35" s="558" t="s">
        <v>156</v>
      </c>
      <c r="C35" s="569" t="s">
        <v>351</v>
      </c>
      <c r="D35" s="565"/>
      <c r="E35" s="565"/>
      <c r="F35" s="565"/>
      <c r="G35" s="565"/>
      <c r="H35" s="565"/>
      <c r="I35" s="565"/>
    </row>
    <row r="36" spans="1:9">
      <c r="A36" s="474" t="s">
        <v>720</v>
      </c>
      <c r="B36" s="781" t="s">
        <v>156</v>
      </c>
      <c r="C36" s="569" t="s">
        <v>352</v>
      </c>
      <c r="D36" s="565"/>
      <c r="E36" s="565"/>
      <c r="F36" s="565"/>
      <c r="G36" s="565"/>
      <c r="H36" s="565"/>
      <c r="I36" s="565"/>
    </row>
    <row r="37" spans="1:9">
      <c r="A37" s="474" t="s">
        <v>721</v>
      </c>
      <c r="B37" s="555">
        <v>3400</v>
      </c>
      <c r="C37" s="556" t="s">
        <v>722</v>
      </c>
      <c r="D37" s="565"/>
      <c r="E37" s="565"/>
      <c r="F37" s="565"/>
      <c r="G37" s="565"/>
      <c r="H37" s="565"/>
      <c r="I37" s="565"/>
    </row>
    <row r="38" spans="1:9">
      <c r="A38" s="474" t="s">
        <v>723</v>
      </c>
      <c r="B38" s="558">
        <v>3510</v>
      </c>
      <c r="C38" s="557" t="s">
        <v>353</v>
      </c>
      <c r="D38" s="565"/>
      <c r="E38" s="565"/>
      <c r="F38" s="565"/>
      <c r="G38" s="565"/>
      <c r="H38" s="565"/>
      <c r="I38" s="565"/>
    </row>
    <row r="39" spans="1:9">
      <c r="A39" s="474" t="s">
        <v>724</v>
      </c>
      <c r="B39" s="558">
        <v>3520</v>
      </c>
      <c r="C39" s="557" t="s">
        <v>552</v>
      </c>
      <c r="D39" s="565"/>
      <c r="E39" s="565"/>
      <c r="F39" s="565"/>
      <c r="G39" s="565"/>
      <c r="H39" s="565"/>
      <c r="I39" s="565"/>
    </row>
    <row r="40" spans="1:9" ht="13.8" thickBot="1">
      <c r="A40" s="474" t="s">
        <v>725</v>
      </c>
      <c r="B40" s="559">
        <v>3900</v>
      </c>
      <c r="C40" s="560" t="s">
        <v>726</v>
      </c>
      <c r="D40" s="568"/>
      <c r="E40" s="568"/>
      <c r="F40" s="568"/>
      <c r="G40" s="568"/>
      <c r="H40" s="568"/>
      <c r="I40" s="568"/>
    </row>
    <row r="41" spans="1:9" ht="14.4" thickTop="1" thickBot="1">
      <c r="A41" s="474" t="s">
        <v>727</v>
      </c>
      <c r="B41" s="570">
        <v>4000</v>
      </c>
      <c r="C41" s="571" t="s">
        <v>1008</v>
      </c>
      <c r="D41" s="554"/>
      <c r="E41" s="554"/>
      <c r="F41" s="554"/>
      <c r="G41" s="554"/>
      <c r="H41" s="554"/>
      <c r="I41" s="554"/>
    </row>
    <row r="42" spans="1:9" ht="13.8" thickTop="1">
      <c r="A42" s="474" t="s">
        <v>728</v>
      </c>
      <c r="B42" s="552">
        <v>5000</v>
      </c>
      <c r="C42" s="553" t="s">
        <v>1010</v>
      </c>
      <c r="D42" s="554"/>
      <c r="E42" s="554"/>
      <c r="F42" s="554"/>
      <c r="G42" s="554"/>
      <c r="H42" s="554"/>
      <c r="I42" s="554"/>
    </row>
    <row r="43" spans="1:9">
      <c r="A43" s="474" t="s">
        <v>729</v>
      </c>
      <c r="B43" s="562">
        <v>5100</v>
      </c>
      <c r="C43" s="563" t="s">
        <v>730</v>
      </c>
      <c r="D43" s="572"/>
      <c r="E43" s="572"/>
      <c r="F43" s="572"/>
      <c r="G43" s="572"/>
      <c r="H43" s="572"/>
      <c r="I43" s="572"/>
    </row>
    <row r="44" spans="1:9">
      <c r="A44" s="474" t="s">
        <v>731</v>
      </c>
      <c r="B44" s="562">
        <v>5200</v>
      </c>
      <c r="C44" s="563" t="s">
        <v>732</v>
      </c>
      <c r="D44" s="572"/>
      <c r="E44" s="572"/>
      <c r="F44" s="572"/>
      <c r="G44" s="572"/>
      <c r="H44" s="572"/>
      <c r="I44" s="572"/>
    </row>
    <row r="45" spans="1:9">
      <c r="A45" s="474" t="s">
        <v>733</v>
      </c>
      <c r="B45" s="562">
        <v>5400</v>
      </c>
      <c r="C45" s="563" t="s">
        <v>734</v>
      </c>
      <c r="D45" s="572"/>
      <c r="E45" s="572"/>
      <c r="F45" s="572"/>
      <c r="G45" s="572"/>
      <c r="H45" s="572"/>
      <c r="I45" s="572"/>
    </row>
    <row r="46" spans="1:9">
      <c r="A46" s="474" t="s">
        <v>735</v>
      </c>
      <c r="B46" s="562">
        <v>5500</v>
      </c>
      <c r="C46" s="563" t="s">
        <v>736</v>
      </c>
      <c r="D46" s="572"/>
      <c r="E46" s="572"/>
      <c r="F46" s="572"/>
      <c r="G46" s="572"/>
      <c r="H46" s="572"/>
      <c r="I46" s="572"/>
    </row>
    <row r="47" spans="1:9" ht="13.8" thickBot="1">
      <c r="A47" s="474" t="s">
        <v>737</v>
      </c>
      <c r="B47" s="562">
        <v>5600</v>
      </c>
      <c r="C47" s="563" t="s">
        <v>738</v>
      </c>
      <c r="D47" s="572"/>
      <c r="E47" s="572"/>
      <c r="F47" s="572"/>
      <c r="G47" s="572"/>
      <c r="H47" s="572"/>
      <c r="I47" s="572"/>
    </row>
    <row r="48" spans="1:9" ht="13.8" thickTop="1">
      <c r="A48" s="474" t="s">
        <v>739</v>
      </c>
      <c r="B48" s="552">
        <v>6000</v>
      </c>
      <c r="C48" s="553" t="s">
        <v>1007</v>
      </c>
      <c r="D48" s="554"/>
      <c r="E48" s="554"/>
      <c r="F48" s="554"/>
      <c r="G48" s="554"/>
      <c r="H48" s="554"/>
      <c r="I48" s="554"/>
    </row>
    <row r="49" spans="1:9">
      <c r="A49" s="474" t="s">
        <v>740</v>
      </c>
      <c r="B49" s="555">
        <v>6100</v>
      </c>
      <c r="C49" s="556" t="s">
        <v>1005</v>
      </c>
      <c r="D49" s="565"/>
      <c r="E49" s="565"/>
      <c r="F49" s="565"/>
      <c r="G49" s="565"/>
      <c r="H49" s="565"/>
      <c r="I49" s="565"/>
    </row>
    <row r="50" spans="1:9">
      <c r="A50" s="474" t="s">
        <v>741</v>
      </c>
      <c r="B50" s="558">
        <v>6110</v>
      </c>
      <c r="C50" s="557" t="s">
        <v>1004</v>
      </c>
      <c r="D50" s="565"/>
      <c r="E50" s="565"/>
      <c r="F50" s="565"/>
      <c r="G50" s="565"/>
      <c r="H50" s="565"/>
      <c r="I50" s="565"/>
    </row>
    <row r="51" spans="1:9" ht="26.4">
      <c r="A51" s="474" t="s">
        <v>742</v>
      </c>
      <c r="B51" s="558">
        <v>6118</v>
      </c>
      <c r="C51" s="557" t="s">
        <v>356</v>
      </c>
      <c r="D51" s="565"/>
      <c r="E51" s="565"/>
      <c r="F51" s="565"/>
      <c r="G51" s="565"/>
      <c r="H51" s="565"/>
      <c r="I51" s="565"/>
    </row>
    <row r="52" spans="1:9">
      <c r="A52" s="474" t="s">
        <v>743</v>
      </c>
      <c r="B52" s="573">
        <v>6435</v>
      </c>
      <c r="C52" s="574" t="s">
        <v>1003</v>
      </c>
      <c r="D52" s="565"/>
      <c r="E52" s="565"/>
      <c r="F52" s="565"/>
      <c r="G52" s="565"/>
      <c r="H52" s="565"/>
      <c r="I52" s="565"/>
    </row>
    <row r="53" spans="1:9">
      <c r="A53" s="474" t="s">
        <v>744</v>
      </c>
      <c r="B53" s="575" t="s">
        <v>156</v>
      </c>
      <c r="C53" s="569" t="s">
        <v>350</v>
      </c>
      <c r="D53" s="576"/>
      <c r="E53" s="576"/>
      <c r="F53" s="576"/>
      <c r="G53" s="576"/>
      <c r="H53" s="576"/>
      <c r="I53" s="576"/>
    </row>
    <row r="54" spans="1:9">
      <c r="A54" s="474" t="s">
        <v>745</v>
      </c>
      <c r="B54" s="575" t="s">
        <v>156</v>
      </c>
      <c r="C54" s="569" t="s">
        <v>351</v>
      </c>
      <c r="D54" s="576"/>
      <c r="E54" s="576"/>
      <c r="F54" s="576"/>
      <c r="G54" s="576"/>
      <c r="H54" s="576"/>
      <c r="I54" s="576"/>
    </row>
    <row r="55" spans="1:9">
      <c r="A55" s="474" t="s">
        <v>746</v>
      </c>
      <c r="B55" s="575" t="s">
        <v>156</v>
      </c>
      <c r="C55" s="569" t="s">
        <v>352</v>
      </c>
      <c r="D55" s="576"/>
      <c r="E55" s="576"/>
      <c r="F55" s="576"/>
      <c r="G55" s="576"/>
      <c r="H55" s="576"/>
      <c r="I55" s="576"/>
    </row>
    <row r="56" spans="1:9" ht="13.8" thickBot="1">
      <c r="A56" s="474" t="s">
        <v>747</v>
      </c>
      <c r="B56" s="577">
        <v>6451</v>
      </c>
      <c r="C56" s="578" t="s">
        <v>353</v>
      </c>
      <c r="D56" s="568"/>
      <c r="E56" s="568"/>
      <c r="F56" s="568"/>
      <c r="G56" s="568"/>
      <c r="H56" s="568"/>
      <c r="I56" s="568"/>
    </row>
    <row r="57" spans="1:9" ht="13.8" thickTop="1">
      <c r="A57" s="474" t="s">
        <v>748</v>
      </c>
      <c r="B57" s="552">
        <v>7000</v>
      </c>
      <c r="C57" s="553" t="s">
        <v>1006</v>
      </c>
      <c r="D57" s="554"/>
      <c r="E57" s="554"/>
      <c r="F57" s="554"/>
      <c r="G57" s="554"/>
      <c r="H57" s="554"/>
      <c r="I57" s="554"/>
    </row>
    <row r="58" spans="1:9">
      <c r="A58" s="474" t="s">
        <v>749</v>
      </c>
      <c r="B58" s="555">
        <v>7100</v>
      </c>
      <c r="C58" s="556" t="s">
        <v>357</v>
      </c>
      <c r="D58" s="565"/>
      <c r="E58" s="565"/>
      <c r="F58" s="565"/>
      <c r="G58" s="565"/>
      <c r="H58" s="565"/>
      <c r="I58" s="565"/>
    </row>
    <row r="59" spans="1:9" ht="13.8" thickBot="1">
      <c r="A59" s="474" t="s">
        <v>750</v>
      </c>
      <c r="B59" s="559">
        <v>7200</v>
      </c>
      <c r="C59" s="560" t="s">
        <v>358</v>
      </c>
      <c r="D59" s="568"/>
      <c r="E59" s="568"/>
      <c r="F59" s="568"/>
      <c r="G59" s="568"/>
      <c r="H59" s="568"/>
      <c r="I59" s="568"/>
    </row>
    <row r="60" spans="1:9" ht="13.8" thickTop="1">
      <c r="A60" s="474" t="s">
        <v>751</v>
      </c>
      <c r="B60" s="579">
        <v>8000</v>
      </c>
      <c r="C60" s="580" t="s">
        <v>1011</v>
      </c>
      <c r="D60" s="554"/>
      <c r="E60" s="554"/>
      <c r="F60" s="554"/>
      <c r="G60" s="554"/>
      <c r="H60" s="554"/>
      <c r="I60" s="554"/>
    </row>
    <row r="61" spans="1:9">
      <c r="A61" s="474" t="s">
        <v>752</v>
      </c>
      <c r="B61" s="555">
        <v>8100</v>
      </c>
      <c r="C61" s="556" t="s">
        <v>1005</v>
      </c>
      <c r="D61" s="565"/>
      <c r="E61" s="565"/>
      <c r="F61" s="565"/>
      <c r="G61" s="565"/>
      <c r="H61" s="565"/>
      <c r="I61" s="565"/>
    </row>
    <row r="62" spans="1:9">
      <c r="A62" s="474" t="s">
        <v>753</v>
      </c>
      <c r="B62" s="558">
        <v>8110</v>
      </c>
      <c r="C62" s="557" t="s">
        <v>1004</v>
      </c>
      <c r="D62" s="565"/>
      <c r="E62" s="565"/>
      <c r="F62" s="565"/>
      <c r="G62" s="565"/>
      <c r="H62" s="565"/>
      <c r="I62" s="565"/>
    </row>
    <row r="63" spans="1:9">
      <c r="A63" s="474" t="s">
        <v>754</v>
      </c>
      <c r="B63" s="555">
        <v>8400</v>
      </c>
      <c r="C63" s="556" t="s">
        <v>755</v>
      </c>
      <c r="D63" s="565"/>
      <c r="E63" s="565"/>
      <c r="F63" s="565"/>
      <c r="G63" s="565"/>
      <c r="H63" s="565"/>
      <c r="I63" s="565"/>
    </row>
    <row r="64" spans="1:9">
      <c r="A64" s="474" t="s">
        <v>756</v>
      </c>
      <c r="B64" s="558">
        <v>8410</v>
      </c>
      <c r="C64" s="557" t="s">
        <v>757</v>
      </c>
      <c r="D64" s="565"/>
      <c r="E64" s="565"/>
      <c r="F64" s="565"/>
      <c r="G64" s="565"/>
      <c r="H64" s="565"/>
      <c r="I64" s="565"/>
    </row>
    <row r="65" spans="1:9" ht="26.4">
      <c r="B65" s="558" t="s">
        <v>758</v>
      </c>
      <c r="C65" s="557" t="s">
        <v>759</v>
      </c>
      <c r="D65" s="565"/>
      <c r="E65" s="565"/>
      <c r="F65" s="565"/>
      <c r="G65" s="565"/>
      <c r="H65" s="565"/>
      <c r="I65" s="565"/>
    </row>
    <row r="66" spans="1:9">
      <c r="A66" s="474" t="s">
        <v>760</v>
      </c>
      <c r="B66" s="573">
        <v>8435</v>
      </c>
      <c r="C66" s="574" t="s">
        <v>1003</v>
      </c>
      <c r="D66" s="565"/>
      <c r="E66" s="565"/>
      <c r="F66" s="565"/>
      <c r="G66" s="565"/>
      <c r="H66" s="565"/>
      <c r="I66" s="565"/>
    </row>
    <row r="67" spans="1:9">
      <c r="B67" s="573"/>
      <c r="C67" s="569" t="s">
        <v>350</v>
      </c>
      <c r="D67" s="565"/>
      <c r="E67" s="565"/>
      <c r="F67" s="565"/>
      <c r="G67" s="565"/>
      <c r="H67" s="565"/>
      <c r="I67" s="565"/>
    </row>
    <row r="68" spans="1:9">
      <c r="B68" s="573"/>
      <c r="C68" s="569" t="s">
        <v>351</v>
      </c>
      <c r="D68" s="565"/>
      <c r="E68" s="565"/>
      <c r="F68" s="565"/>
      <c r="G68" s="565"/>
      <c r="H68" s="565"/>
      <c r="I68" s="565"/>
    </row>
    <row r="69" spans="1:9">
      <c r="B69" s="573"/>
      <c r="C69" s="569" t="s">
        <v>352</v>
      </c>
      <c r="D69" s="565"/>
      <c r="E69" s="565"/>
      <c r="F69" s="565"/>
      <c r="G69" s="565"/>
      <c r="H69" s="565"/>
      <c r="I69" s="565"/>
    </row>
    <row r="70" spans="1:9">
      <c r="B70" s="573">
        <v>8451</v>
      </c>
      <c r="C70" s="574" t="s">
        <v>353</v>
      </c>
      <c r="D70" s="565"/>
      <c r="E70" s="565"/>
      <c r="F70" s="565"/>
      <c r="G70" s="565"/>
      <c r="H70" s="565"/>
      <c r="I70" s="565"/>
    </row>
    <row r="71" spans="1:9">
      <c r="B71" s="555">
        <v>8700</v>
      </c>
      <c r="C71" s="556" t="s">
        <v>761</v>
      </c>
      <c r="D71" s="565"/>
      <c r="E71" s="565"/>
      <c r="F71" s="565"/>
      <c r="G71" s="565"/>
      <c r="H71" s="565"/>
      <c r="I71" s="565"/>
    </row>
    <row r="72" spans="1:9">
      <c r="A72" s="474" t="s">
        <v>762</v>
      </c>
      <c r="B72" s="558">
        <v>8710</v>
      </c>
      <c r="C72" s="557" t="s">
        <v>357</v>
      </c>
      <c r="D72" s="565"/>
      <c r="E72" s="565"/>
      <c r="F72" s="565"/>
      <c r="G72" s="565"/>
      <c r="H72" s="565"/>
      <c r="I72" s="565"/>
    </row>
    <row r="73" spans="1:9" ht="13.8" thickBot="1">
      <c r="A73" s="474" t="s">
        <v>763</v>
      </c>
      <c r="B73" s="581">
        <v>8720</v>
      </c>
      <c r="C73" s="582" t="s">
        <v>359</v>
      </c>
      <c r="D73" s="568"/>
      <c r="E73" s="568"/>
      <c r="F73" s="568"/>
      <c r="G73" s="568"/>
      <c r="H73" s="568"/>
      <c r="I73" s="568"/>
    </row>
    <row r="74" spans="1:9" ht="13.8" thickTop="1">
      <c r="B74" s="552">
        <v>9000</v>
      </c>
      <c r="C74" s="553" t="s">
        <v>1012</v>
      </c>
      <c r="D74" s="554"/>
      <c r="E74" s="554"/>
      <c r="F74" s="554"/>
      <c r="G74" s="554"/>
      <c r="H74" s="554"/>
      <c r="I74" s="554"/>
    </row>
    <row r="75" spans="1:9">
      <c r="A75" s="474" t="s">
        <v>764</v>
      </c>
      <c r="B75" s="555" t="s">
        <v>360</v>
      </c>
      <c r="C75" s="556" t="s">
        <v>1013</v>
      </c>
      <c r="D75" s="565"/>
      <c r="E75" s="565"/>
      <c r="F75" s="565"/>
      <c r="G75" s="565"/>
      <c r="H75" s="565"/>
      <c r="I75" s="565"/>
    </row>
    <row r="76" spans="1:9">
      <c r="A76" s="474" t="s">
        <v>765</v>
      </c>
      <c r="B76" s="555" t="s">
        <v>361</v>
      </c>
      <c r="C76" s="556" t="s">
        <v>1034</v>
      </c>
      <c r="D76" s="565"/>
      <c r="E76" s="565"/>
      <c r="F76" s="565"/>
      <c r="G76" s="565"/>
      <c r="H76" s="565"/>
      <c r="I76" s="565"/>
    </row>
    <row r="77" spans="1:9">
      <c r="A77" s="474" t="s">
        <v>766</v>
      </c>
      <c r="B77" s="555" t="s">
        <v>363</v>
      </c>
      <c r="C77" s="556" t="s">
        <v>364</v>
      </c>
      <c r="D77" s="565"/>
      <c r="E77" s="565"/>
      <c r="F77" s="565"/>
      <c r="G77" s="565"/>
      <c r="H77" s="565"/>
      <c r="I77" s="565"/>
    </row>
    <row r="78" spans="1:9">
      <c r="A78" s="474" t="s">
        <v>767</v>
      </c>
      <c r="B78" s="555">
        <v>9700</v>
      </c>
      <c r="C78" s="556" t="s">
        <v>768</v>
      </c>
      <c r="D78" s="565"/>
      <c r="E78" s="565"/>
      <c r="F78" s="565"/>
      <c r="G78" s="565"/>
      <c r="H78" s="565"/>
      <c r="I78" s="565"/>
    </row>
    <row r="79" spans="1:9" ht="13.8" thickBot="1">
      <c r="A79" s="474" t="s">
        <v>769</v>
      </c>
      <c r="B79" s="559">
        <v>9900</v>
      </c>
      <c r="C79" s="560" t="s">
        <v>1015</v>
      </c>
      <c r="D79" s="568"/>
      <c r="E79" s="568"/>
      <c r="F79" s="568"/>
      <c r="G79" s="568"/>
      <c r="H79" s="568"/>
      <c r="I79" s="568"/>
    </row>
    <row r="80" spans="1:9" ht="14.4" thickTop="1" thickBot="1">
      <c r="A80" s="474" t="s">
        <v>770</v>
      </c>
      <c r="B80" s="583" t="s">
        <v>96</v>
      </c>
      <c r="C80" s="583" t="s">
        <v>771</v>
      </c>
      <c r="D80" s="584">
        <f t="shared" ref="D80:I80" si="0">D11+D18+D21+D24+D41+D42+D48+D57+D60+D74</f>
        <v>0</v>
      </c>
      <c r="E80" s="584">
        <f t="shared" si="0"/>
        <v>0</v>
      </c>
      <c r="F80" s="584">
        <f t="shared" si="0"/>
        <v>0</v>
      </c>
      <c r="G80" s="584">
        <f t="shared" si="0"/>
        <v>0</v>
      </c>
      <c r="H80" s="584">
        <f t="shared" si="0"/>
        <v>0</v>
      </c>
      <c r="I80" s="584">
        <f t="shared" si="0"/>
        <v>0</v>
      </c>
    </row>
    <row r="81" spans="1:10" ht="13.8" thickTop="1">
      <c r="A81" s="474" t="s">
        <v>772</v>
      </c>
      <c r="B81" s="474" t="s">
        <v>156</v>
      </c>
    </row>
    <row r="82" spans="1:10">
      <c r="A82" s="474" t="s">
        <v>773</v>
      </c>
      <c r="B82" s="474" t="s">
        <v>156</v>
      </c>
    </row>
    <row r="83" spans="1:10" ht="18.600000000000001" thickBot="1">
      <c r="A83" s="474" t="s">
        <v>774</v>
      </c>
      <c r="B83" s="546" t="s">
        <v>99</v>
      </c>
    </row>
    <row r="84" spans="1:10" ht="54" thickTop="1" thickBot="1">
      <c r="A84" s="474" t="s">
        <v>775</v>
      </c>
      <c r="B84" s="585"/>
      <c r="C84" s="549" t="s">
        <v>338</v>
      </c>
      <c r="D84" s="550" t="s">
        <v>1131</v>
      </c>
      <c r="E84" s="550" t="s">
        <v>1137</v>
      </c>
      <c r="F84" s="550" t="s">
        <v>1138</v>
      </c>
      <c r="G84" s="550" t="s">
        <v>1139</v>
      </c>
      <c r="H84" s="550" t="s">
        <v>1140</v>
      </c>
      <c r="I84" s="551" t="s">
        <v>1133</v>
      </c>
      <c r="J84" s="549" t="s">
        <v>1152</v>
      </c>
    </row>
    <row r="85" spans="1:10" ht="13.8" thickTop="1">
      <c r="A85" s="474" t="s">
        <v>776</v>
      </c>
      <c r="B85" s="552">
        <v>0</v>
      </c>
      <c r="C85" s="553" t="s">
        <v>1016</v>
      </c>
      <c r="D85" s="554"/>
      <c r="E85" s="554"/>
      <c r="F85" s="554"/>
      <c r="G85" s="554"/>
      <c r="H85" s="554"/>
      <c r="I85" s="554"/>
      <c r="J85" s="554"/>
    </row>
    <row r="86" spans="1:10">
      <c r="A86" s="474" t="s">
        <v>777</v>
      </c>
      <c r="B86" s="555" t="s">
        <v>366</v>
      </c>
      <c r="C86" s="556" t="s">
        <v>1017</v>
      </c>
      <c r="D86" s="565"/>
      <c r="E86" s="565"/>
      <c r="F86" s="565"/>
      <c r="G86" s="565"/>
      <c r="H86" s="565"/>
      <c r="I86" s="565"/>
      <c r="J86" s="565"/>
    </row>
    <row r="87" spans="1:10">
      <c r="B87" s="558">
        <v>210</v>
      </c>
      <c r="C87" s="557" t="s">
        <v>778</v>
      </c>
      <c r="D87" s="565"/>
      <c r="E87" s="565"/>
      <c r="F87" s="565"/>
      <c r="G87" s="565"/>
      <c r="H87" s="565"/>
      <c r="I87" s="565"/>
      <c r="J87" s="565"/>
    </row>
    <row r="88" spans="1:10">
      <c r="B88" s="558">
        <v>260</v>
      </c>
      <c r="C88" s="557" t="s">
        <v>779</v>
      </c>
      <c r="D88" s="565"/>
      <c r="E88" s="565"/>
      <c r="F88" s="565"/>
      <c r="G88" s="565"/>
      <c r="H88" s="565"/>
      <c r="I88" s="565"/>
      <c r="J88" s="565"/>
    </row>
    <row r="89" spans="1:10">
      <c r="A89" s="474" t="s">
        <v>780</v>
      </c>
      <c r="B89" s="558" t="s">
        <v>781</v>
      </c>
      <c r="C89" s="557" t="s">
        <v>782</v>
      </c>
      <c r="D89" s="565"/>
      <c r="E89" s="565"/>
      <c r="F89" s="565"/>
      <c r="G89" s="565"/>
      <c r="H89" s="565"/>
      <c r="I89" s="565"/>
      <c r="J89" s="565"/>
    </row>
    <row r="90" spans="1:10">
      <c r="A90" s="474" t="s">
        <v>783</v>
      </c>
      <c r="B90" s="558">
        <v>269</v>
      </c>
      <c r="C90" s="557" t="s">
        <v>784</v>
      </c>
      <c r="D90" s="565"/>
      <c r="E90" s="565"/>
      <c r="F90" s="565"/>
      <c r="G90" s="565"/>
      <c r="H90" s="565"/>
      <c r="I90" s="565"/>
      <c r="J90" s="565"/>
    </row>
    <row r="91" spans="1:10">
      <c r="A91" s="474" t="s">
        <v>785</v>
      </c>
      <c r="B91" s="586">
        <v>277</v>
      </c>
      <c r="C91" s="557" t="s">
        <v>786</v>
      </c>
      <c r="D91" s="565"/>
      <c r="E91" s="565"/>
      <c r="F91" s="565"/>
      <c r="G91" s="565"/>
      <c r="H91" s="565"/>
      <c r="I91" s="565"/>
      <c r="J91" s="565"/>
    </row>
    <row r="92" spans="1:10">
      <c r="A92" s="474" t="s">
        <v>787</v>
      </c>
      <c r="B92" s="555">
        <v>400</v>
      </c>
      <c r="C92" s="556" t="s">
        <v>788</v>
      </c>
      <c r="D92" s="565"/>
      <c r="E92" s="565"/>
      <c r="F92" s="565"/>
      <c r="G92" s="565"/>
      <c r="H92" s="565"/>
      <c r="I92" s="565"/>
      <c r="J92" s="565"/>
    </row>
    <row r="93" spans="1:10">
      <c r="B93" s="558">
        <v>410</v>
      </c>
      <c r="C93" s="557" t="s">
        <v>789</v>
      </c>
      <c r="D93" s="565"/>
      <c r="E93" s="565"/>
      <c r="F93" s="565"/>
      <c r="G93" s="565"/>
      <c r="H93" s="565"/>
      <c r="I93" s="565"/>
      <c r="J93" s="565"/>
    </row>
    <row r="94" spans="1:10" ht="26.4">
      <c r="A94" s="474" t="s">
        <v>790</v>
      </c>
      <c r="B94" s="558">
        <v>413</v>
      </c>
      <c r="C94" s="557" t="s">
        <v>791</v>
      </c>
      <c r="D94" s="565"/>
      <c r="E94" s="565"/>
      <c r="F94" s="565"/>
      <c r="G94" s="565"/>
      <c r="H94" s="565"/>
      <c r="I94" s="565"/>
      <c r="J94" s="565"/>
    </row>
    <row r="95" spans="1:10">
      <c r="B95" s="558">
        <v>418</v>
      </c>
      <c r="C95" s="557" t="s">
        <v>792</v>
      </c>
      <c r="D95" s="565"/>
      <c r="E95" s="565"/>
      <c r="F95" s="565"/>
      <c r="G95" s="565"/>
      <c r="H95" s="565"/>
      <c r="I95" s="565"/>
      <c r="J95" s="565"/>
    </row>
    <row r="96" spans="1:10">
      <c r="A96" s="474" t="s">
        <v>793</v>
      </c>
      <c r="B96" s="558">
        <v>419</v>
      </c>
      <c r="C96" s="557" t="s">
        <v>794</v>
      </c>
      <c r="D96" s="565"/>
      <c r="E96" s="565"/>
      <c r="F96" s="565"/>
      <c r="G96" s="565"/>
      <c r="H96" s="565"/>
      <c r="I96" s="565"/>
      <c r="J96" s="565"/>
    </row>
    <row r="97" spans="1:10">
      <c r="A97" s="474" t="s">
        <v>795</v>
      </c>
      <c r="B97" s="558">
        <v>560</v>
      </c>
      <c r="C97" s="557" t="s">
        <v>1018</v>
      </c>
      <c r="D97" s="565"/>
      <c r="E97" s="565"/>
      <c r="F97" s="565"/>
      <c r="G97" s="565"/>
      <c r="H97" s="565"/>
      <c r="I97" s="565"/>
      <c r="J97" s="565"/>
    </row>
    <row r="98" spans="1:10">
      <c r="B98" s="555">
        <v>600</v>
      </c>
      <c r="C98" s="556" t="s">
        <v>796</v>
      </c>
      <c r="D98" s="565"/>
      <c r="E98" s="565"/>
      <c r="F98" s="565"/>
      <c r="G98" s="565"/>
      <c r="H98" s="565"/>
      <c r="I98" s="565"/>
      <c r="J98" s="565"/>
    </row>
    <row r="99" spans="1:10">
      <c r="A99" s="474" t="s">
        <v>797</v>
      </c>
      <c r="B99" s="558">
        <v>610</v>
      </c>
      <c r="C99" s="557" t="s">
        <v>367</v>
      </c>
      <c r="D99" s="565"/>
      <c r="E99" s="565"/>
      <c r="F99" s="565"/>
      <c r="G99" s="565"/>
      <c r="H99" s="565"/>
      <c r="I99" s="565"/>
      <c r="J99" s="565"/>
    </row>
    <row r="100" spans="1:10">
      <c r="A100" s="474" t="s">
        <v>798</v>
      </c>
      <c r="B100" s="558">
        <v>620</v>
      </c>
      <c r="C100" s="557" t="s">
        <v>368</v>
      </c>
      <c r="D100" s="565"/>
      <c r="E100" s="565"/>
      <c r="F100" s="565"/>
      <c r="G100" s="565"/>
      <c r="H100" s="565"/>
      <c r="I100" s="565"/>
      <c r="J100" s="565"/>
    </row>
    <row r="101" spans="1:10">
      <c r="B101" s="558">
        <v>670</v>
      </c>
      <c r="C101" s="557" t="s">
        <v>369</v>
      </c>
      <c r="D101" s="565"/>
      <c r="E101" s="565"/>
      <c r="F101" s="565"/>
      <c r="G101" s="565"/>
      <c r="H101" s="565"/>
      <c r="I101" s="565"/>
      <c r="J101" s="565"/>
    </row>
    <row r="102" spans="1:10">
      <c r="A102" s="474" t="s">
        <v>799</v>
      </c>
      <c r="B102" s="558">
        <v>680</v>
      </c>
      <c r="C102" s="557" t="s">
        <v>370</v>
      </c>
      <c r="D102" s="565"/>
      <c r="E102" s="565"/>
      <c r="F102" s="565"/>
      <c r="G102" s="565"/>
      <c r="H102" s="565"/>
      <c r="I102" s="565"/>
      <c r="J102" s="565"/>
    </row>
    <row r="103" spans="1:10">
      <c r="A103" s="474" t="s">
        <v>800</v>
      </c>
      <c r="B103" s="555">
        <v>700</v>
      </c>
      <c r="C103" s="556" t="s">
        <v>801</v>
      </c>
      <c r="D103" s="565"/>
      <c r="E103" s="565"/>
      <c r="F103" s="565"/>
      <c r="G103" s="565"/>
      <c r="H103" s="565"/>
      <c r="I103" s="565"/>
      <c r="J103" s="565"/>
    </row>
    <row r="104" spans="1:10">
      <c r="A104" s="474" t="s">
        <v>802</v>
      </c>
      <c r="B104" s="555">
        <v>800</v>
      </c>
      <c r="C104" s="556" t="s">
        <v>803</v>
      </c>
      <c r="D104" s="565"/>
      <c r="E104" s="565"/>
      <c r="F104" s="565"/>
      <c r="G104" s="565"/>
      <c r="H104" s="565"/>
      <c r="I104" s="565"/>
      <c r="J104" s="565"/>
    </row>
    <row r="105" spans="1:10">
      <c r="A105" s="474" t="s">
        <v>804</v>
      </c>
      <c r="B105" s="558">
        <v>810</v>
      </c>
      <c r="C105" s="557" t="s">
        <v>805</v>
      </c>
      <c r="D105" s="565"/>
      <c r="E105" s="565"/>
      <c r="F105" s="565"/>
      <c r="G105" s="565"/>
      <c r="H105" s="565"/>
      <c r="I105" s="565"/>
      <c r="J105" s="565"/>
    </row>
    <row r="106" spans="1:10">
      <c r="A106" s="474" t="s">
        <v>806</v>
      </c>
      <c r="B106" s="558" t="s">
        <v>807</v>
      </c>
      <c r="C106" s="557" t="s">
        <v>808</v>
      </c>
      <c r="D106" s="565"/>
      <c r="E106" s="565"/>
      <c r="F106" s="565"/>
      <c r="G106" s="565"/>
      <c r="H106" s="565"/>
      <c r="I106" s="565"/>
      <c r="J106" s="565"/>
    </row>
    <row r="107" spans="1:10">
      <c r="A107" s="474" t="s">
        <v>809</v>
      </c>
      <c r="B107" s="558">
        <v>842</v>
      </c>
      <c r="C107" s="557" t="s">
        <v>810</v>
      </c>
      <c r="D107" s="565"/>
      <c r="E107" s="565"/>
      <c r="F107" s="565"/>
      <c r="G107" s="565"/>
      <c r="H107" s="565"/>
      <c r="I107" s="565"/>
      <c r="J107" s="565"/>
    </row>
    <row r="108" spans="1:10">
      <c r="B108" s="558" t="s">
        <v>811</v>
      </c>
      <c r="C108" s="557" t="s">
        <v>1021</v>
      </c>
      <c r="D108" s="565"/>
      <c r="E108" s="565"/>
      <c r="F108" s="565"/>
      <c r="G108" s="565"/>
      <c r="H108" s="565"/>
      <c r="I108" s="565"/>
      <c r="J108" s="565"/>
    </row>
    <row r="109" spans="1:10">
      <c r="A109" s="474" t="s">
        <v>812</v>
      </c>
      <c r="B109" s="558" t="s">
        <v>813</v>
      </c>
      <c r="C109" s="557" t="s">
        <v>814</v>
      </c>
      <c r="D109" s="565"/>
      <c r="E109" s="565"/>
      <c r="F109" s="565"/>
      <c r="G109" s="565"/>
      <c r="H109" s="565"/>
      <c r="I109" s="565"/>
      <c r="J109" s="565"/>
    </row>
    <row r="110" spans="1:10" ht="13.8" thickBot="1">
      <c r="A110" s="474" t="s">
        <v>815</v>
      </c>
      <c r="B110" s="555">
        <v>900</v>
      </c>
      <c r="C110" s="556" t="s">
        <v>816</v>
      </c>
      <c r="D110" s="565"/>
      <c r="E110" s="565"/>
      <c r="F110" s="565"/>
      <c r="G110" s="565"/>
      <c r="H110" s="565"/>
      <c r="I110" s="565"/>
      <c r="J110" s="565"/>
    </row>
    <row r="111" spans="1:10" ht="13.8" thickTop="1">
      <c r="A111" s="474" t="s">
        <v>817</v>
      </c>
      <c r="B111" s="552">
        <v>1000</v>
      </c>
      <c r="C111" s="553" t="s">
        <v>1022</v>
      </c>
      <c r="D111" s="554"/>
      <c r="E111" s="554"/>
      <c r="F111" s="554"/>
      <c r="G111" s="554"/>
      <c r="H111" s="554"/>
      <c r="I111" s="554"/>
      <c r="J111" s="554"/>
    </row>
    <row r="112" spans="1:10">
      <c r="A112" s="474" t="s">
        <v>818</v>
      </c>
      <c r="B112" s="558" t="s">
        <v>819</v>
      </c>
      <c r="C112" s="557" t="s">
        <v>820</v>
      </c>
      <c r="D112" s="565"/>
      <c r="E112" s="565"/>
      <c r="F112" s="565"/>
      <c r="G112" s="565"/>
      <c r="H112" s="565"/>
      <c r="I112" s="565"/>
      <c r="J112" s="565"/>
    </row>
    <row r="113" spans="1:10">
      <c r="A113" s="474" t="s">
        <v>821</v>
      </c>
      <c r="B113" s="558">
        <v>1312</v>
      </c>
      <c r="C113" s="557" t="s">
        <v>822</v>
      </c>
      <c r="D113" s="565"/>
      <c r="E113" s="565"/>
      <c r="F113" s="565"/>
      <c r="G113" s="565"/>
      <c r="H113" s="565"/>
      <c r="I113" s="565"/>
      <c r="J113" s="565"/>
    </row>
    <row r="114" spans="1:10">
      <c r="A114" s="474" t="s">
        <v>823</v>
      </c>
      <c r="B114" s="558">
        <v>1313</v>
      </c>
      <c r="C114" s="557" t="s">
        <v>824</v>
      </c>
      <c r="D114" s="565"/>
      <c r="E114" s="565"/>
      <c r="F114" s="565"/>
      <c r="G114" s="565"/>
      <c r="H114" s="565"/>
      <c r="I114" s="565"/>
      <c r="J114" s="565"/>
    </row>
    <row r="115" spans="1:10">
      <c r="B115" s="558">
        <v>1329</v>
      </c>
      <c r="C115" s="557" t="s">
        <v>825</v>
      </c>
      <c r="D115" s="565"/>
      <c r="E115" s="565"/>
      <c r="F115" s="565"/>
      <c r="G115" s="565"/>
      <c r="H115" s="565"/>
      <c r="I115" s="565"/>
      <c r="J115" s="565"/>
    </row>
    <row r="116" spans="1:10" ht="13.8" thickBot="1">
      <c r="A116" s="474" t="s">
        <v>826</v>
      </c>
      <c r="B116" s="558">
        <v>1359</v>
      </c>
      <c r="C116" s="557" t="s">
        <v>827</v>
      </c>
      <c r="D116" s="565"/>
      <c r="E116" s="565"/>
      <c r="F116" s="565"/>
      <c r="G116" s="565"/>
      <c r="H116" s="565"/>
      <c r="I116" s="565"/>
      <c r="J116" s="565"/>
    </row>
    <row r="117" spans="1:10" ht="14.4" thickTop="1" thickBot="1">
      <c r="A117" s="474" t="s">
        <v>828</v>
      </c>
      <c r="B117" s="587">
        <v>2000</v>
      </c>
      <c r="C117" s="588" t="s">
        <v>1023</v>
      </c>
      <c r="D117" s="554"/>
      <c r="E117" s="554"/>
      <c r="F117" s="554"/>
      <c r="G117" s="554"/>
      <c r="H117" s="554"/>
      <c r="I117" s="554"/>
      <c r="J117" s="554"/>
    </row>
    <row r="118" spans="1:10" ht="14.4" thickTop="1" thickBot="1">
      <c r="A118" s="474" t="s">
        <v>829</v>
      </c>
      <c r="B118" s="587">
        <v>3000</v>
      </c>
      <c r="C118" s="588" t="s">
        <v>1024</v>
      </c>
      <c r="D118" s="554"/>
      <c r="E118" s="554"/>
      <c r="F118" s="554"/>
      <c r="G118" s="554"/>
      <c r="H118" s="554"/>
      <c r="I118" s="554"/>
      <c r="J118" s="554"/>
    </row>
    <row r="119" spans="1:10" ht="14.4" thickTop="1" thickBot="1">
      <c r="A119" s="474" t="s">
        <v>830</v>
      </c>
      <c r="B119" s="589">
        <v>3300</v>
      </c>
      <c r="C119" s="557" t="s">
        <v>569</v>
      </c>
      <c r="D119" s="565"/>
      <c r="E119" s="565"/>
      <c r="F119" s="565"/>
      <c r="G119" s="565"/>
      <c r="H119" s="565"/>
      <c r="I119" s="565"/>
      <c r="J119" s="565"/>
    </row>
    <row r="120" spans="1:10" ht="27.6" thickTop="1" thickBot="1">
      <c r="A120" s="474" t="s">
        <v>831</v>
      </c>
      <c r="B120" s="587">
        <v>4000</v>
      </c>
      <c r="C120" s="588" t="s">
        <v>1025</v>
      </c>
      <c r="D120" s="554"/>
      <c r="E120" s="554"/>
      <c r="F120" s="554"/>
      <c r="G120" s="554"/>
      <c r="H120" s="554"/>
      <c r="I120" s="554"/>
      <c r="J120" s="554"/>
    </row>
    <row r="121" spans="1:10" ht="13.8" thickTop="1">
      <c r="B121" s="552">
        <v>6000</v>
      </c>
      <c r="C121" s="553" t="s">
        <v>1026</v>
      </c>
      <c r="D121" s="554"/>
      <c r="E121" s="554"/>
      <c r="F121" s="554"/>
      <c r="G121" s="554"/>
      <c r="H121" s="554"/>
      <c r="I121" s="554"/>
      <c r="J121" s="554"/>
    </row>
    <row r="122" spans="1:10">
      <c r="B122" s="555">
        <v>6100</v>
      </c>
      <c r="C122" s="556" t="s">
        <v>1027</v>
      </c>
      <c r="D122" s="565"/>
      <c r="E122" s="565"/>
      <c r="F122" s="565"/>
      <c r="G122" s="565"/>
      <c r="H122" s="565"/>
      <c r="I122" s="565"/>
      <c r="J122" s="565"/>
    </row>
    <row r="123" spans="1:10">
      <c r="B123" s="558">
        <v>6110</v>
      </c>
      <c r="C123" s="557" t="s">
        <v>55</v>
      </c>
      <c r="D123" s="565"/>
      <c r="E123" s="565"/>
      <c r="F123" s="565"/>
      <c r="G123" s="565"/>
      <c r="H123" s="565"/>
      <c r="I123" s="565"/>
      <c r="J123" s="565"/>
    </row>
    <row r="124" spans="1:10">
      <c r="B124" s="558">
        <v>6120</v>
      </c>
      <c r="C124" s="557" t="s">
        <v>1000</v>
      </c>
      <c r="D124" s="565"/>
      <c r="E124" s="565"/>
      <c r="F124" s="565"/>
      <c r="G124" s="565"/>
      <c r="H124" s="565"/>
      <c r="I124" s="565"/>
      <c r="J124" s="565"/>
    </row>
    <row r="125" spans="1:10" ht="13.8" thickBot="1">
      <c r="B125" s="559">
        <v>6200</v>
      </c>
      <c r="C125" s="557" t="s">
        <v>1001</v>
      </c>
      <c r="D125" s="565"/>
      <c r="E125" s="565"/>
      <c r="F125" s="565"/>
      <c r="G125" s="565"/>
      <c r="H125" s="565"/>
      <c r="I125" s="565"/>
      <c r="J125" s="565"/>
    </row>
    <row r="126" spans="1:10" ht="18" customHeight="1" thickTop="1" thickBot="1">
      <c r="B126" s="587">
        <v>7000</v>
      </c>
      <c r="C126" s="588" t="s">
        <v>1028</v>
      </c>
      <c r="D126" s="554"/>
      <c r="E126" s="554"/>
      <c r="F126" s="554"/>
      <c r="G126" s="554"/>
      <c r="H126" s="554"/>
      <c r="I126" s="554"/>
      <c r="J126" s="554"/>
    </row>
    <row r="127" spans="1:10" ht="13.8" thickTop="1">
      <c r="B127" s="552">
        <v>9000</v>
      </c>
      <c r="C127" s="553" t="s">
        <v>1029</v>
      </c>
      <c r="D127" s="554"/>
      <c r="E127" s="554"/>
      <c r="F127" s="554"/>
      <c r="G127" s="554"/>
      <c r="H127" s="554"/>
      <c r="I127" s="554"/>
      <c r="J127" s="554"/>
    </row>
    <row r="128" spans="1:10">
      <c r="B128" s="555" t="s">
        <v>360</v>
      </c>
      <c r="C128" s="556" t="s">
        <v>1002</v>
      </c>
      <c r="D128" s="565"/>
      <c r="E128" s="565"/>
      <c r="F128" s="565"/>
      <c r="G128" s="565"/>
      <c r="H128" s="565"/>
      <c r="I128" s="565"/>
      <c r="J128" s="565"/>
    </row>
    <row r="129" spans="2:10">
      <c r="B129" s="558" t="s">
        <v>372</v>
      </c>
      <c r="C129" s="557" t="s">
        <v>373</v>
      </c>
      <c r="D129" s="565"/>
      <c r="E129" s="565"/>
      <c r="F129" s="565"/>
      <c r="G129" s="565"/>
      <c r="H129" s="565"/>
      <c r="I129" s="565"/>
      <c r="J129" s="565"/>
    </row>
    <row r="130" spans="2:10">
      <c r="B130" s="558" t="s">
        <v>374</v>
      </c>
      <c r="C130" s="557" t="s">
        <v>1030</v>
      </c>
      <c r="D130" s="565"/>
      <c r="E130" s="565"/>
      <c r="F130" s="565"/>
      <c r="G130" s="565"/>
      <c r="H130" s="565"/>
      <c r="I130" s="565"/>
      <c r="J130" s="565"/>
    </row>
    <row r="131" spans="2:10">
      <c r="B131" s="555" t="s">
        <v>361</v>
      </c>
      <c r="C131" s="556" t="s">
        <v>1031</v>
      </c>
      <c r="D131" s="565"/>
      <c r="E131" s="565"/>
      <c r="F131" s="565"/>
      <c r="G131" s="565"/>
      <c r="H131" s="565"/>
      <c r="I131" s="565"/>
      <c r="J131" s="565"/>
    </row>
    <row r="132" spans="2:10">
      <c r="B132" s="558" t="s">
        <v>376</v>
      </c>
      <c r="C132" s="557" t="s">
        <v>1030</v>
      </c>
      <c r="D132" s="565"/>
      <c r="E132" s="565"/>
      <c r="F132" s="565"/>
      <c r="G132" s="565"/>
      <c r="H132" s="565"/>
      <c r="I132" s="565"/>
      <c r="J132" s="565"/>
    </row>
    <row r="133" spans="2:10">
      <c r="B133" s="558" t="s">
        <v>375</v>
      </c>
      <c r="C133" s="557" t="s">
        <v>373</v>
      </c>
      <c r="D133" s="565"/>
      <c r="E133" s="565"/>
      <c r="F133" s="565"/>
      <c r="G133" s="565"/>
      <c r="H133" s="565"/>
      <c r="I133" s="565"/>
      <c r="J133" s="565"/>
    </row>
    <row r="134" spans="2:10">
      <c r="B134" s="555" t="s">
        <v>363</v>
      </c>
      <c r="C134" s="557" t="s">
        <v>832</v>
      </c>
      <c r="D134" s="565"/>
      <c r="E134" s="565"/>
      <c r="F134" s="565"/>
      <c r="G134" s="565"/>
      <c r="H134" s="565"/>
      <c r="I134" s="565"/>
      <c r="J134" s="565"/>
    </row>
    <row r="135" spans="2:10">
      <c r="B135" s="558" t="s">
        <v>833</v>
      </c>
      <c r="C135" s="557" t="s">
        <v>373</v>
      </c>
      <c r="D135" s="565"/>
      <c r="E135" s="565"/>
      <c r="F135" s="565"/>
      <c r="G135" s="565"/>
      <c r="H135" s="565"/>
      <c r="I135" s="565"/>
      <c r="J135" s="565"/>
    </row>
    <row r="136" spans="2:10">
      <c r="B136" s="558" t="s">
        <v>834</v>
      </c>
      <c r="C136" s="557" t="s">
        <v>1030</v>
      </c>
      <c r="D136" s="565"/>
      <c r="E136" s="565"/>
      <c r="F136" s="565"/>
      <c r="G136" s="565"/>
      <c r="H136" s="565"/>
      <c r="I136" s="565"/>
      <c r="J136" s="565"/>
    </row>
    <row r="137" spans="2:10">
      <c r="B137" s="555">
        <v>9700</v>
      </c>
      <c r="C137" s="556" t="s">
        <v>835</v>
      </c>
      <c r="D137" s="565"/>
      <c r="E137" s="565"/>
      <c r="F137" s="565"/>
      <c r="G137" s="565"/>
      <c r="H137" s="565"/>
      <c r="I137" s="565"/>
      <c r="J137" s="565"/>
    </row>
    <row r="138" spans="2:10">
      <c r="B138" s="558" t="s">
        <v>836</v>
      </c>
      <c r="C138" s="557" t="s">
        <v>373</v>
      </c>
      <c r="D138" s="565"/>
      <c r="E138" s="565"/>
      <c r="F138" s="565"/>
      <c r="G138" s="565"/>
      <c r="H138" s="565"/>
      <c r="I138" s="565"/>
      <c r="J138" s="565"/>
    </row>
    <row r="139" spans="2:10">
      <c r="B139" s="555">
        <v>9800</v>
      </c>
      <c r="C139" s="557" t="s">
        <v>835</v>
      </c>
      <c r="D139" s="565"/>
      <c r="E139" s="565"/>
      <c r="F139" s="565"/>
      <c r="G139" s="565"/>
      <c r="H139" s="565"/>
      <c r="I139" s="565"/>
      <c r="J139" s="565"/>
    </row>
    <row r="140" spans="2:10">
      <c r="B140" s="558" t="s">
        <v>837</v>
      </c>
      <c r="C140" s="557" t="s">
        <v>1030</v>
      </c>
      <c r="D140" s="565"/>
      <c r="E140" s="565"/>
      <c r="F140" s="565"/>
      <c r="G140" s="565"/>
      <c r="H140" s="565"/>
      <c r="I140" s="565"/>
      <c r="J140" s="565"/>
    </row>
    <row r="141" spans="2:10">
      <c r="B141" s="558">
        <v>9850</v>
      </c>
      <c r="C141" s="557" t="s">
        <v>1032</v>
      </c>
      <c r="D141" s="565"/>
      <c r="E141" s="565"/>
      <c r="F141" s="565"/>
      <c r="G141" s="565"/>
      <c r="H141" s="565"/>
      <c r="I141" s="565"/>
      <c r="J141" s="565"/>
    </row>
    <row r="142" spans="2:10">
      <c r="B142" s="581"/>
      <c r="C142" s="569" t="s">
        <v>381</v>
      </c>
      <c r="D142" s="565"/>
      <c r="E142" s="565"/>
      <c r="F142" s="565"/>
      <c r="G142" s="565"/>
      <c r="H142" s="565"/>
      <c r="I142" s="565"/>
      <c r="J142" s="565"/>
    </row>
    <row r="143" spans="2:10">
      <c r="B143" s="581"/>
      <c r="C143" s="569" t="s">
        <v>382</v>
      </c>
      <c r="D143" s="565"/>
      <c r="E143" s="565"/>
      <c r="F143" s="565"/>
      <c r="G143" s="565"/>
      <c r="H143" s="565"/>
      <c r="I143" s="565"/>
      <c r="J143" s="565"/>
    </row>
    <row r="144" spans="2:10">
      <c r="B144" s="581"/>
      <c r="C144" s="569" t="s">
        <v>383</v>
      </c>
      <c r="D144" s="565"/>
      <c r="E144" s="565"/>
      <c r="F144" s="565"/>
      <c r="G144" s="565"/>
      <c r="H144" s="565"/>
      <c r="I144" s="565"/>
      <c r="J144" s="565"/>
    </row>
    <row r="145" spans="1:10" ht="13.8" thickBot="1">
      <c r="B145" s="559">
        <v>9900</v>
      </c>
      <c r="C145" s="560" t="s">
        <v>1033</v>
      </c>
      <c r="D145" s="565"/>
      <c r="E145" s="565"/>
      <c r="F145" s="565"/>
      <c r="G145" s="565"/>
      <c r="H145" s="565"/>
      <c r="I145" s="565"/>
      <c r="J145" s="565"/>
    </row>
    <row r="146" spans="1:10" ht="34.950000000000003" customHeight="1" thickTop="1" thickBot="1">
      <c r="B146" s="590"/>
      <c r="C146" s="591" t="s">
        <v>1215</v>
      </c>
      <c r="D146" s="592"/>
      <c r="E146" s="554"/>
      <c r="F146" s="554"/>
      <c r="G146" s="593"/>
      <c r="H146" s="592"/>
      <c r="I146" s="554"/>
      <c r="J146" s="554"/>
    </row>
    <row r="147" spans="1:10" ht="14.4" thickTop="1" thickBot="1">
      <c r="B147" s="583" t="s">
        <v>99</v>
      </c>
      <c r="C147" s="583" t="s">
        <v>838</v>
      </c>
      <c r="D147" s="584">
        <f>D85+D111+D117+D118+D120+D121+D126+D127</f>
        <v>0</v>
      </c>
      <c r="E147" s="584">
        <f t="shared" ref="E147:J147" si="1">E85+E111+E117+E118+E120+E121+E126+E127+E146</f>
        <v>0</v>
      </c>
      <c r="F147" s="584">
        <f t="shared" si="1"/>
        <v>0</v>
      </c>
      <c r="G147" s="584">
        <f>G85+G111+G117+G118+G120+G121+G126+G127</f>
        <v>0</v>
      </c>
      <c r="H147" s="584">
        <f>H85+H111+H117+H118+H120+H121+H126+H127</f>
        <v>0</v>
      </c>
      <c r="I147" s="584">
        <f t="shared" si="1"/>
        <v>0</v>
      </c>
      <c r="J147" s="584">
        <f t="shared" si="1"/>
        <v>0</v>
      </c>
    </row>
    <row r="148" spans="1:10" ht="13.8" thickTop="1">
      <c r="B148" s="594"/>
      <c r="C148" s="595"/>
      <c r="D148" s="596"/>
      <c r="E148" s="596"/>
      <c r="F148" s="596"/>
      <c r="G148" s="596"/>
      <c r="H148" s="596"/>
      <c r="I148" s="596"/>
      <c r="J148" s="596"/>
    </row>
    <row r="149" spans="1:10" ht="15" thickBot="1">
      <c r="B149" s="583"/>
      <c r="C149" s="583" t="s">
        <v>385</v>
      </c>
      <c r="D149" s="584">
        <f>D80-D147</f>
        <v>0</v>
      </c>
      <c r="E149" s="584">
        <f t="shared" ref="E149:I149" si="2">E80-E147</f>
        <v>0</v>
      </c>
      <c r="F149" s="584">
        <f t="shared" si="2"/>
        <v>0</v>
      </c>
      <c r="G149" s="584">
        <f t="shared" si="2"/>
        <v>0</v>
      </c>
      <c r="H149" s="584">
        <f t="shared" si="2"/>
        <v>0</v>
      </c>
      <c r="I149" s="584">
        <f t="shared" si="2"/>
        <v>0</v>
      </c>
      <c r="J149" s="593"/>
    </row>
    <row r="150" spans="1:10" ht="15.6" thickTop="1" thickBot="1">
      <c r="B150" s="583"/>
      <c r="C150" s="583" t="s">
        <v>839</v>
      </c>
      <c r="D150" s="584">
        <f t="shared" ref="D150:I150" si="3">(D80-(D78+D66+D71+D57+D52+D33))-(D147-(D141+D124+D125))</f>
        <v>0</v>
      </c>
      <c r="E150" s="584">
        <f t="shared" si="3"/>
        <v>0</v>
      </c>
      <c r="F150" s="584">
        <f t="shared" si="3"/>
        <v>0</v>
      </c>
      <c r="G150" s="584">
        <f t="shared" si="3"/>
        <v>0</v>
      </c>
      <c r="H150" s="584">
        <f t="shared" si="3"/>
        <v>0</v>
      </c>
      <c r="I150" s="584">
        <f t="shared" si="3"/>
        <v>0</v>
      </c>
      <c r="J150" s="593"/>
    </row>
    <row r="151" spans="1:10" ht="15" thickTop="1">
      <c r="B151" s="597" t="s">
        <v>387</v>
      </c>
      <c r="C151" s="598"/>
      <c r="D151" s="599"/>
      <c r="E151" s="599"/>
      <c r="F151" s="599"/>
      <c r="G151" s="599"/>
      <c r="H151" s="599"/>
      <c r="I151" s="599"/>
    </row>
    <row r="152" spans="1:10" ht="14.4" thickBot="1">
      <c r="B152" s="600" t="s">
        <v>388</v>
      </c>
      <c r="D152" s="601"/>
      <c r="E152" s="601"/>
      <c r="F152" s="601"/>
      <c r="G152" s="601"/>
      <c r="H152" s="601"/>
      <c r="I152" s="601"/>
    </row>
    <row r="153" spans="1:10" ht="36.75" customHeight="1" thickTop="1" thickBot="1">
      <c r="B153" s="1506" t="s">
        <v>1135</v>
      </c>
      <c r="C153" s="1507"/>
      <c r="D153" s="602"/>
      <c r="E153" s="602"/>
      <c r="F153" s="602"/>
      <c r="G153" s="602"/>
      <c r="H153" s="603"/>
      <c r="I153" s="592"/>
    </row>
    <row r="154" spans="1:10" ht="14.4" thickTop="1" thickBot="1">
      <c r="A154" s="474" t="s">
        <v>840</v>
      </c>
      <c r="B154" s="474" t="s">
        <v>156</v>
      </c>
    </row>
    <row r="155" spans="1:10" ht="27" thickTop="1">
      <c r="A155" s="474" t="s">
        <v>841</v>
      </c>
      <c r="B155" s="604" t="s">
        <v>131</v>
      </c>
      <c r="C155" s="605"/>
      <c r="D155" s="1018">
        <v>2018</v>
      </c>
      <c r="E155" s="1015" t="s">
        <v>1206</v>
      </c>
      <c r="F155" s="1017"/>
      <c r="G155" s="1016" t="s">
        <v>1205</v>
      </c>
      <c r="H155" s="1015" t="s">
        <v>1141</v>
      </c>
      <c r="I155" s="606" t="s">
        <v>1134</v>
      </c>
    </row>
    <row r="156" spans="1:10" ht="13.8">
      <c r="A156" s="474" t="s">
        <v>842</v>
      </c>
      <c r="B156" s="607" t="s">
        <v>132</v>
      </c>
      <c r="C156" s="608"/>
      <c r="D156" s="1095"/>
      <c r="E156" s="1096"/>
      <c r="F156" s="1097"/>
      <c r="G156" s="1098"/>
      <c r="H156" s="1098"/>
      <c r="I156" s="1099"/>
    </row>
    <row r="157" spans="1:10" ht="13.8">
      <c r="B157" s="607" t="s">
        <v>133</v>
      </c>
      <c r="C157" s="608"/>
      <c r="D157" s="1095"/>
      <c r="E157" s="1096"/>
      <c r="F157" s="1097"/>
      <c r="G157" s="1098"/>
      <c r="H157" s="1098"/>
      <c r="I157" s="1099"/>
    </row>
    <row r="158" spans="1:10" ht="14.4" thickBot="1">
      <c r="B158" s="609" t="s">
        <v>573</v>
      </c>
      <c r="C158" s="610"/>
      <c r="D158" s="1100">
        <f>D156-D157</f>
        <v>0</v>
      </c>
      <c r="E158" s="1100">
        <f t="shared" ref="E158:G158" si="4">E156-E157</f>
        <v>0</v>
      </c>
      <c r="F158" s="1101"/>
      <c r="G158" s="1102">
        <f t="shared" si="4"/>
        <v>0</v>
      </c>
      <c r="H158" s="1102">
        <f>H156-H157</f>
        <v>0</v>
      </c>
      <c r="I158" s="1103">
        <f>I156-I157</f>
        <v>0</v>
      </c>
    </row>
    <row r="159" spans="1:10" ht="14.4" thickTop="1" thickBot="1">
      <c r="B159" s="611" t="s">
        <v>135</v>
      </c>
      <c r="C159" s="597"/>
      <c r="D159" s="612"/>
      <c r="E159" s="612"/>
      <c r="F159" s="612"/>
      <c r="G159" s="612"/>
      <c r="H159" s="612"/>
      <c r="I159" s="612"/>
    </row>
    <row r="160" spans="1:10" ht="14.4" thickTop="1" thickBot="1">
      <c r="A160" s="474" t="s">
        <v>843</v>
      </c>
      <c r="B160" s="613" t="s">
        <v>136</v>
      </c>
      <c r="C160" s="614"/>
      <c r="D160" s="1104"/>
      <c r="E160" s="1105"/>
      <c r="F160" s="1106"/>
      <c r="G160" s="1105"/>
      <c r="H160" s="1104"/>
      <c r="I160" s="1107"/>
    </row>
    <row r="161" spans="1:9" ht="15.6" thickTop="1" thickBot="1">
      <c r="A161" s="474" t="s">
        <v>844</v>
      </c>
      <c r="B161" s="499" t="s">
        <v>574</v>
      </c>
      <c r="C161" s="615"/>
      <c r="D161" s="1108">
        <f>D150+D158+D160</f>
        <v>0</v>
      </c>
      <c r="E161" s="1108">
        <f t="shared" ref="E161:I161" si="5">E150+E158+E160</f>
        <v>0</v>
      </c>
      <c r="F161" s="1109"/>
      <c r="G161" s="1108">
        <f t="shared" si="5"/>
        <v>0</v>
      </c>
      <c r="H161" s="1108">
        <f t="shared" si="5"/>
        <v>0</v>
      </c>
      <c r="I161" s="1108">
        <f t="shared" si="5"/>
        <v>0</v>
      </c>
    </row>
    <row r="162" spans="1:9" ht="13.8" thickTop="1"/>
    <row r="163" spans="1:9" ht="14.4" thickBot="1">
      <c r="B163" s="616" t="s">
        <v>185</v>
      </c>
    </row>
    <row r="164" spans="1:9" ht="13.8" thickTop="1">
      <c r="A164" s="474" t="s">
        <v>845</v>
      </c>
      <c r="B164" s="617" t="s">
        <v>156</v>
      </c>
      <c r="C164" s="618"/>
      <c r="D164" s="619">
        <v>43100</v>
      </c>
      <c r="E164" s="619">
        <v>43465</v>
      </c>
      <c r="F164" s="620"/>
      <c r="G164" s="619">
        <v>43646</v>
      </c>
      <c r="H164" s="621" t="s">
        <v>1142</v>
      </c>
      <c r="I164" s="622"/>
    </row>
    <row r="165" spans="1:9" ht="13.8">
      <c r="A165" s="474" t="s">
        <v>846</v>
      </c>
      <c r="B165" s="623">
        <v>1</v>
      </c>
      <c r="C165" s="469" t="s">
        <v>186</v>
      </c>
      <c r="D165" s="1110">
        <f>D166+D169+D172</f>
        <v>0</v>
      </c>
      <c r="E165" s="1110">
        <f>E166+E169+E172</f>
        <v>0</v>
      </c>
      <c r="F165" s="1111"/>
      <c r="G165" s="1110">
        <f>G166+G169+G172</f>
        <v>0</v>
      </c>
      <c r="H165" s="1112">
        <f>H166+H169+H172</f>
        <v>0</v>
      </c>
      <c r="I165" s="626"/>
    </row>
    <row r="166" spans="1:9" ht="14.4">
      <c r="A166" s="474" t="s">
        <v>847</v>
      </c>
      <c r="B166" s="627" t="s">
        <v>156</v>
      </c>
      <c r="C166" s="468" t="s">
        <v>187</v>
      </c>
      <c r="D166" s="1113">
        <f>D167+D168</f>
        <v>0</v>
      </c>
      <c r="E166" s="1113">
        <f>E167+E168</f>
        <v>0</v>
      </c>
      <c r="F166" s="1114"/>
      <c r="G166" s="1113">
        <f>G167+G168</f>
        <v>0</v>
      </c>
      <c r="H166" s="1115">
        <f>H167+H168</f>
        <v>0</v>
      </c>
      <c r="I166" s="630"/>
    </row>
    <row r="167" spans="1:9" ht="14.4">
      <c r="A167" s="474" t="s">
        <v>848</v>
      </c>
      <c r="B167" s="627" t="s">
        <v>156</v>
      </c>
      <c r="C167" s="631" t="s">
        <v>390</v>
      </c>
      <c r="D167" s="1113"/>
      <c r="E167" s="1113"/>
      <c r="F167" s="1114"/>
      <c r="G167" s="1113"/>
      <c r="H167" s="1115"/>
      <c r="I167" s="630"/>
    </row>
    <row r="168" spans="1:9" ht="14.4">
      <c r="B168" s="627"/>
      <c r="C168" s="631" t="s">
        <v>391</v>
      </c>
      <c r="D168" s="1113"/>
      <c r="E168" s="1113"/>
      <c r="F168" s="1114"/>
      <c r="G168" s="1113"/>
      <c r="H168" s="1115"/>
      <c r="I168" s="630"/>
    </row>
    <row r="169" spans="1:9" ht="14.4">
      <c r="B169" s="627"/>
      <c r="C169" s="468" t="s">
        <v>190</v>
      </c>
      <c r="D169" s="1113">
        <f>D170+D171</f>
        <v>0</v>
      </c>
      <c r="E169" s="1113">
        <f>E170+E171</f>
        <v>0</v>
      </c>
      <c r="F169" s="1114"/>
      <c r="G169" s="1113">
        <f>G170+G171</f>
        <v>0</v>
      </c>
      <c r="H169" s="1115">
        <f>H170+H171</f>
        <v>0</v>
      </c>
      <c r="I169" s="630"/>
    </row>
    <row r="170" spans="1:9" ht="14.4">
      <c r="B170" s="627"/>
      <c r="C170" s="631" t="s">
        <v>390</v>
      </c>
      <c r="D170" s="1113"/>
      <c r="E170" s="1113"/>
      <c r="F170" s="1114"/>
      <c r="G170" s="1113"/>
      <c r="H170" s="1115"/>
      <c r="I170" s="630"/>
    </row>
    <row r="171" spans="1:9" ht="14.4">
      <c r="B171" s="627"/>
      <c r="C171" s="631" t="s">
        <v>391</v>
      </c>
      <c r="D171" s="1113"/>
      <c r="E171" s="1113"/>
      <c r="F171" s="1114"/>
      <c r="G171" s="1113"/>
      <c r="H171" s="1115"/>
      <c r="I171" s="630"/>
    </row>
    <row r="172" spans="1:9" ht="14.4">
      <c r="B172" s="627"/>
      <c r="C172" s="468" t="s">
        <v>191</v>
      </c>
      <c r="D172" s="1113">
        <f>D173+D174</f>
        <v>0</v>
      </c>
      <c r="E172" s="1113">
        <f>E173+E174</f>
        <v>0</v>
      </c>
      <c r="F172" s="1114"/>
      <c r="G172" s="1113">
        <f>G173+G174</f>
        <v>0</v>
      </c>
      <c r="H172" s="1115">
        <f>H173+H174</f>
        <v>0</v>
      </c>
      <c r="I172" s="630"/>
    </row>
    <row r="173" spans="1:9" ht="14.4">
      <c r="B173" s="627"/>
      <c r="C173" s="631" t="s">
        <v>390</v>
      </c>
      <c r="D173" s="1113"/>
      <c r="E173" s="1113"/>
      <c r="F173" s="1114"/>
      <c r="G173" s="1113"/>
      <c r="H173" s="1115"/>
      <c r="I173" s="630"/>
    </row>
    <row r="174" spans="1:9" ht="14.4">
      <c r="B174" s="627"/>
      <c r="C174" s="631" t="s">
        <v>391</v>
      </c>
      <c r="D174" s="1113"/>
      <c r="E174" s="1113"/>
      <c r="F174" s="1114"/>
      <c r="G174" s="1113"/>
      <c r="H174" s="1115"/>
      <c r="I174" s="630"/>
    </row>
    <row r="175" spans="1:9" ht="13.8">
      <c r="B175" s="623">
        <v>2</v>
      </c>
      <c r="C175" s="469" t="s">
        <v>194</v>
      </c>
      <c r="D175" s="1110">
        <f>D176+D177+D178</f>
        <v>0</v>
      </c>
      <c r="E175" s="1110">
        <f>E176+E177+E178</f>
        <v>0</v>
      </c>
      <c r="F175" s="1111"/>
      <c r="G175" s="1110">
        <f>G176+G177+G178</f>
        <v>0</v>
      </c>
      <c r="H175" s="1112">
        <f>H176+H177+H178</f>
        <v>0</v>
      </c>
      <c r="I175" s="626"/>
    </row>
    <row r="176" spans="1:9" ht="14.4">
      <c r="B176" s="627"/>
      <c r="C176" s="468" t="s">
        <v>195</v>
      </c>
      <c r="D176" s="1113"/>
      <c r="E176" s="1113"/>
      <c r="F176" s="1114"/>
      <c r="G176" s="1113"/>
      <c r="H176" s="1115"/>
      <c r="I176" s="630"/>
    </row>
    <row r="177" spans="2:9" ht="14.4">
      <c r="B177" s="627"/>
      <c r="C177" s="468" t="s">
        <v>196</v>
      </c>
      <c r="D177" s="1113"/>
      <c r="E177" s="1113"/>
      <c r="F177" s="1114"/>
      <c r="G177" s="1113"/>
      <c r="H177" s="1115"/>
      <c r="I177" s="630"/>
    </row>
    <row r="178" spans="2:9" ht="14.4">
      <c r="B178" s="627"/>
      <c r="C178" s="468" t="s">
        <v>197</v>
      </c>
      <c r="D178" s="1113"/>
      <c r="E178" s="1113"/>
      <c r="F178" s="1114"/>
      <c r="G178" s="1113"/>
      <c r="H178" s="1115"/>
      <c r="I178" s="630"/>
    </row>
    <row r="179" spans="2:9" ht="13.8">
      <c r="B179" s="623">
        <v>3</v>
      </c>
      <c r="C179" s="470" t="s">
        <v>198</v>
      </c>
      <c r="D179" s="1116"/>
      <c r="E179" s="1116"/>
      <c r="F179" s="1117"/>
      <c r="G179" s="1116"/>
      <c r="H179" s="1118"/>
      <c r="I179" s="634"/>
    </row>
    <row r="180" spans="2:9" ht="13.8">
      <c r="B180" s="623">
        <v>4</v>
      </c>
      <c r="C180" s="469" t="s">
        <v>199</v>
      </c>
      <c r="D180" s="1116">
        <f>D181+D182</f>
        <v>0</v>
      </c>
      <c r="E180" s="1116">
        <f>E181+E182</f>
        <v>0</v>
      </c>
      <c r="F180" s="1117"/>
      <c r="G180" s="1116">
        <f>G181+G182</f>
        <v>0</v>
      </c>
      <c r="H180" s="1118">
        <f>H181+H182</f>
        <v>0</v>
      </c>
      <c r="I180" s="634"/>
    </row>
    <row r="181" spans="2:9" ht="14.4">
      <c r="B181" s="627"/>
      <c r="C181" s="468" t="s">
        <v>200</v>
      </c>
      <c r="D181" s="1113"/>
      <c r="E181" s="1113"/>
      <c r="F181" s="1114"/>
      <c r="G181" s="1113"/>
      <c r="H181" s="1115"/>
      <c r="I181" s="630"/>
    </row>
    <row r="182" spans="2:9" ht="14.4">
      <c r="B182" s="627"/>
      <c r="C182" s="468" t="s">
        <v>201</v>
      </c>
      <c r="D182" s="1119"/>
      <c r="E182" s="1119"/>
      <c r="F182" s="1114"/>
      <c r="G182" s="1119"/>
      <c r="H182" s="1119"/>
      <c r="I182" s="630"/>
    </row>
    <row r="183" spans="2:9" ht="13.8">
      <c r="D183" s="1120"/>
      <c r="E183" s="1120"/>
      <c r="F183" s="1120"/>
      <c r="G183" s="1120"/>
      <c r="H183" s="1120"/>
    </row>
    <row r="184" spans="2:9">
      <c r="B184" s="545"/>
      <c r="C184" s="635"/>
      <c r="D184" s="636"/>
      <c r="E184" s="636"/>
      <c r="F184" s="636"/>
      <c r="G184" s="636"/>
      <c r="H184" s="637"/>
      <c r="I184" s="638"/>
    </row>
    <row r="185" spans="2:9">
      <c r="B185" s="639" t="s">
        <v>392</v>
      </c>
      <c r="C185" s="640" t="s">
        <v>392</v>
      </c>
      <c r="D185" s="545"/>
      <c r="E185" s="545"/>
      <c r="F185" s="545"/>
      <c r="G185" s="545"/>
      <c r="H185" s="641" t="s">
        <v>392</v>
      </c>
      <c r="I185" s="545"/>
    </row>
    <row r="186" spans="2:9">
      <c r="B186" s="642"/>
      <c r="C186" s="643"/>
      <c r="D186" s="644"/>
      <c r="E186" s="644"/>
      <c r="F186" s="644"/>
      <c r="G186" s="644"/>
      <c r="H186" s="645"/>
      <c r="I186" s="646"/>
    </row>
    <row r="187" spans="2:9">
      <c r="B187" s="545"/>
      <c r="C187" s="647"/>
      <c r="D187" s="647"/>
      <c r="E187" s="647"/>
      <c r="F187" s="647"/>
      <c r="G187" s="647"/>
      <c r="H187" s="648"/>
      <c r="I187" s="649"/>
    </row>
    <row r="188" spans="2:9">
      <c r="B188" s="647" t="s">
        <v>393</v>
      </c>
      <c r="C188" s="647" t="s">
        <v>394</v>
      </c>
      <c r="D188" s="545"/>
      <c r="E188" s="545"/>
      <c r="F188" s="545"/>
      <c r="G188" s="545"/>
      <c r="H188" s="650" t="s">
        <v>395</v>
      </c>
      <c r="I188" s="649"/>
    </row>
    <row r="189" spans="2:9">
      <c r="B189" s="642"/>
      <c r="C189" s="651"/>
      <c r="D189" s="652"/>
      <c r="E189" s="652"/>
      <c r="F189" s="652"/>
      <c r="G189" s="652"/>
      <c r="H189" s="653"/>
      <c r="I189" s="654"/>
    </row>
    <row r="190" spans="2:9">
      <c r="B190" s="545"/>
      <c r="C190" s="655"/>
      <c r="D190" s="656"/>
      <c r="E190" s="656"/>
      <c r="F190" s="656"/>
      <c r="G190" s="656"/>
      <c r="H190" s="657"/>
      <c r="I190" s="658"/>
    </row>
    <row r="192" spans="2:9" ht="13.8">
      <c r="B192" s="473" t="s">
        <v>849</v>
      </c>
      <c r="D192" s="475" t="s">
        <v>397</v>
      </c>
      <c r="E192" s="475"/>
      <c r="F192" s="475"/>
      <c r="G192" s="475"/>
      <c r="H192" s="476"/>
      <c r="I192" s="476"/>
    </row>
    <row r="193" spans="2:10" ht="13.8" thickBot="1">
      <c r="B193" s="477" t="s">
        <v>398</v>
      </c>
      <c r="D193" s="659"/>
      <c r="E193" s="659"/>
      <c r="F193" s="659"/>
      <c r="G193" s="659"/>
      <c r="H193" s="659"/>
      <c r="I193" s="659"/>
    </row>
    <row r="194" spans="2:10" ht="54" thickTop="1" thickBot="1">
      <c r="B194" s="660"/>
      <c r="C194" s="661" t="s">
        <v>338</v>
      </c>
      <c r="D194" s="550" t="s">
        <v>1131</v>
      </c>
      <c r="E194" s="550" t="s">
        <v>1137</v>
      </c>
      <c r="F194" s="550" t="s">
        <v>1138</v>
      </c>
      <c r="G194" s="550" t="s">
        <v>1139</v>
      </c>
      <c r="H194" s="550" t="s">
        <v>1140</v>
      </c>
      <c r="I194" s="551" t="s">
        <v>1133</v>
      </c>
      <c r="J194" s="549" t="s">
        <v>1153</v>
      </c>
    </row>
    <row r="195" spans="2:10" ht="14.4" thickTop="1" thickBot="1">
      <c r="B195" s="1336"/>
      <c r="C195" s="1344" t="s">
        <v>96</v>
      </c>
      <c r="D195" s="1345">
        <f t="shared" ref="D195:I195" si="6">D196+D197+D199+D200+D201+D202+D203</f>
        <v>0</v>
      </c>
      <c r="E195" s="1345">
        <f t="shared" si="6"/>
        <v>0</v>
      </c>
      <c r="F195" s="1345">
        <f t="shared" si="6"/>
        <v>0</v>
      </c>
      <c r="G195" s="1345">
        <f t="shared" si="6"/>
        <v>0</v>
      </c>
      <c r="H195" s="1345">
        <f t="shared" si="6"/>
        <v>0</v>
      </c>
      <c r="I195" s="1345">
        <f t="shared" si="6"/>
        <v>0</v>
      </c>
      <c r="J195" s="662"/>
    </row>
    <row r="196" spans="2:10" ht="27.6" thickTop="1" thickBot="1">
      <c r="B196" s="1337" t="s">
        <v>850</v>
      </c>
      <c r="C196" s="1346" t="s">
        <v>851</v>
      </c>
      <c r="D196" s="1347">
        <f t="shared" ref="D196:I196" si="7">D24-D25-D33+D63-D64-D66</f>
        <v>0</v>
      </c>
      <c r="E196" s="1347">
        <f t="shared" si="7"/>
        <v>0</v>
      </c>
      <c r="F196" s="1347">
        <f t="shared" si="7"/>
        <v>0</v>
      </c>
      <c r="G196" s="1347">
        <f t="shared" si="7"/>
        <v>0</v>
      </c>
      <c r="H196" s="1347">
        <f t="shared" si="7"/>
        <v>0</v>
      </c>
      <c r="I196" s="1347">
        <f t="shared" si="7"/>
        <v>0</v>
      </c>
      <c r="J196" s="662"/>
    </row>
    <row r="197" spans="2:10" ht="14.4" thickTop="1" thickBot="1">
      <c r="B197" s="1337" t="s">
        <v>852</v>
      </c>
      <c r="C197" s="1346" t="s">
        <v>591</v>
      </c>
      <c r="D197" s="1347">
        <f t="shared" ref="D197:I197" si="8">D12+D50-D51+D62</f>
        <v>0</v>
      </c>
      <c r="E197" s="1347">
        <f t="shared" si="8"/>
        <v>0</v>
      </c>
      <c r="F197" s="1347">
        <f t="shared" si="8"/>
        <v>0</v>
      </c>
      <c r="G197" s="1347">
        <f t="shared" si="8"/>
        <v>0</v>
      </c>
      <c r="H197" s="1347">
        <f t="shared" si="8"/>
        <v>0</v>
      </c>
      <c r="I197" s="1347">
        <f t="shared" si="8"/>
        <v>0</v>
      </c>
      <c r="J197" s="662"/>
    </row>
    <row r="198" spans="2:10" ht="14.4" thickTop="1" thickBot="1">
      <c r="B198" s="1337" t="s">
        <v>853</v>
      </c>
      <c r="C198" s="1348" t="s">
        <v>854</v>
      </c>
      <c r="D198" s="1347">
        <f t="shared" ref="D198:I198" si="9">D14+D15+D16+D17</f>
        <v>0</v>
      </c>
      <c r="E198" s="1347">
        <f t="shared" si="9"/>
        <v>0</v>
      </c>
      <c r="F198" s="1347">
        <f t="shared" si="9"/>
        <v>0</v>
      </c>
      <c r="G198" s="1347">
        <f t="shared" si="9"/>
        <v>0</v>
      </c>
      <c r="H198" s="1347">
        <f t="shared" si="9"/>
        <v>0</v>
      </c>
      <c r="I198" s="1347">
        <f t="shared" si="9"/>
        <v>0</v>
      </c>
      <c r="J198" s="662"/>
    </row>
    <row r="199" spans="2:10" ht="14.4" thickTop="1" thickBot="1">
      <c r="B199" s="1337" t="s">
        <v>855</v>
      </c>
      <c r="C199" s="1346" t="s">
        <v>856</v>
      </c>
      <c r="D199" s="1347">
        <f t="shared" ref="D199:I199" si="10">D25+D64</f>
        <v>0</v>
      </c>
      <c r="E199" s="1347">
        <f t="shared" si="10"/>
        <v>0</v>
      </c>
      <c r="F199" s="1347">
        <f t="shared" si="10"/>
        <v>0</v>
      </c>
      <c r="G199" s="1347">
        <f t="shared" si="10"/>
        <v>0</v>
      </c>
      <c r="H199" s="1347">
        <f t="shared" si="10"/>
        <v>0</v>
      </c>
      <c r="I199" s="1347">
        <f t="shared" si="10"/>
        <v>0</v>
      </c>
      <c r="J199" s="662"/>
    </row>
    <row r="200" spans="2:10" ht="14.4" thickTop="1" thickBot="1">
      <c r="B200" s="1337">
        <v>6118</v>
      </c>
      <c r="C200" s="1346" t="s">
        <v>857</v>
      </c>
      <c r="D200" s="1347">
        <f>D51</f>
        <v>0</v>
      </c>
      <c r="E200" s="1347">
        <f t="shared" ref="E200:I200" si="11">E51</f>
        <v>0</v>
      </c>
      <c r="F200" s="1347">
        <f t="shared" si="11"/>
        <v>0</v>
      </c>
      <c r="G200" s="1347">
        <f t="shared" si="11"/>
        <v>0</v>
      </c>
      <c r="H200" s="1347">
        <f t="shared" si="11"/>
        <v>0</v>
      </c>
      <c r="I200" s="1347">
        <f t="shared" si="11"/>
        <v>0</v>
      </c>
      <c r="J200" s="662"/>
    </row>
    <row r="201" spans="2:10" ht="92.25" customHeight="1" thickTop="1" thickBot="1">
      <c r="B201" s="1337" t="s">
        <v>361</v>
      </c>
      <c r="C201" s="1346" t="s">
        <v>400</v>
      </c>
      <c r="D201" s="1347">
        <f>D76</f>
        <v>0</v>
      </c>
      <c r="E201" s="1347">
        <f t="shared" ref="E201:I201" si="12">E76</f>
        <v>0</v>
      </c>
      <c r="F201" s="1347">
        <f t="shared" si="12"/>
        <v>0</v>
      </c>
      <c r="G201" s="1347">
        <f t="shared" si="12"/>
        <v>0</v>
      </c>
      <c r="H201" s="1347">
        <f t="shared" si="12"/>
        <v>0</v>
      </c>
      <c r="I201" s="1347">
        <f t="shared" si="12"/>
        <v>0</v>
      </c>
      <c r="J201" s="662"/>
    </row>
    <row r="202" spans="2:10" ht="14.4" thickTop="1" thickBot="1">
      <c r="B202" s="1337" t="s">
        <v>858</v>
      </c>
      <c r="C202" s="1346" t="s">
        <v>859</v>
      </c>
      <c r="D202" s="1347">
        <f>D74-(D76+D78)</f>
        <v>0</v>
      </c>
      <c r="E202" s="1347">
        <f t="shared" ref="E202:I202" si="13">E74-(E76+E78)</f>
        <v>0</v>
      </c>
      <c r="F202" s="1347">
        <f t="shared" si="13"/>
        <v>0</v>
      </c>
      <c r="G202" s="1347">
        <f t="shared" si="13"/>
        <v>0</v>
      </c>
      <c r="H202" s="1347">
        <f t="shared" si="13"/>
        <v>0</v>
      </c>
      <c r="I202" s="1347">
        <f t="shared" si="13"/>
        <v>0</v>
      </c>
      <c r="J202" s="662"/>
    </row>
    <row r="203" spans="2:10" ht="14.4" thickTop="1" thickBot="1">
      <c r="B203" s="1337"/>
      <c r="C203" s="1346" t="s">
        <v>98</v>
      </c>
      <c r="D203" s="1347">
        <f>D204+D205</f>
        <v>0</v>
      </c>
      <c r="E203" s="1347">
        <f t="shared" ref="E203:I203" si="14">E204+E205</f>
        <v>0</v>
      </c>
      <c r="F203" s="1347">
        <f t="shared" si="14"/>
        <v>0</v>
      </c>
      <c r="G203" s="1347">
        <f t="shared" si="14"/>
        <v>0</v>
      </c>
      <c r="H203" s="1347">
        <f t="shared" si="14"/>
        <v>0</v>
      </c>
      <c r="I203" s="1347">
        <f t="shared" si="14"/>
        <v>0</v>
      </c>
      <c r="J203" s="662"/>
    </row>
    <row r="204" spans="2:10" ht="14.4" thickTop="1" thickBot="1">
      <c r="B204" s="1337">
        <v>5200</v>
      </c>
      <c r="C204" s="1348" t="s">
        <v>860</v>
      </c>
      <c r="D204" s="1349">
        <f>D44</f>
        <v>0</v>
      </c>
      <c r="E204" s="1349">
        <f t="shared" ref="E204:I204" si="15">E44</f>
        <v>0</v>
      </c>
      <c r="F204" s="1349">
        <f t="shared" si="15"/>
        <v>0</v>
      </c>
      <c r="G204" s="1349">
        <f t="shared" si="15"/>
        <v>0</v>
      </c>
      <c r="H204" s="1349">
        <f t="shared" si="15"/>
        <v>0</v>
      </c>
      <c r="I204" s="1349">
        <f t="shared" si="15"/>
        <v>0</v>
      </c>
      <c r="J204" s="662"/>
    </row>
    <row r="205" spans="2:10" ht="40.799999999999997" thickTop="1" thickBot="1">
      <c r="B205" s="1337" t="s">
        <v>1312</v>
      </c>
      <c r="C205" s="1348" t="s">
        <v>861</v>
      </c>
      <c r="D205" s="1349">
        <f>D11-D12+D18+D21+D41+D42-D44+D48-D50-D52+D60-D62-D63-D71</f>
        <v>0</v>
      </c>
      <c r="E205" s="1349">
        <f t="shared" ref="E205:I205" si="16">E11-E12+E18+E21+E41+E42-E44+E48-E50-E52+E60-E62-E63-E71</f>
        <v>0</v>
      </c>
      <c r="F205" s="1349">
        <f t="shared" si="16"/>
        <v>0</v>
      </c>
      <c r="G205" s="1349">
        <f t="shared" si="16"/>
        <v>0</v>
      </c>
      <c r="H205" s="1349">
        <f t="shared" si="16"/>
        <v>0</v>
      </c>
      <c r="I205" s="1349">
        <f t="shared" si="16"/>
        <v>0</v>
      </c>
      <c r="J205" s="662"/>
    </row>
    <row r="206" spans="2:10" ht="13.8" thickTop="1">
      <c r="B206" s="1338"/>
      <c r="C206" s="1344" t="s">
        <v>99</v>
      </c>
      <c r="D206" s="1345">
        <f t="shared" ref="D206:I206" si="17">D207+D209+D210+D212</f>
        <v>0</v>
      </c>
      <c r="E206" s="1345">
        <f t="shared" si="17"/>
        <v>0</v>
      </c>
      <c r="F206" s="1345">
        <f t="shared" si="17"/>
        <v>0</v>
      </c>
      <c r="G206" s="1345">
        <f t="shared" si="17"/>
        <v>0</v>
      </c>
      <c r="H206" s="1345">
        <f t="shared" si="17"/>
        <v>0</v>
      </c>
      <c r="I206" s="1345">
        <f t="shared" si="17"/>
        <v>0</v>
      </c>
      <c r="J206" s="1345">
        <f t="shared" ref="J206" si="18">J207+J208+J209+J211</f>
        <v>0</v>
      </c>
    </row>
    <row r="207" spans="2:10">
      <c r="B207" s="1337" t="s">
        <v>862</v>
      </c>
      <c r="C207" s="1346" t="s">
        <v>635</v>
      </c>
      <c r="D207" s="1347">
        <f>D86+D95+D97</f>
        <v>0</v>
      </c>
      <c r="E207" s="1347">
        <f t="shared" ref="E207:J207" si="19">E86+E95+E97</f>
        <v>0</v>
      </c>
      <c r="F207" s="1347">
        <f t="shared" si="19"/>
        <v>0</v>
      </c>
      <c r="G207" s="1347">
        <f t="shared" si="19"/>
        <v>0</v>
      </c>
      <c r="H207" s="1347">
        <f t="shared" si="19"/>
        <v>0</v>
      </c>
      <c r="I207" s="1347">
        <f t="shared" si="19"/>
        <v>0</v>
      </c>
      <c r="J207" s="1347">
        <f t="shared" si="19"/>
        <v>0</v>
      </c>
    </row>
    <row r="208" spans="2:10">
      <c r="B208" s="1337" t="s">
        <v>863</v>
      </c>
      <c r="C208" s="1348" t="s">
        <v>864</v>
      </c>
      <c r="D208" s="1347">
        <f>D89+D91</f>
        <v>0</v>
      </c>
      <c r="E208" s="1347">
        <f t="shared" ref="E208:I208" si="20">E89+E91</f>
        <v>0</v>
      </c>
      <c r="F208" s="1347">
        <f t="shared" si="20"/>
        <v>0</v>
      </c>
      <c r="G208" s="1347">
        <f t="shared" si="20"/>
        <v>0</v>
      </c>
      <c r="H208" s="1347">
        <f t="shared" si="20"/>
        <v>0</v>
      </c>
      <c r="I208" s="1347">
        <f t="shared" si="20"/>
        <v>0</v>
      </c>
      <c r="J208" s="1347">
        <f>J89+J91</f>
        <v>0</v>
      </c>
    </row>
    <row r="209" spans="2:10">
      <c r="B209" s="1337">
        <v>6110</v>
      </c>
      <c r="C209" s="1346" t="s">
        <v>55</v>
      </c>
      <c r="D209" s="1347">
        <f>D123</f>
        <v>0</v>
      </c>
      <c r="E209" s="1347">
        <f t="shared" ref="E209:I209" si="21">E123</f>
        <v>0</v>
      </c>
      <c r="F209" s="1347">
        <f t="shared" si="21"/>
        <v>0</v>
      </c>
      <c r="G209" s="1347">
        <f t="shared" si="21"/>
        <v>0</v>
      </c>
      <c r="H209" s="1347">
        <f t="shared" si="21"/>
        <v>0</v>
      </c>
      <c r="I209" s="1347">
        <f t="shared" si="21"/>
        <v>0</v>
      </c>
      <c r="J209" s="1347">
        <f>J127-J141</f>
        <v>0</v>
      </c>
    </row>
    <row r="210" spans="2:10">
      <c r="B210" s="1339" t="s">
        <v>865</v>
      </c>
      <c r="C210" s="1346" t="s">
        <v>102</v>
      </c>
      <c r="D210" s="1347">
        <f>D127-D141</f>
        <v>0</v>
      </c>
      <c r="E210" s="1347">
        <f t="shared" ref="E210:I210" si="22">E127-E141</f>
        <v>0</v>
      </c>
      <c r="F210" s="1347">
        <f t="shared" si="22"/>
        <v>0</v>
      </c>
      <c r="G210" s="1347">
        <f t="shared" si="22"/>
        <v>0</v>
      </c>
      <c r="H210" s="1347">
        <f t="shared" si="22"/>
        <v>0</v>
      </c>
      <c r="I210" s="1347">
        <f t="shared" si="22"/>
        <v>0</v>
      </c>
      <c r="J210" s="1347">
        <f>J131</f>
        <v>0</v>
      </c>
    </row>
    <row r="211" spans="2:10">
      <c r="B211" s="1339" t="s">
        <v>361</v>
      </c>
      <c r="C211" s="1348" t="s">
        <v>866</v>
      </c>
      <c r="D211" s="1347">
        <f>D131</f>
        <v>0</v>
      </c>
      <c r="E211" s="1347">
        <f t="shared" ref="E211:I211" si="23">E131</f>
        <v>0</v>
      </c>
      <c r="F211" s="1347">
        <f t="shared" si="23"/>
        <v>0</v>
      </c>
      <c r="G211" s="1347">
        <f t="shared" si="23"/>
        <v>0</v>
      </c>
      <c r="H211" s="1347">
        <f t="shared" si="23"/>
        <v>0</v>
      </c>
      <c r="I211" s="1347">
        <f t="shared" si="23"/>
        <v>0</v>
      </c>
      <c r="J211" s="1347">
        <f t="shared" ref="J211" si="24">SUM(J212:J215)</f>
        <v>0</v>
      </c>
    </row>
    <row r="212" spans="2:10">
      <c r="B212" s="1337"/>
      <c r="C212" s="1346" t="s">
        <v>103</v>
      </c>
      <c r="D212" s="1347">
        <f>SUM(D213:D216)</f>
        <v>0</v>
      </c>
      <c r="E212" s="1347">
        <f t="shared" ref="E212:I212" si="25">SUM(E213:E216)</f>
        <v>0</v>
      </c>
      <c r="F212" s="1347">
        <f t="shared" si="25"/>
        <v>0</v>
      </c>
      <c r="G212" s="1347">
        <f t="shared" si="25"/>
        <v>0</v>
      </c>
      <c r="H212" s="1347">
        <f t="shared" si="25"/>
        <v>0</v>
      </c>
      <c r="I212" s="1347">
        <f t="shared" si="25"/>
        <v>0</v>
      </c>
      <c r="J212" s="1347">
        <f>J119</f>
        <v>0</v>
      </c>
    </row>
    <row r="213" spans="2:10">
      <c r="B213" s="1337">
        <v>3300</v>
      </c>
      <c r="C213" s="1348" t="s">
        <v>860</v>
      </c>
      <c r="D213" s="1347">
        <f>D119</f>
        <v>0</v>
      </c>
      <c r="E213" s="1347">
        <f t="shared" ref="E213:I213" si="26">E119</f>
        <v>0</v>
      </c>
      <c r="F213" s="1347">
        <f t="shared" si="26"/>
        <v>0</v>
      </c>
      <c r="G213" s="1347">
        <f t="shared" si="26"/>
        <v>0</v>
      </c>
      <c r="H213" s="1347">
        <f t="shared" si="26"/>
        <v>0</v>
      </c>
      <c r="I213" s="1347">
        <f t="shared" si="26"/>
        <v>0</v>
      </c>
      <c r="J213" s="1347">
        <f>J92-J95+J103+J104</f>
        <v>0</v>
      </c>
    </row>
    <row r="214" spans="2:10">
      <c r="B214" s="1337" t="s">
        <v>867</v>
      </c>
      <c r="C214" s="1348" t="s">
        <v>1216</v>
      </c>
      <c r="D214" s="1347">
        <f>D92-D95+D103+D104</f>
        <v>0</v>
      </c>
      <c r="E214" s="1347">
        <f t="shared" ref="E214:I214" si="27">E92-E95+E103+E104</f>
        <v>0</v>
      </c>
      <c r="F214" s="1347">
        <f t="shared" si="27"/>
        <v>0</v>
      </c>
      <c r="G214" s="1347">
        <f t="shared" si="27"/>
        <v>0</v>
      </c>
      <c r="H214" s="1347">
        <f t="shared" si="27"/>
        <v>0</v>
      </c>
      <c r="I214" s="1347">
        <f t="shared" si="27"/>
        <v>0</v>
      </c>
      <c r="J214" s="1347">
        <f>J112+J113+J114+J116</f>
        <v>0</v>
      </c>
    </row>
    <row r="215" spans="2:10" ht="26.4">
      <c r="B215" s="1337" t="s">
        <v>1315</v>
      </c>
      <c r="C215" s="1348" t="s">
        <v>1217</v>
      </c>
      <c r="D215" s="1347">
        <f>D112+D113+D114+D115+D116</f>
        <v>0</v>
      </c>
      <c r="E215" s="1347">
        <f t="shared" ref="E215:J215" si="28">E112+E113+E114+E115+E116</f>
        <v>0</v>
      </c>
      <c r="F215" s="1347">
        <f t="shared" si="28"/>
        <v>0</v>
      </c>
      <c r="G215" s="1347">
        <f t="shared" si="28"/>
        <v>0</v>
      </c>
      <c r="H215" s="1347">
        <f t="shared" si="28"/>
        <v>0</v>
      </c>
      <c r="I215" s="1347">
        <f t="shared" si="28"/>
        <v>0</v>
      </c>
      <c r="J215" s="1347">
        <f t="shared" si="28"/>
        <v>0</v>
      </c>
    </row>
    <row r="216" spans="2:10" ht="79.2">
      <c r="B216" s="1337" t="s">
        <v>1316</v>
      </c>
      <c r="C216" s="1348" t="s">
        <v>1218</v>
      </c>
      <c r="D216" s="1347">
        <f>D85-D86-D92-D97-D103-D104+D111-D112-D113-D114-D115-D116+D117+D118-D119+D120+D121-D123-D124-D125+D126+D146</f>
        <v>0</v>
      </c>
      <c r="E216" s="1347">
        <f t="shared" ref="E216:J216" si="29">E85-E86-E92-E97-E103-E104+E111-E112-E113-E114-E115-E116+E117+E118-E119+E120+E121-E123-E124-E125+E126+E146</f>
        <v>0</v>
      </c>
      <c r="F216" s="1347">
        <f t="shared" si="29"/>
        <v>0</v>
      </c>
      <c r="G216" s="1347">
        <f t="shared" si="29"/>
        <v>0</v>
      </c>
      <c r="H216" s="1347">
        <f t="shared" si="29"/>
        <v>0</v>
      </c>
      <c r="I216" s="1347">
        <f t="shared" si="29"/>
        <v>0</v>
      </c>
      <c r="J216" s="1347">
        <f t="shared" si="29"/>
        <v>0</v>
      </c>
    </row>
    <row r="217" spans="2:10" ht="13.8" thickBot="1">
      <c r="B217" s="1337" t="s">
        <v>1041</v>
      </c>
      <c r="C217" s="1348" t="s">
        <v>868</v>
      </c>
      <c r="D217" s="1347"/>
      <c r="E217" s="1347"/>
      <c r="F217" s="1347"/>
      <c r="G217" s="1347"/>
      <c r="H217" s="1347"/>
      <c r="I217" s="1347"/>
      <c r="J217" s="1347">
        <f>J195-J206</f>
        <v>0</v>
      </c>
    </row>
    <row r="218" spans="2:10" ht="27.6" thickTop="1" thickBot="1">
      <c r="B218" s="1336"/>
      <c r="C218" s="1346" t="s">
        <v>869</v>
      </c>
      <c r="D218" s="1387">
        <f t="shared" ref="D218:I218" si="30">D195-D206</f>
        <v>0</v>
      </c>
      <c r="E218" s="1387">
        <f t="shared" si="30"/>
        <v>0</v>
      </c>
      <c r="F218" s="1387">
        <f t="shared" si="30"/>
        <v>0</v>
      </c>
      <c r="G218" s="1387">
        <f t="shared" si="30"/>
        <v>0</v>
      </c>
      <c r="H218" s="1387">
        <f t="shared" si="30"/>
        <v>0</v>
      </c>
      <c r="I218" s="1387">
        <f t="shared" si="30"/>
        <v>0</v>
      </c>
      <c r="J218" s="662"/>
    </row>
    <row r="219" spans="2:10" ht="14.4" thickTop="1" thickBot="1">
      <c r="B219" s="679"/>
      <c r="C219" s="679"/>
      <c r="D219" s="679"/>
      <c r="E219" s="679"/>
      <c r="F219" s="679"/>
      <c r="G219" s="679"/>
      <c r="H219" s="679"/>
      <c r="I219" s="679"/>
      <c r="J219" s="679"/>
    </row>
    <row r="220" spans="2:10" ht="14.4" thickTop="1" thickBot="1">
      <c r="B220" s="663"/>
      <c r="C220" s="664" t="s">
        <v>578</v>
      </c>
      <c r="D220" s="1121">
        <f>D158</f>
        <v>0</v>
      </c>
      <c r="E220" s="1121">
        <f t="shared" ref="E220:I220" si="31">E158</f>
        <v>0</v>
      </c>
      <c r="F220" s="1122"/>
      <c r="G220" s="1121">
        <f t="shared" si="31"/>
        <v>0</v>
      </c>
      <c r="H220" s="1121">
        <f t="shared" si="31"/>
        <v>0</v>
      </c>
      <c r="I220" s="1123">
        <f t="shared" si="31"/>
        <v>0</v>
      </c>
      <c r="J220" s="1351"/>
    </row>
    <row r="221" spans="2:10" ht="14.4" thickTop="1" thickBot="1">
      <c r="B221" s="665"/>
      <c r="C221" s="613" t="s">
        <v>136</v>
      </c>
      <c r="D221" s="1124">
        <f>D160</f>
        <v>0</v>
      </c>
      <c r="E221" s="1125">
        <f t="shared" ref="E221:I221" si="32">E160</f>
        <v>0</v>
      </c>
      <c r="F221" s="1126"/>
      <c r="G221" s="1125">
        <f t="shared" si="32"/>
        <v>0</v>
      </c>
      <c r="H221" s="1124">
        <f t="shared" si="32"/>
        <v>0</v>
      </c>
      <c r="I221" s="1123">
        <f t="shared" si="32"/>
        <v>0</v>
      </c>
      <c r="J221" s="662"/>
    </row>
    <row r="222" spans="2:10" ht="14.4" thickTop="1" thickBot="1">
      <c r="B222" s="1352"/>
      <c r="C222" s="776" t="s">
        <v>574</v>
      </c>
      <c r="D222" s="1353">
        <f>D218+D220+D221</f>
        <v>0</v>
      </c>
      <c r="E222" s="1353">
        <f t="shared" ref="E222:I222" si="33">E218+E220+E221</f>
        <v>0</v>
      </c>
      <c r="F222" s="1354"/>
      <c r="G222" s="1353">
        <f t="shared" si="33"/>
        <v>0</v>
      </c>
      <c r="H222" s="1353">
        <f t="shared" si="33"/>
        <v>0</v>
      </c>
      <c r="I222" s="1353">
        <f t="shared" si="33"/>
        <v>0</v>
      </c>
      <c r="J222" s="1128"/>
    </row>
    <row r="223" spans="2:10" ht="13.8" thickTop="1">
      <c r="B223" s="679"/>
      <c r="C223" s="679"/>
      <c r="D223" s="1383"/>
      <c r="E223" s="1383"/>
      <c r="F223" s="1383"/>
      <c r="G223" s="1383"/>
      <c r="H223" s="1383"/>
      <c r="I223" s="1383"/>
      <c r="J223" s="679"/>
    </row>
    <row r="224" spans="2:10" hidden="1">
      <c r="B224" s="679"/>
      <c r="C224" s="679"/>
      <c r="D224" s="679"/>
      <c r="E224" s="679"/>
      <c r="F224" s="679"/>
      <c r="G224" s="679"/>
      <c r="H224" s="679"/>
      <c r="I224" s="679"/>
      <c r="J224" s="679"/>
    </row>
    <row r="225" spans="2:10" ht="13.8" thickBot="1">
      <c r="B225" s="679"/>
      <c r="C225" s="679"/>
      <c r="D225" s="679"/>
      <c r="E225" s="679"/>
      <c r="F225" s="679"/>
      <c r="G225" s="679"/>
      <c r="H225" s="679"/>
      <c r="I225" s="679"/>
      <c r="J225" s="679"/>
    </row>
    <row r="226" spans="2:10">
      <c r="B226" s="1508" t="s">
        <v>1167</v>
      </c>
      <c r="C226" s="1509"/>
      <c r="D226" s="1509"/>
      <c r="E226" s="1509"/>
      <c r="F226" s="1509"/>
      <c r="G226" s="1509"/>
      <c r="H226" s="1509"/>
      <c r="I226" s="1510"/>
      <c r="J226" s="679"/>
    </row>
    <row r="227" spans="2:10">
      <c r="B227" s="666"/>
      <c r="C227" s="1340"/>
      <c r="D227" s="1340"/>
      <c r="E227" s="1340"/>
      <c r="F227" s="1340"/>
      <c r="G227" s="1340"/>
      <c r="H227" s="1340"/>
      <c r="I227" s="1341"/>
      <c r="J227" s="679"/>
    </row>
    <row r="228" spans="2:10">
      <c r="B228" s="666"/>
      <c r="C228" s="1340"/>
      <c r="D228" s="1340"/>
      <c r="E228" s="1340"/>
      <c r="F228" s="1340"/>
      <c r="G228" s="1340"/>
      <c r="H228" s="1340"/>
      <c r="I228" s="1341"/>
      <c r="J228" s="679"/>
    </row>
    <row r="229" spans="2:10">
      <c r="B229" s="666"/>
      <c r="C229" s="1340"/>
      <c r="D229" s="1340"/>
      <c r="E229" s="1340"/>
      <c r="F229" s="1340"/>
      <c r="G229" s="1340"/>
      <c r="H229" s="1340"/>
      <c r="I229" s="1341"/>
      <c r="J229" s="679"/>
    </row>
    <row r="230" spans="2:10">
      <c r="B230" s="666"/>
      <c r="C230" s="1340"/>
      <c r="D230" s="1340"/>
      <c r="E230" s="1340"/>
      <c r="F230" s="1340"/>
      <c r="G230" s="1340"/>
      <c r="H230" s="1340"/>
      <c r="I230" s="1341"/>
      <c r="J230" s="679"/>
    </row>
    <row r="231" spans="2:10" hidden="1">
      <c r="B231" s="666"/>
      <c r="C231" s="1340"/>
      <c r="D231" s="1340"/>
      <c r="E231" s="1340"/>
      <c r="F231" s="1340"/>
      <c r="G231" s="1340"/>
      <c r="H231" s="1340"/>
      <c r="I231" s="1341"/>
      <c r="J231" s="679"/>
    </row>
    <row r="232" spans="2:10" hidden="1">
      <c r="B232" s="666"/>
      <c r="C232" s="1340"/>
      <c r="D232" s="1340"/>
      <c r="E232" s="1340"/>
      <c r="F232" s="1340"/>
      <c r="G232" s="1340"/>
      <c r="H232" s="1340"/>
      <c r="I232" s="1341"/>
      <c r="J232" s="679"/>
    </row>
    <row r="233" spans="2:10" hidden="1">
      <c r="B233" s="666"/>
      <c r="C233" s="1340"/>
      <c r="D233" s="1340"/>
      <c r="E233" s="1340"/>
      <c r="F233" s="1340"/>
      <c r="G233" s="1340"/>
      <c r="H233" s="1340"/>
      <c r="I233" s="1341"/>
      <c r="J233" s="679"/>
    </row>
    <row r="234" spans="2:10" hidden="1">
      <c r="B234" s="666"/>
      <c r="C234" s="1340"/>
      <c r="D234" s="1340"/>
      <c r="E234" s="1340"/>
      <c r="F234" s="1340"/>
      <c r="G234" s="1340"/>
      <c r="H234" s="1340"/>
      <c r="I234" s="1341"/>
      <c r="J234" s="679"/>
    </row>
    <row r="235" spans="2:10" hidden="1">
      <c r="B235" s="1342"/>
      <c r="C235" s="668"/>
      <c r="D235" s="668"/>
      <c r="E235" s="668"/>
      <c r="F235" s="668"/>
      <c r="G235" s="668"/>
      <c r="H235" s="668"/>
      <c r="I235" s="1343"/>
      <c r="J235" s="679"/>
    </row>
    <row r="236" spans="2:10" hidden="1">
      <c r="B236" s="1342"/>
      <c r="C236" s="668"/>
      <c r="D236" s="668"/>
      <c r="E236" s="668"/>
      <c r="F236" s="668"/>
      <c r="G236" s="668"/>
      <c r="H236" s="668"/>
      <c r="I236" s="1343"/>
      <c r="J236" s="679"/>
    </row>
    <row r="237" spans="2:10">
      <c r="B237" s="1342"/>
      <c r="C237" s="668"/>
      <c r="D237" s="668"/>
      <c r="E237" s="668"/>
      <c r="F237" s="668"/>
      <c r="G237" s="668"/>
      <c r="H237" s="668"/>
      <c r="I237" s="1343"/>
      <c r="J237" s="679"/>
    </row>
    <row r="238" spans="2:10">
      <c r="B238" s="1342"/>
      <c r="C238" s="668"/>
      <c r="D238" s="668"/>
      <c r="E238" s="668"/>
      <c r="F238" s="668"/>
      <c r="G238" s="668"/>
      <c r="H238" s="668"/>
      <c r="I238" s="1343"/>
      <c r="J238" s="679"/>
    </row>
    <row r="239" spans="2:10">
      <c r="B239" s="1342"/>
      <c r="C239" s="668"/>
      <c r="D239" s="668"/>
      <c r="E239" s="668"/>
      <c r="F239" s="668"/>
      <c r="G239" s="668"/>
      <c r="H239" s="668"/>
      <c r="I239" s="1343"/>
      <c r="J239" s="679"/>
    </row>
    <row r="240" spans="2:10">
      <c r="B240" s="1342"/>
      <c r="C240" s="668"/>
      <c r="D240" s="668"/>
      <c r="E240" s="668"/>
      <c r="F240" s="668"/>
      <c r="G240" s="668"/>
      <c r="H240" s="668"/>
      <c r="I240" s="1343"/>
      <c r="J240" s="679"/>
    </row>
    <row r="241" spans="2:10">
      <c r="B241" s="1342"/>
      <c r="C241" s="668"/>
      <c r="D241" s="668"/>
      <c r="E241" s="668"/>
      <c r="F241" s="668"/>
      <c r="G241" s="1355" t="s">
        <v>403</v>
      </c>
      <c r="H241" s="668"/>
      <c r="I241" s="1343"/>
      <c r="J241" s="679"/>
    </row>
    <row r="242" spans="2:10">
      <c r="B242" s="1342"/>
      <c r="C242" s="668"/>
      <c r="D242" s="668"/>
      <c r="E242" s="668"/>
      <c r="F242" s="668"/>
      <c r="G242" s="668"/>
      <c r="H242" s="668"/>
      <c r="I242" s="1343"/>
      <c r="J242" s="679"/>
    </row>
    <row r="243" spans="2:10">
      <c r="B243" s="1342"/>
      <c r="C243" s="668"/>
      <c r="D243" s="668"/>
      <c r="E243" s="668"/>
      <c r="F243" s="668"/>
      <c r="G243" s="668"/>
      <c r="H243" s="668"/>
      <c r="I243" s="1343"/>
      <c r="J243" s="679"/>
    </row>
    <row r="244" spans="2:10" ht="13.8" thickBot="1">
      <c r="B244" s="1384"/>
      <c r="C244" s="1385"/>
      <c r="D244" s="1385"/>
      <c r="E244" s="1385"/>
      <c r="F244" s="1385"/>
      <c r="G244" s="1385"/>
      <c r="H244" s="1385"/>
      <c r="I244" s="1386"/>
      <c r="J244" s="679"/>
    </row>
    <row r="245" spans="2:10">
      <c r="B245" s="679"/>
      <c r="C245" s="679"/>
      <c r="D245" s="679"/>
      <c r="E245" s="679"/>
      <c r="F245" s="679"/>
      <c r="G245" s="679"/>
      <c r="H245" s="679"/>
      <c r="I245" s="679"/>
      <c r="J245" s="679"/>
    </row>
    <row r="246" spans="2:10">
      <c r="B246" s="679"/>
      <c r="C246" s="679"/>
      <c r="D246" s="679"/>
      <c r="E246" s="679"/>
      <c r="F246" s="679"/>
      <c r="G246" s="679"/>
      <c r="H246" s="679"/>
      <c r="I246" s="679"/>
      <c r="J246" s="679"/>
    </row>
    <row r="247" spans="2:10">
      <c r="B247" s="679"/>
      <c r="C247" s="679"/>
      <c r="D247" s="679"/>
      <c r="E247" s="679"/>
      <c r="F247" s="679"/>
      <c r="G247" s="679"/>
      <c r="H247" s="679"/>
      <c r="I247" s="679"/>
      <c r="J247" s="679"/>
    </row>
    <row r="248" spans="2:10">
      <c r="B248" s="679"/>
      <c r="C248" s="679"/>
      <c r="D248" s="679"/>
      <c r="E248" s="679"/>
      <c r="F248" s="679"/>
      <c r="G248" s="679"/>
      <c r="H248" s="679"/>
      <c r="I248" s="679"/>
      <c r="J248" s="679"/>
    </row>
    <row r="249" spans="2:10">
      <c r="B249" s="679"/>
      <c r="C249" s="679"/>
      <c r="D249" s="679"/>
      <c r="E249" s="679"/>
      <c r="F249" s="679"/>
      <c r="G249" s="679"/>
      <c r="H249" s="679"/>
      <c r="I249" s="679"/>
      <c r="J249" s="679"/>
    </row>
    <row r="250" spans="2:10" ht="13.8" thickBot="1">
      <c r="B250" s="668"/>
      <c r="C250" s="1356" t="s">
        <v>889</v>
      </c>
      <c r="D250" s="669"/>
      <c r="E250" s="668"/>
      <c r="F250" s="668"/>
      <c r="G250" s="668"/>
      <c r="H250" s="668"/>
      <c r="I250" s="668"/>
      <c r="J250" s="668"/>
    </row>
    <row r="251" spans="2:10" ht="54" thickTop="1" thickBot="1">
      <c r="B251" s="1357"/>
      <c r="C251" s="1357"/>
      <c r="D251" s="670" t="str">
        <f>D194</f>
        <v>ΑΠΟΛΟΓΙΣΜΟΣ 2018</v>
      </c>
      <c r="E251" s="670" t="str">
        <f>E194</f>
        <v>ΑΡΧΙΚΟΣ ΠΡΟΫΠΟΛΟΓΙΣΜΟΣ 2019</v>
      </c>
      <c r="F251" s="670" t="str">
        <f>F194</f>
        <v>ΔΙΑΜΟΡΦΩΣΗ 2019 (αρχικός Π/Υ + τροποποιήσεις)</v>
      </c>
      <c r="G251" s="670" t="str">
        <f t="shared" ref="G251:J251" si="34">G194</f>
        <v>ΕΚΤΕΛΕΣΗ                      Α' ΕΞΑΜΗΝΟΥ ΠΡΟΫΠΟΛΟΓΙΣΜΟΥ  2019</v>
      </c>
      <c r="H251" s="670" t="str">
        <f t="shared" si="34"/>
        <v>ΕΚΤΙΜΗΣΕΙΣ ΠΡΑΓΜΑΤΟΠΟΙΗΣΕΩΝ ΔΩΔΕΚΑΜΗΝΟΥ        2019</v>
      </c>
      <c r="I251" s="670" t="str">
        <f t="shared" si="34"/>
        <v>ΠΡΟΫΠΟΛΟΓΙΣΜΟΣ 2020</v>
      </c>
      <c r="J251" s="670" t="str">
        <f t="shared" si="34"/>
        <v xml:space="preserve"> 2020                    ΟΡΙΑ ΝΕΩΝ ΑΓΟΡΩΝ</v>
      </c>
    </row>
    <row r="252" spans="2:10" ht="14.4" thickTop="1" thickBot="1">
      <c r="B252" s="668"/>
      <c r="C252" s="1358" t="s">
        <v>582</v>
      </c>
      <c r="D252" s="1359">
        <f>SUM(D253:D261)</f>
        <v>0</v>
      </c>
      <c r="E252" s="1359">
        <f t="shared" ref="E252:I252" si="35">SUM(E253:E261)</f>
        <v>0</v>
      </c>
      <c r="F252" s="1359">
        <f t="shared" si="35"/>
        <v>0</v>
      </c>
      <c r="G252" s="1359">
        <f t="shared" si="35"/>
        <v>0</v>
      </c>
      <c r="H252" s="1359">
        <f t="shared" si="35"/>
        <v>0</v>
      </c>
      <c r="I252" s="1359">
        <f t="shared" si="35"/>
        <v>0</v>
      </c>
      <c r="J252" s="662"/>
    </row>
    <row r="253" spans="2:10" ht="27.6" thickTop="1" thickBot="1">
      <c r="B253" s="671" t="s">
        <v>870</v>
      </c>
      <c r="C253" s="1360" t="s">
        <v>591</v>
      </c>
      <c r="D253" s="1361">
        <f>D12-(D14+D15+D16+D17)+D50-D51+D62</f>
        <v>0</v>
      </c>
      <c r="E253" s="1361">
        <f t="shared" ref="E253:I253" si="36">E12-(E14+E15+E16+E17)+E50-E51+E62</f>
        <v>0</v>
      </c>
      <c r="F253" s="1361">
        <f t="shared" si="36"/>
        <v>0</v>
      </c>
      <c r="G253" s="1361">
        <f t="shared" si="36"/>
        <v>0</v>
      </c>
      <c r="H253" s="1361">
        <f t="shared" si="36"/>
        <v>0</v>
      </c>
      <c r="I253" s="1361">
        <f t="shared" si="36"/>
        <v>0</v>
      </c>
      <c r="J253" s="662"/>
    </row>
    <row r="254" spans="2:10" ht="27.6" thickTop="1" thickBot="1">
      <c r="B254" s="671" t="s">
        <v>853</v>
      </c>
      <c r="C254" s="1360" t="s">
        <v>996</v>
      </c>
      <c r="D254" s="1361">
        <f>D14+D15+D16+D17</f>
        <v>0</v>
      </c>
      <c r="E254" s="1361">
        <f t="shared" ref="E254:I254" si="37">E14+E15+E16+E17</f>
        <v>0</v>
      </c>
      <c r="F254" s="1361">
        <f t="shared" si="37"/>
        <v>0</v>
      </c>
      <c r="G254" s="1361">
        <f t="shared" si="37"/>
        <v>0</v>
      </c>
      <c r="H254" s="1361">
        <f t="shared" si="37"/>
        <v>0</v>
      </c>
      <c r="I254" s="1361">
        <f t="shared" si="37"/>
        <v>0</v>
      </c>
      <c r="J254" s="662"/>
    </row>
    <row r="255" spans="2:10" ht="14.4" thickTop="1" thickBot="1">
      <c r="B255" s="671" t="s">
        <v>855</v>
      </c>
      <c r="C255" s="1360" t="s">
        <v>856</v>
      </c>
      <c r="D255" s="1361">
        <f>D25+D64</f>
        <v>0</v>
      </c>
      <c r="E255" s="1361">
        <f t="shared" ref="E255:I255" si="38">E25+E64</f>
        <v>0</v>
      </c>
      <c r="F255" s="1361">
        <f t="shared" si="38"/>
        <v>0</v>
      </c>
      <c r="G255" s="1361">
        <f t="shared" si="38"/>
        <v>0</v>
      </c>
      <c r="H255" s="1361">
        <f t="shared" si="38"/>
        <v>0</v>
      </c>
      <c r="I255" s="1361">
        <f t="shared" si="38"/>
        <v>0</v>
      </c>
      <c r="J255" s="662"/>
    </row>
    <row r="256" spans="2:10" ht="14.4" thickTop="1" thickBot="1">
      <c r="B256" s="671" t="s">
        <v>361</v>
      </c>
      <c r="C256" s="1360" t="s">
        <v>871</v>
      </c>
      <c r="D256" s="1361">
        <f>D76</f>
        <v>0</v>
      </c>
      <c r="E256" s="1361">
        <f t="shared" ref="E256:I256" si="39">E76</f>
        <v>0</v>
      </c>
      <c r="F256" s="1361">
        <f t="shared" si="39"/>
        <v>0</v>
      </c>
      <c r="G256" s="1361">
        <f t="shared" si="39"/>
        <v>0</v>
      </c>
      <c r="H256" s="1361">
        <f>H76</f>
        <v>0</v>
      </c>
      <c r="I256" s="1361">
        <f t="shared" si="39"/>
        <v>0</v>
      </c>
      <c r="J256" s="662"/>
    </row>
    <row r="257" spans="2:10" ht="14.4" thickTop="1" thickBot="1">
      <c r="B257" s="671" t="s">
        <v>858</v>
      </c>
      <c r="C257" s="1360" t="s">
        <v>859</v>
      </c>
      <c r="D257" s="1361">
        <f>D74-(D76+D78)</f>
        <v>0</v>
      </c>
      <c r="E257" s="1361">
        <f t="shared" ref="E257:I257" si="40">E74-(E76+E78)</f>
        <v>0</v>
      </c>
      <c r="F257" s="1361">
        <f t="shared" si="40"/>
        <v>0</v>
      </c>
      <c r="G257" s="1361">
        <f t="shared" si="40"/>
        <v>0</v>
      </c>
      <c r="H257" s="1361">
        <f t="shared" si="40"/>
        <v>0</v>
      </c>
      <c r="I257" s="1361">
        <f t="shared" si="40"/>
        <v>0</v>
      </c>
      <c r="J257" s="662"/>
    </row>
    <row r="258" spans="2:10" ht="14.4" thickTop="1" thickBot="1">
      <c r="B258" s="671">
        <v>5200</v>
      </c>
      <c r="C258" s="1362" t="s">
        <v>872</v>
      </c>
      <c r="D258" s="1361">
        <f>D44</f>
        <v>0</v>
      </c>
      <c r="E258" s="1361">
        <f t="shared" ref="E258:I258" si="41">E44</f>
        <v>0</v>
      </c>
      <c r="F258" s="1361">
        <f t="shared" si="41"/>
        <v>0</v>
      </c>
      <c r="G258" s="1361">
        <f t="shared" si="41"/>
        <v>0</v>
      </c>
      <c r="H258" s="1361">
        <f t="shared" si="41"/>
        <v>0</v>
      </c>
      <c r="I258" s="1361">
        <f t="shared" si="41"/>
        <v>0</v>
      </c>
      <c r="J258" s="662"/>
    </row>
    <row r="259" spans="2:10" ht="40.799999999999997" thickTop="1" thickBot="1">
      <c r="B259" s="671" t="s">
        <v>1042</v>
      </c>
      <c r="C259" s="1360" t="s">
        <v>851</v>
      </c>
      <c r="D259" s="1361">
        <f>D24-D25-D33+D63-D64-D66</f>
        <v>0</v>
      </c>
      <c r="E259" s="1361">
        <f t="shared" ref="E259:I259" si="42">E24-E25-E33+E63-E64-E66</f>
        <v>0</v>
      </c>
      <c r="F259" s="1361">
        <f t="shared" si="42"/>
        <v>0</v>
      </c>
      <c r="G259" s="1361">
        <f t="shared" si="42"/>
        <v>0</v>
      </c>
      <c r="H259" s="1361">
        <f t="shared" si="42"/>
        <v>0</v>
      </c>
      <c r="I259" s="1361">
        <f t="shared" si="42"/>
        <v>0</v>
      </c>
      <c r="J259" s="662"/>
    </row>
    <row r="260" spans="2:10" ht="40.799999999999997" thickTop="1" thickBot="1">
      <c r="B260" s="672" t="s">
        <v>1043</v>
      </c>
      <c r="C260" s="1362" t="s">
        <v>98</v>
      </c>
      <c r="D260" s="1361">
        <f>D11-D12+D18+D21+D41+D42-D44+D48-D50-D52+D60-D62-D63-D71</f>
        <v>0</v>
      </c>
      <c r="E260" s="1361">
        <f t="shared" ref="E260:I260" si="43">E11-E12+E18+E21+E41+E42-E44+E48-E50-E52+E60-E62-E63-E71</f>
        <v>0</v>
      </c>
      <c r="F260" s="1361">
        <f t="shared" si="43"/>
        <v>0</v>
      </c>
      <c r="G260" s="1361">
        <f t="shared" si="43"/>
        <v>0</v>
      </c>
      <c r="H260" s="1361">
        <f t="shared" si="43"/>
        <v>0</v>
      </c>
      <c r="I260" s="1361">
        <f t="shared" si="43"/>
        <v>0</v>
      </c>
      <c r="J260" s="662"/>
    </row>
    <row r="261" spans="2:10" ht="14.4" thickTop="1" thickBot="1">
      <c r="B261" s="671">
        <v>6118</v>
      </c>
      <c r="C261" s="1362" t="s">
        <v>873</v>
      </c>
      <c r="D261" s="1361">
        <f>D51</f>
        <v>0</v>
      </c>
      <c r="E261" s="1361">
        <f t="shared" ref="E261:I261" si="44">E51</f>
        <v>0</v>
      </c>
      <c r="F261" s="1361">
        <f t="shared" si="44"/>
        <v>0</v>
      </c>
      <c r="G261" s="1361">
        <f t="shared" si="44"/>
        <v>0</v>
      </c>
      <c r="H261" s="1361">
        <f t="shared" si="44"/>
        <v>0</v>
      </c>
      <c r="I261" s="1361">
        <f t="shared" si="44"/>
        <v>0</v>
      </c>
      <c r="J261" s="662"/>
    </row>
    <row r="262" spans="2:10" ht="13.8" thickTop="1">
      <c r="B262" s="671"/>
      <c r="C262" s="1363" t="s">
        <v>606</v>
      </c>
      <c r="D262" s="1359">
        <f>D263+D270+D271+D272+D273+D274+D275</f>
        <v>0</v>
      </c>
      <c r="E262" s="1359">
        <f t="shared" ref="E262:J262" si="45">E263+E270+E271+E272+E273+E274+E275</f>
        <v>0</v>
      </c>
      <c r="F262" s="1359">
        <f t="shared" si="45"/>
        <v>0</v>
      </c>
      <c r="G262" s="1359">
        <f t="shared" si="45"/>
        <v>0</v>
      </c>
      <c r="H262" s="1359">
        <f t="shared" si="45"/>
        <v>0</v>
      </c>
      <c r="I262" s="1359">
        <f t="shared" si="45"/>
        <v>0</v>
      </c>
      <c r="J262" s="1359">
        <f t="shared" si="45"/>
        <v>0</v>
      </c>
    </row>
    <row r="263" spans="2:10">
      <c r="B263" s="671"/>
      <c r="C263" s="1360" t="s">
        <v>874</v>
      </c>
      <c r="D263" s="1361">
        <f>SUM(D265:D269)</f>
        <v>0</v>
      </c>
      <c r="E263" s="1361">
        <f t="shared" ref="E263:J263" si="46">SUM(E265:E269)</f>
        <v>0</v>
      </c>
      <c r="F263" s="1361">
        <f t="shared" si="46"/>
        <v>0</v>
      </c>
      <c r="G263" s="1361">
        <f t="shared" si="46"/>
        <v>0</v>
      </c>
      <c r="H263" s="1361">
        <f t="shared" si="46"/>
        <v>0</v>
      </c>
      <c r="I263" s="1361">
        <f t="shared" si="46"/>
        <v>0</v>
      </c>
      <c r="J263" s="1361">
        <f t="shared" si="46"/>
        <v>0</v>
      </c>
    </row>
    <row r="264" spans="2:10">
      <c r="B264" s="671"/>
      <c r="C264" s="1364" t="s">
        <v>875</v>
      </c>
      <c r="D264" s="1361"/>
      <c r="E264" s="1361"/>
      <c r="F264" s="1361"/>
      <c r="G264" s="1361"/>
      <c r="H264" s="1361"/>
      <c r="I264" s="1361"/>
      <c r="J264" s="1361"/>
    </row>
    <row r="265" spans="2:10">
      <c r="B265" s="671">
        <v>1312</v>
      </c>
      <c r="C265" s="1365" t="s">
        <v>561</v>
      </c>
      <c r="D265" s="1366">
        <f>D113</f>
        <v>0</v>
      </c>
      <c r="E265" s="1366">
        <f t="shared" ref="E265:J265" si="47">E113</f>
        <v>0</v>
      </c>
      <c r="F265" s="1366">
        <f t="shared" si="47"/>
        <v>0</v>
      </c>
      <c r="G265" s="1366">
        <f t="shared" si="47"/>
        <v>0</v>
      </c>
      <c r="H265" s="1366">
        <f t="shared" si="47"/>
        <v>0</v>
      </c>
      <c r="I265" s="1366">
        <f t="shared" si="47"/>
        <v>0</v>
      </c>
      <c r="J265" s="1366">
        <f t="shared" si="47"/>
        <v>0</v>
      </c>
    </row>
    <row r="266" spans="2:10">
      <c r="B266" s="671" t="s">
        <v>819</v>
      </c>
      <c r="C266" s="1365" t="s">
        <v>876</v>
      </c>
      <c r="D266" s="1366">
        <f>D112</f>
        <v>0</v>
      </c>
      <c r="E266" s="1366">
        <f t="shared" ref="E266:J266" si="48">E112</f>
        <v>0</v>
      </c>
      <c r="F266" s="1366">
        <f t="shared" si="48"/>
        <v>0</v>
      </c>
      <c r="G266" s="1366">
        <f t="shared" si="48"/>
        <v>0</v>
      </c>
      <c r="H266" s="1366">
        <f t="shared" si="48"/>
        <v>0</v>
      </c>
      <c r="I266" s="1366">
        <f t="shared" si="48"/>
        <v>0</v>
      </c>
      <c r="J266" s="1366">
        <f t="shared" si="48"/>
        <v>0</v>
      </c>
    </row>
    <row r="267" spans="2:10">
      <c r="B267" s="671">
        <v>1313</v>
      </c>
      <c r="C267" s="1365" t="s">
        <v>877</v>
      </c>
      <c r="D267" s="1366">
        <f>D114</f>
        <v>0</v>
      </c>
      <c r="E267" s="1366">
        <f t="shared" ref="E267:J267" si="49">E114</f>
        <v>0</v>
      </c>
      <c r="F267" s="1366">
        <f t="shared" si="49"/>
        <v>0</v>
      </c>
      <c r="G267" s="1366">
        <f t="shared" si="49"/>
        <v>0</v>
      </c>
      <c r="H267" s="1366">
        <f t="shared" si="49"/>
        <v>0</v>
      </c>
      <c r="I267" s="1366">
        <f t="shared" si="49"/>
        <v>0</v>
      </c>
      <c r="J267" s="1366">
        <f t="shared" si="49"/>
        <v>0</v>
      </c>
    </row>
    <row r="268" spans="2:10">
      <c r="B268" s="671" t="s">
        <v>878</v>
      </c>
      <c r="C268" s="1365" t="s">
        <v>879</v>
      </c>
      <c r="D268" s="1366">
        <f>D115+D116</f>
        <v>0</v>
      </c>
      <c r="E268" s="1366">
        <f t="shared" ref="E268:J268" si="50">E115+E116</f>
        <v>0</v>
      </c>
      <c r="F268" s="1366">
        <f t="shared" si="50"/>
        <v>0</v>
      </c>
      <c r="G268" s="1366">
        <f t="shared" si="50"/>
        <v>0</v>
      </c>
      <c r="H268" s="1366">
        <f t="shared" si="50"/>
        <v>0</v>
      </c>
      <c r="I268" s="1366">
        <f t="shared" si="50"/>
        <v>0</v>
      </c>
      <c r="J268" s="1366">
        <f t="shared" si="50"/>
        <v>0</v>
      </c>
    </row>
    <row r="269" spans="2:10" ht="39.6">
      <c r="B269" s="671" t="s">
        <v>1044</v>
      </c>
      <c r="C269" s="1365" t="s">
        <v>880</v>
      </c>
      <c r="D269" s="1366">
        <f>D111-(D112+D113+D114+D115+D116)</f>
        <v>0</v>
      </c>
      <c r="E269" s="1366">
        <f t="shared" ref="E269:J269" si="51">E111-(E112+E113+E114+E115+E116)</f>
        <v>0</v>
      </c>
      <c r="F269" s="1366">
        <f t="shared" si="51"/>
        <v>0</v>
      </c>
      <c r="G269" s="1366">
        <f t="shared" si="51"/>
        <v>0</v>
      </c>
      <c r="H269" s="1366">
        <f t="shared" si="51"/>
        <v>0</v>
      </c>
      <c r="I269" s="1366">
        <f t="shared" si="51"/>
        <v>0</v>
      </c>
      <c r="J269" s="1366">
        <f t="shared" si="51"/>
        <v>0</v>
      </c>
    </row>
    <row r="270" spans="2:10" ht="39.6">
      <c r="B270" s="671" t="s">
        <v>1045</v>
      </c>
      <c r="C270" s="1360" t="s">
        <v>635</v>
      </c>
      <c r="D270" s="1361">
        <f>D86-(D89+D91)+D95+D97</f>
        <v>0</v>
      </c>
      <c r="E270" s="1361">
        <f t="shared" ref="E270:J270" si="52">E86-(E89+E91)+E95+E97</f>
        <v>0</v>
      </c>
      <c r="F270" s="1361">
        <f t="shared" si="52"/>
        <v>0</v>
      </c>
      <c r="G270" s="1361">
        <f t="shared" si="52"/>
        <v>0</v>
      </c>
      <c r="H270" s="1361">
        <f t="shared" si="52"/>
        <v>0</v>
      </c>
      <c r="I270" s="1361">
        <f t="shared" si="52"/>
        <v>0</v>
      </c>
      <c r="J270" s="1361">
        <f t="shared" si="52"/>
        <v>0</v>
      </c>
    </row>
    <row r="271" spans="2:10">
      <c r="B271" s="671" t="s">
        <v>863</v>
      </c>
      <c r="C271" s="1360" t="s">
        <v>995</v>
      </c>
      <c r="D271" s="1361">
        <f>D89+D91</f>
        <v>0</v>
      </c>
      <c r="E271" s="1361">
        <f t="shared" ref="E271:J271" si="53">E89+E91</f>
        <v>0</v>
      </c>
      <c r="F271" s="1361">
        <f t="shared" si="53"/>
        <v>0</v>
      </c>
      <c r="G271" s="1361">
        <f t="shared" si="53"/>
        <v>0</v>
      </c>
      <c r="H271" s="1361">
        <f t="shared" si="53"/>
        <v>0</v>
      </c>
      <c r="I271" s="1361">
        <f t="shared" si="53"/>
        <v>0</v>
      </c>
      <c r="J271" s="1361">
        <f t="shared" si="53"/>
        <v>0</v>
      </c>
    </row>
    <row r="272" spans="2:10" ht="26.4">
      <c r="B272" s="671" t="s">
        <v>881</v>
      </c>
      <c r="C272" s="1360" t="s">
        <v>882</v>
      </c>
      <c r="D272" s="1361">
        <f>D85-D86-D95-D97-D98</f>
        <v>0</v>
      </c>
      <c r="E272" s="1361">
        <f t="shared" ref="E272:J272" si="54">E85-E86-E95-E97-E98</f>
        <v>0</v>
      </c>
      <c r="F272" s="1361">
        <f t="shared" si="54"/>
        <v>0</v>
      </c>
      <c r="G272" s="1361">
        <f t="shared" si="54"/>
        <v>0</v>
      </c>
      <c r="H272" s="1361">
        <f t="shared" si="54"/>
        <v>0</v>
      </c>
      <c r="I272" s="1361">
        <f t="shared" si="54"/>
        <v>0</v>
      </c>
      <c r="J272" s="1361">
        <f t="shared" si="54"/>
        <v>0</v>
      </c>
    </row>
    <row r="273" spans="2:10">
      <c r="B273" s="671" t="s">
        <v>883</v>
      </c>
      <c r="C273" s="1367" t="s">
        <v>969</v>
      </c>
      <c r="D273" s="1361">
        <f>D126+D127-D141</f>
        <v>0</v>
      </c>
      <c r="E273" s="1361">
        <f t="shared" ref="E273:J273" si="55">E126+E127-E141</f>
        <v>0</v>
      </c>
      <c r="F273" s="1361">
        <f t="shared" si="55"/>
        <v>0</v>
      </c>
      <c r="G273" s="1361">
        <f t="shared" si="55"/>
        <v>0</v>
      </c>
      <c r="H273" s="1361">
        <f t="shared" si="55"/>
        <v>0</v>
      </c>
      <c r="I273" s="1361">
        <f t="shared" si="55"/>
        <v>0</v>
      </c>
      <c r="J273" s="1361">
        <f t="shared" si="55"/>
        <v>0</v>
      </c>
    </row>
    <row r="274" spans="2:10">
      <c r="B274" s="671">
        <v>3300</v>
      </c>
      <c r="C274" s="1367" t="s">
        <v>884</v>
      </c>
      <c r="D274" s="1368">
        <f>D119</f>
        <v>0</v>
      </c>
      <c r="E274" s="1368">
        <f t="shared" ref="E274:J274" si="56">E119</f>
        <v>0</v>
      </c>
      <c r="F274" s="1368">
        <f t="shared" si="56"/>
        <v>0</v>
      </c>
      <c r="G274" s="1368">
        <f t="shared" si="56"/>
        <v>0</v>
      </c>
      <c r="H274" s="1368">
        <f t="shared" si="56"/>
        <v>0</v>
      </c>
      <c r="I274" s="1368">
        <f t="shared" si="56"/>
        <v>0</v>
      </c>
      <c r="J274" s="1368">
        <f t="shared" si="56"/>
        <v>0</v>
      </c>
    </row>
    <row r="275" spans="2:10" ht="52.8">
      <c r="B275" s="671" t="s">
        <v>1151</v>
      </c>
      <c r="C275" s="1367" t="s">
        <v>885</v>
      </c>
      <c r="D275" s="1368">
        <f>D98+D117+D118-D119+D120+D121-D124-D125</f>
        <v>0</v>
      </c>
      <c r="E275" s="1368">
        <f t="shared" ref="E275:J275" si="57">E98+E117+E118-E119+E120+E121-E124-E125+E146</f>
        <v>0</v>
      </c>
      <c r="F275" s="1368">
        <f t="shared" si="57"/>
        <v>0</v>
      </c>
      <c r="G275" s="1368">
        <f>G98+G117+G118-G119+G120+G121-G124-G125</f>
        <v>0</v>
      </c>
      <c r="H275" s="1368">
        <f>H98+H117+H118-H119+H120+H121-H124-H125</f>
        <v>0</v>
      </c>
      <c r="I275" s="1368">
        <f t="shared" si="57"/>
        <v>0</v>
      </c>
      <c r="J275" s="1368">
        <f t="shared" si="57"/>
        <v>0</v>
      </c>
    </row>
    <row r="276" spans="2:10" ht="13.8" thickBot="1">
      <c r="B276" s="671" t="s">
        <v>886</v>
      </c>
      <c r="C276" s="1369" t="s">
        <v>887</v>
      </c>
      <c r="D276" s="1368"/>
      <c r="E276" s="1368"/>
      <c r="F276" s="1368"/>
      <c r="G276" s="1368"/>
      <c r="H276" s="1368"/>
      <c r="I276" s="1368"/>
      <c r="J276" s="1368"/>
    </row>
    <row r="277" spans="2:10" ht="14.4" thickTop="1" thickBot="1">
      <c r="B277" s="668"/>
      <c r="C277" s="1370" t="s">
        <v>888</v>
      </c>
      <c r="D277" s="1388">
        <f>D252-D262</f>
        <v>0</v>
      </c>
      <c r="E277" s="1388">
        <f t="shared" ref="E277:I277" si="58">E252-E262</f>
        <v>0</v>
      </c>
      <c r="F277" s="1388">
        <f t="shared" si="58"/>
        <v>0</v>
      </c>
      <c r="G277" s="1388">
        <f t="shared" si="58"/>
        <v>0</v>
      </c>
      <c r="H277" s="1388">
        <f t="shared" si="58"/>
        <v>0</v>
      </c>
      <c r="I277" s="1388">
        <f t="shared" si="58"/>
        <v>0</v>
      </c>
      <c r="J277" s="662"/>
    </row>
    <row r="278" spans="2:10" ht="13.8" thickBot="1">
      <c r="B278" s="679"/>
      <c r="C278" s="679"/>
      <c r="D278" s="679"/>
      <c r="E278" s="679"/>
      <c r="F278" s="679"/>
      <c r="G278" s="679"/>
      <c r="H278" s="679"/>
      <c r="I278" s="679"/>
      <c r="J278" s="679"/>
    </row>
    <row r="279" spans="2:10" ht="14.4" thickTop="1" thickBot="1">
      <c r="B279" s="679"/>
      <c r="C279" s="664" t="s">
        <v>578</v>
      </c>
      <c r="D279" s="1121">
        <f>D158</f>
        <v>0</v>
      </c>
      <c r="E279" s="1121">
        <f t="shared" ref="E279:I279" si="59">E158</f>
        <v>0</v>
      </c>
      <c r="F279" s="1122"/>
      <c r="G279" s="1121">
        <f t="shared" si="59"/>
        <v>0</v>
      </c>
      <c r="H279" s="1121">
        <f t="shared" si="59"/>
        <v>0</v>
      </c>
      <c r="I279" s="1123">
        <f t="shared" si="59"/>
        <v>0</v>
      </c>
      <c r="J279" s="1351"/>
    </row>
    <row r="280" spans="2:10" ht="14.4" thickTop="1" thickBot="1">
      <c r="B280" s="679"/>
      <c r="C280" s="613" t="s">
        <v>136</v>
      </c>
      <c r="D280" s="1124">
        <f>D160</f>
        <v>0</v>
      </c>
      <c r="E280" s="1125">
        <f t="shared" ref="E280:I280" si="60">E160</f>
        <v>0</v>
      </c>
      <c r="F280" s="1126"/>
      <c r="G280" s="1125">
        <f t="shared" si="60"/>
        <v>0</v>
      </c>
      <c r="H280" s="1124">
        <f t="shared" si="60"/>
        <v>0</v>
      </c>
      <c r="I280" s="1123">
        <f t="shared" si="60"/>
        <v>0</v>
      </c>
      <c r="J280" s="662"/>
    </row>
    <row r="281" spans="2:10" ht="14.4" thickTop="1" thickBot="1">
      <c r="B281" s="679"/>
      <c r="C281" s="776" t="s">
        <v>574</v>
      </c>
      <c r="D281" s="1353">
        <f>D277+D279+D280</f>
        <v>0</v>
      </c>
      <c r="E281" s="1353">
        <f t="shared" ref="E281:I281" si="61">E277+E279+E280</f>
        <v>0</v>
      </c>
      <c r="F281" s="1354"/>
      <c r="G281" s="1353">
        <f t="shared" si="61"/>
        <v>0</v>
      </c>
      <c r="H281" s="1353">
        <f t="shared" si="61"/>
        <v>0</v>
      </c>
      <c r="I281" s="1353">
        <f t="shared" si="61"/>
        <v>0</v>
      </c>
      <c r="J281" s="1128"/>
    </row>
    <row r="282" spans="2:10" ht="13.8" thickTop="1"/>
  </sheetData>
  <mergeCells count="3">
    <mergeCell ref="B1:I1"/>
    <mergeCell ref="B153:C153"/>
    <mergeCell ref="B226:I226"/>
  </mergeCells>
  <pageMargins left="0.24" right="0.17" top="0.27" bottom="0.21" header="0.31496062992125984" footer="0.13"/>
  <pageSetup paperSize="9" scale="46" orientation="landscape" r:id="rId1"/>
  <rowBreaks count="4" manualBreakCount="4">
    <brk id="82" max="16383" man="1"/>
    <brk id="161" max="16383" man="1"/>
    <brk id="191" max="16383" man="1"/>
    <brk id="249" max="16383" man="1"/>
  </rowBreaks>
</worksheet>
</file>

<file path=xl/worksheets/sheet16.xml><?xml version="1.0" encoding="utf-8"?>
<worksheet xmlns="http://schemas.openxmlformats.org/spreadsheetml/2006/main" xmlns:r="http://schemas.openxmlformats.org/officeDocument/2006/relationships">
  <dimension ref="A1:C148"/>
  <sheetViews>
    <sheetView view="pageBreakPreview" topLeftCell="A115" zoomScale="90" zoomScaleNormal="100" zoomScaleSheetLayoutView="90" workbookViewId="0">
      <selection activeCell="A143" sqref="A143:C145"/>
    </sheetView>
  </sheetViews>
  <sheetFormatPr defaultColWidth="8.88671875" defaultRowHeight="13.8"/>
  <cols>
    <col min="1" max="1" width="76.88671875" style="867" customWidth="1"/>
    <col min="2" max="2" width="10.33203125" style="867" bestFit="1" customWidth="1"/>
    <col min="3" max="3" width="14.109375" style="867" customWidth="1"/>
    <col min="4" max="16384" width="8.88671875" style="867"/>
  </cols>
  <sheetData>
    <row r="1" spans="1:3" ht="15.6">
      <c r="A1" s="1511" t="s">
        <v>1219</v>
      </c>
      <c r="B1" s="1512"/>
      <c r="C1" s="1513"/>
    </row>
    <row r="2" spans="1:3" ht="14.4" thickBot="1">
      <c r="A2" s="1129" t="s">
        <v>890</v>
      </c>
      <c r="B2" s="1201"/>
      <c r="C2" s="1202"/>
    </row>
    <row r="3" spans="1:3" ht="28.8">
      <c r="A3" s="1203" t="s">
        <v>891</v>
      </c>
      <c r="B3" s="1204" t="s">
        <v>1155</v>
      </c>
      <c r="C3" s="1205" t="s">
        <v>1154</v>
      </c>
    </row>
    <row r="4" spans="1:3">
      <c r="A4" s="1273" t="s">
        <v>638</v>
      </c>
      <c r="B4" s="1228">
        <f>B5+B7+B9+B18+B8+B20+B24+B25</f>
        <v>0</v>
      </c>
      <c r="C4" s="1229">
        <f>C5+C7+C9+C18+C8+C20+C24+C25</f>
        <v>0</v>
      </c>
    </row>
    <row r="5" spans="1:3">
      <c r="A5" s="1206" t="s">
        <v>892</v>
      </c>
      <c r="B5" s="1249">
        <v>0</v>
      </c>
      <c r="C5" s="1250">
        <v>0</v>
      </c>
    </row>
    <row r="6" spans="1:3">
      <c r="A6" s="1206" t="s">
        <v>1283</v>
      </c>
      <c r="B6" s="1251"/>
      <c r="C6" s="1252"/>
    </row>
    <row r="7" spans="1:3">
      <c r="A7" s="1206" t="s">
        <v>893</v>
      </c>
      <c r="B7" s="1251"/>
      <c r="C7" s="1252"/>
    </row>
    <row r="8" spans="1:3">
      <c r="A8" s="1206" t="s">
        <v>894</v>
      </c>
      <c r="B8" s="1251"/>
      <c r="C8" s="1252"/>
    </row>
    <row r="9" spans="1:3">
      <c r="A9" s="1206" t="s">
        <v>895</v>
      </c>
      <c r="B9" s="1251">
        <f>B10+B16+B17</f>
        <v>0</v>
      </c>
      <c r="C9" s="1252">
        <f>C10+C16+C17</f>
        <v>0</v>
      </c>
    </row>
    <row r="10" spans="1:3">
      <c r="A10" s="1207" t="s">
        <v>1286</v>
      </c>
      <c r="B10" s="1251">
        <f>SUM(B11:B15)</f>
        <v>0</v>
      </c>
      <c r="C10" s="1252">
        <f>SUM(C11:C15)</f>
        <v>0</v>
      </c>
    </row>
    <row r="11" spans="1:3">
      <c r="A11" s="1208" t="s">
        <v>897</v>
      </c>
      <c r="B11" s="1251"/>
      <c r="C11" s="1252"/>
    </row>
    <row r="12" spans="1:3">
      <c r="A12" s="1208" t="s">
        <v>898</v>
      </c>
      <c r="B12" s="1251"/>
      <c r="C12" s="1252"/>
    </row>
    <row r="13" spans="1:3">
      <c r="A13" s="1208" t="s">
        <v>899</v>
      </c>
      <c r="B13" s="1251"/>
      <c r="C13" s="1252"/>
    </row>
    <row r="14" spans="1:3">
      <c r="A14" s="1208" t="s">
        <v>900</v>
      </c>
      <c r="B14" s="1251"/>
      <c r="C14" s="1252"/>
    </row>
    <row r="15" spans="1:3">
      <c r="A15" s="1208" t="s">
        <v>1220</v>
      </c>
      <c r="B15" s="1251"/>
      <c r="C15" s="1252"/>
    </row>
    <row r="16" spans="1:3">
      <c r="A16" s="1207" t="s">
        <v>1287</v>
      </c>
      <c r="B16" s="1251"/>
      <c r="C16" s="1252"/>
    </row>
    <row r="17" spans="1:3">
      <c r="A17" s="1207" t="s">
        <v>1288</v>
      </c>
      <c r="B17" s="1251"/>
      <c r="C17" s="1252"/>
    </row>
    <row r="18" spans="1:3">
      <c r="A18" s="1206" t="s">
        <v>901</v>
      </c>
      <c r="B18" s="1251"/>
      <c r="C18" s="1252"/>
    </row>
    <row r="19" spans="1:3">
      <c r="A19" s="1220" t="s">
        <v>1284</v>
      </c>
      <c r="B19" s="1251"/>
      <c r="C19" s="1252"/>
    </row>
    <row r="20" spans="1:3">
      <c r="A20" s="1206" t="s">
        <v>902</v>
      </c>
      <c r="B20" s="1251">
        <f>SUM(B21:B23)</f>
        <v>0</v>
      </c>
      <c r="C20" s="1252">
        <f>SUM(C21:C23)</f>
        <v>0</v>
      </c>
    </row>
    <row r="21" spans="1:3">
      <c r="A21" s="1207" t="s">
        <v>1289</v>
      </c>
      <c r="B21" s="1251"/>
      <c r="C21" s="1252"/>
    </row>
    <row r="22" spans="1:3">
      <c r="A22" s="1207" t="s">
        <v>1290</v>
      </c>
      <c r="B22" s="1251"/>
      <c r="C22" s="1252"/>
    </row>
    <row r="23" spans="1:3">
      <c r="A23" s="1207" t="s">
        <v>1291</v>
      </c>
      <c r="B23" s="1251"/>
      <c r="C23" s="1252"/>
    </row>
    <row r="24" spans="1:3">
      <c r="A24" s="1206" t="s">
        <v>958</v>
      </c>
      <c r="B24" s="1251"/>
      <c r="C24" s="1252"/>
    </row>
    <row r="25" spans="1:3">
      <c r="A25" s="1206" t="s">
        <v>903</v>
      </c>
      <c r="B25" s="1251"/>
      <c r="C25" s="1252"/>
    </row>
    <row r="26" spans="1:3">
      <c r="A26" s="1273" t="s">
        <v>652</v>
      </c>
      <c r="B26" s="1228">
        <f>B27+B37+B42+B36+B43+B38</f>
        <v>0</v>
      </c>
      <c r="C26" s="1229">
        <f>C27+C37+C42+C36+C43+C38</f>
        <v>0</v>
      </c>
    </row>
    <row r="27" spans="1:3">
      <c r="A27" s="1206" t="s">
        <v>904</v>
      </c>
      <c r="B27" s="1251">
        <f>B28+SUM(B29:B35)</f>
        <v>0</v>
      </c>
      <c r="C27" s="1252">
        <f>C28+SUM(C29:C35)</f>
        <v>0</v>
      </c>
    </row>
    <row r="28" spans="1:3">
      <c r="A28" s="1207" t="s">
        <v>905</v>
      </c>
      <c r="B28" s="1251"/>
      <c r="C28" s="1252"/>
    </row>
    <row r="29" spans="1:3">
      <c r="A29" s="1207" t="s">
        <v>906</v>
      </c>
      <c r="B29" s="1251"/>
      <c r="C29" s="1252"/>
    </row>
    <row r="30" spans="1:3">
      <c r="A30" s="1207" t="s">
        <v>907</v>
      </c>
      <c r="B30" s="1251"/>
      <c r="C30" s="1252"/>
    </row>
    <row r="31" spans="1:3">
      <c r="A31" s="1207" t="s">
        <v>908</v>
      </c>
      <c r="B31" s="1251"/>
      <c r="C31" s="1252"/>
    </row>
    <row r="32" spans="1:3">
      <c r="A32" s="1207" t="s">
        <v>909</v>
      </c>
      <c r="B32" s="1251"/>
      <c r="C32" s="1252"/>
    </row>
    <row r="33" spans="1:3">
      <c r="A33" s="1207" t="s">
        <v>910</v>
      </c>
      <c r="B33" s="1251"/>
      <c r="C33" s="1252"/>
    </row>
    <row r="34" spans="1:3">
      <c r="A34" s="1207" t="s">
        <v>911</v>
      </c>
      <c r="B34" s="1251"/>
      <c r="C34" s="1252"/>
    </row>
    <row r="35" spans="1:3">
      <c r="A35" s="1207" t="s">
        <v>912</v>
      </c>
      <c r="B35" s="1251"/>
      <c r="C35" s="1252"/>
    </row>
    <row r="36" spans="1:3">
      <c r="A36" s="1206" t="s">
        <v>913</v>
      </c>
      <c r="B36" s="1251">
        <v>0</v>
      </c>
      <c r="C36" s="1252">
        <v>0</v>
      </c>
    </row>
    <row r="37" spans="1:3">
      <c r="A37" s="1206" t="s">
        <v>1221</v>
      </c>
      <c r="B37" s="1251">
        <v>0</v>
      </c>
      <c r="C37" s="1252">
        <v>0</v>
      </c>
    </row>
    <row r="38" spans="1:3">
      <c r="A38" s="1206" t="s">
        <v>914</v>
      </c>
      <c r="B38" s="1251">
        <f>SUM(B39:B41)</f>
        <v>0</v>
      </c>
      <c r="C38" s="1252">
        <f>SUM(C39:C41)</f>
        <v>0</v>
      </c>
    </row>
    <row r="39" spans="1:3">
      <c r="A39" s="1207" t="s">
        <v>1292</v>
      </c>
      <c r="B39" s="1251"/>
      <c r="C39" s="1252"/>
    </row>
    <row r="40" spans="1:3">
      <c r="A40" s="1207" t="s">
        <v>1293</v>
      </c>
      <c r="B40" s="1251"/>
      <c r="C40" s="1252"/>
    </row>
    <row r="41" spans="1:3">
      <c r="A41" s="1207" t="s">
        <v>1294</v>
      </c>
      <c r="B41" s="1251"/>
      <c r="C41" s="1252"/>
    </row>
    <row r="42" spans="1:3">
      <c r="A42" s="1206" t="s">
        <v>915</v>
      </c>
      <c r="B42" s="1251"/>
      <c r="C42" s="1252"/>
    </row>
    <row r="43" spans="1:3">
      <c r="A43" s="1206" t="s">
        <v>916</v>
      </c>
      <c r="B43" s="1251">
        <v>0</v>
      </c>
      <c r="C43" s="1252">
        <v>0</v>
      </c>
    </row>
    <row r="44" spans="1:3">
      <c r="A44" s="1209" t="s">
        <v>917</v>
      </c>
      <c r="B44" s="1251"/>
      <c r="C44" s="1252"/>
    </row>
    <row r="45" spans="1:3">
      <c r="A45" s="1210" t="s">
        <v>918</v>
      </c>
      <c r="B45" s="1251"/>
      <c r="C45" s="1252"/>
    </row>
    <row r="46" spans="1:3">
      <c r="A46" s="1209" t="s">
        <v>919</v>
      </c>
      <c r="B46" s="1251"/>
      <c r="C46" s="1252"/>
    </row>
    <row r="47" spans="1:3">
      <c r="A47" s="1209" t="s">
        <v>920</v>
      </c>
      <c r="B47" s="1251"/>
      <c r="C47" s="1252"/>
    </row>
    <row r="48" spans="1:3" ht="14.4" thickBot="1">
      <c r="A48" s="1209" t="s">
        <v>921</v>
      </c>
      <c r="B48" s="1251"/>
      <c r="C48" s="1252"/>
    </row>
    <row r="49" spans="1:3" ht="19.5" customHeight="1" thickBot="1">
      <c r="A49" s="1223" t="s">
        <v>922</v>
      </c>
      <c r="B49" s="1224">
        <f>B4-B26</f>
        <v>0</v>
      </c>
      <c r="C49" s="1225">
        <f>C4-C26</f>
        <v>0</v>
      </c>
    </row>
    <row r="50" spans="1:3" ht="17.25" customHeight="1">
      <c r="A50" s="1226" t="s">
        <v>923</v>
      </c>
      <c r="B50" s="1211"/>
      <c r="C50" s="1212"/>
    </row>
    <row r="51" spans="1:3" ht="19.5" customHeight="1" thickBot="1">
      <c r="A51" s="1227" t="s">
        <v>924</v>
      </c>
      <c r="B51" s="1253">
        <f>B49+B50</f>
        <v>0</v>
      </c>
      <c r="C51" s="1254">
        <f>C49+C50</f>
        <v>0</v>
      </c>
    </row>
    <row r="52" spans="1:3" ht="15" thickBot="1">
      <c r="A52" s="1198"/>
      <c r="B52" s="1199"/>
      <c r="C52" s="1200"/>
    </row>
    <row r="53" spans="1:3" ht="28.8">
      <c r="A53" s="1213" t="s">
        <v>925</v>
      </c>
      <c r="B53" s="1204" t="s">
        <v>1155</v>
      </c>
      <c r="C53" s="1205" t="s">
        <v>1154</v>
      </c>
    </row>
    <row r="54" spans="1:3" ht="14.25" customHeight="1">
      <c r="A54" s="1272" t="s">
        <v>638</v>
      </c>
      <c r="B54" s="1228">
        <f>SUM(B55:B61)</f>
        <v>0</v>
      </c>
      <c r="C54" s="1229">
        <f>SUM(C55:C61)</f>
        <v>0</v>
      </c>
    </row>
    <row r="55" spans="1:3" ht="14.25" customHeight="1">
      <c r="A55" s="1221" t="s">
        <v>926</v>
      </c>
      <c r="B55" s="1255"/>
      <c r="C55" s="1256"/>
    </row>
    <row r="56" spans="1:3" ht="15" customHeight="1">
      <c r="A56" s="1221" t="s">
        <v>927</v>
      </c>
      <c r="B56" s="1257"/>
      <c r="C56" s="1258"/>
    </row>
    <row r="57" spans="1:3" ht="15" customHeight="1">
      <c r="A57" s="1221" t="s">
        <v>928</v>
      </c>
      <c r="B57" s="1255"/>
      <c r="C57" s="1256"/>
    </row>
    <row r="58" spans="1:3" ht="15" customHeight="1">
      <c r="A58" s="1221" t="s">
        <v>929</v>
      </c>
      <c r="B58" s="1257"/>
      <c r="C58" s="1258"/>
    </row>
    <row r="59" spans="1:3" ht="15" customHeight="1">
      <c r="A59" s="1221" t="s">
        <v>930</v>
      </c>
      <c r="B59" s="1257"/>
      <c r="C59" s="1258"/>
    </row>
    <row r="60" spans="1:3" ht="15" customHeight="1">
      <c r="A60" s="1221" t="s">
        <v>931</v>
      </c>
      <c r="B60" s="1257"/>
      <c r="C60" s="1258"/>
    </row>
    <row r="61" spans="1:3" ht="15" customHeight="1">
      <c r="A61" s="1221" t="s">
        <v>932</v>
      </c>
      <c r="B61" s="1257"/>
      <c r="C61" s="1258"/>
    </row>
    <row r="62" spans="1:3" ht="14.25" customHeight="1">
      <c r="A62" s="1272" t="s">
        <v>652</v>
      </c>
      <c r="B62" s="1228">
        <f>B63+SUM(B71:B74)</f>
        <v>0</v>
      </c>
      <c r="C62" s="1229">
        <f>C63+SUM(C71:C74)</f>
        <v>0</v>
      </c>
    </row>
    <row r="63" spans="1:3" ht="15" customHeight="1">
      <c r="A63" s="1221" t="s">
        <v>933</v>
      </c>
      <c r="B63" s="1259">
        <f>B64+B65+B66+B67+B68+B70</f>
        <v>0</v>
      </c>
      <c r="C63" s="1260">
        <f>C64+C65+C66+C67+C68+C70</f>
        <v>0</v>
      </c>
    </row>
    <row r="64" spans="1:3">
      <c r="A64" s="1207" t="s">
        <v>934</v>
      </c>
      <c r="B64" s="1251"/>
      <c r="C64" s="1252"/>
    </row>
    <row r="65" spans="1:3">
      <c r="A65" s="1207" t="s">
        <v>935</v>
      </c>
      <c r="B65" s="1251"/>
      <c r="C65" s="1252"/>
    </row>
    <row r="66" spans="1:3">
      <c r="A66" s="1207" t="s">
        <v>936</v>
      </c>
      <c r="B66" s="1251"/>
      <c r="C66" s="1252"/>
    </row>
    <row r="67" spans="1:3">
      <c r="A67" s="1207" t="s">
        <v>1222</v>
      </c>
      <c r="B67" s="1251"/>
      <c r="C67" s="1252"/>
    </row>
    <row r="68" spans="1:3">
      <c r="A68" s="1207" t="s">
        <v>1223</v>
      </c>
      <c r="B68" s="1251"/>
      <c r="C68" s="1252"/>
    </row>
    <row r="69" spans="1:3">
      <c r="A69" s="1207" t="s">
        <v>1224</v>
      </c>
      <c r="B69" s="1251"/>
      <c r="C69" s="1252"/>
    </row>
    <row r="70" spans="1:3">
      <c r="A70" s="1207" t="s">
        <v>1225</v>
      </c>
      <c r="B70" s="1251"/>
      <c r="C70" s="1252"/>
    </row>
    <row r="71" spans="1:3" ht="15" customHeight="1">
      <c r="A71" s="1221" t="s">
        <v>937</v>
      </c>
      <c r="B71" s="1257"/>
      <c r="C71" s="1258"/>
    </row>
    <row r="72" spans="1:3" ht="15" customHeight="1">
      <c r="A72" s="1221" t="s">
        <v>938</v>
      </c>
      <c r="B72" s="1257"/>
      <c r="C72" s="1258"/>
    </row>
    <row r="73" spans="1:3" ht="15" customHeight="1">
      <c r="A73" s="1221" t="s">
        <v>939</v>
      </c>
      <c r="B73" s="1257"/>
      <c r="C73" s="1258"/>
    </row>
    <row r="74" spans="1:3" ht="15" customHeight="1" thickBot="1">
      <c r="A74" s="1221" t="s">
        <v>662</v>
      </c>
      <c r="B74" s="1257"/>
      <c r="C74" s="1258"/>
    </row>
    <row r="75" spans="1:3" ht="17.25" customHeight="1" thickBot="1">
      <c r="A75" s="1223" t="s">
        <v>922</v>
      </c>
      <c r="B75" s="1224">
        <f>B54-B62</f>
        <v>0</v>
      </c>
      <c r="C75" s="1225">
        <f>C54-C62</f>
        <v>0</v>
      </c>
    </row>
    <row r="76" spans="1:3" ht="17.25" customHeight="1">
      <c r="A76" s="1226" t="s">
        <v>923</v>
      </c>
      <c r="B76" s="1211"/>
      <c r="C76" s="1212"/>
    </row>
    <row r="77" spans="1:3" ht="17.25" customHeight="1" thickBot="1">
      <c r="A77" s="1227" t="s">
        <v>924</v>
      </c>
      <c r="B77" s="1253">
        <f>B75+B76</f>
        <v>0</v>
      </c>
      <c r="C77" s="1254">
        <f>C75+C76</f>
        <v>0</v>
      </c>
    </row>
    <row r="78" spans="1:3" ht="14.4" thickBot="1">
      <c r="A78" s="1214"/>
      <c r="B78" s="1201"/>
      <c r="C78" s="1202"/>
    </row>
    <row r="79" spans="1:3" ht="28.8">
      <c r="A79" s="1203" t="s">
        <v>940</v>
      </c>
      <c r="B79" s="1204" t="s">
        <v>1155</v>
      </c>
      <c r="C79" s="1205" t="s">
        <v>1154</v>
      </c>
    </row>
    <row r="80" spans="1:3" ht="14.25" customHeight="1">
      <c r="A80" s="1272" t="s">
        <v>638</v>
      </c>
      <c r="B80" s="1228">
        <f>B81+B82+B83+B87+B88+B89+B90</f>
        <v>0</v>
      </c>
      <c r="C80" s="1229">
        <f>C81+C82+C83+C87+C88+C89+C90</f>
        <v>0</v>
      </c>
    </row>
    <row r="81" spans="1:3">
      <c r="A81" s="1206" t="s">
        <v>892</v>
      </c>
      <c r="B81" s="1249">
        <v>0</v>
      </c>
      <c r="C81" s="1250">
        <v>0</v>
      </c>
    </row>
    <row r="82" spans="1:3">
      <c r="A82" s="1206" t="s">
        <v>893</v>
      </c>
      <c r="B82" s="1251">
        <v>0</v>
      </c>
      <c r="C82" s="1252">
        <v>0</v>
      </c>
    </row>
    <row r="83" spans="1:3">
      <c r="A83" s="1206" t="s">
        <v>941</v>
      </c>
      <c r="B83" s="1249">
        <f>SUM(B84:B86)</f>
        <v>0</v>
      </c>
      <c r="C83" s="1250">
        <f>SUM(C84:C86)</f>
        <v>0</v>
      </c>
    </row>
    <row r="84" spans="1:3">
      <c r="A84" s="1207" t="s">
        <v>896</v>
      </c>
      <c r="B84" s="1251"/>
      <c r="C84" s="1252"/>
    </row>
    <row r="85" spans="1:3">
      <c r="A85" s="1207" t="s">
        <v>942</v>
      </c>
      <c r="B85" s="1251"/>
      <c r="C85" s="1252"/>
    </row>
    <row r="86" spans="1:3">
      <c r="A86" s="1207" t="s">
        <v>943</v>
      </c>
      <c r="B86" s="1251"/>
      <c r="C86" s="1252"/>
    </row>
    <row r="87" spans="1:3">
      <c r="A87" s="1206" t="s">
        <v>929</v>
      </c>
      <c r="B87" s="1251">
        <v>0</v>
      </c>
      <c r="C87" s="1252">
        <v>0</v>
      </c>
    </row>
    <row r="88" spans="1:3">
      <c r="A88" s="1206" t="s">
        <v>944</v>
      </c>
      <c r="B88" s="1251">
        <v>0</v>
      </c>
      <c r="C88" s="1252">
        <v>0</v>
      </c>
    </row>
    <row r="89" spans="1:3">
      <c r="A89" s="1206" t="s">
        <v>931</v>
      </c>
      <c r="B89" s="1251">
        <v>0</v>
      </c>
      <c r="C89" s="1252">
        <v>0</v>
      </c>
    </row>
    <row r="90" spans="1:3">
      <c r="A90" s="1206" t="s">
        <v>932</v>
      </c>
      <c r="B90" s="1251">
        <v>0</v>
      </c>
      <c r="C90" s="1252">
        <v>0</v>
      </c>
    </row>
    <row r="91" spans="1:3" ht="14.25" customHeight="1">
      <c r="A91" s="1272" t="s">
        <v>652</v>
      </c>
      <c r="B91" s="1228">
        <f>B92+B107+B108+B106+B109</f>
        <v>0</v>
      </c>
      <c r="C91" s="1229">
        <f>C92+C107+C108+C106+C109</f>
        <v>0</v>
      </c>
    </row>
    <row r="92" spans="1:3">
      <c r="A92" s="1206" t="s">
        <v>654</v>
      </c>
      <c r="B92" s="1251">
        <f>B93+B98+B102</f>
        <v>0</v>
      </c>
      <c r="C92" s="1252">
        <f>C93+C98+C102</f>
        <v>0</v>
      </c>
    </row>
    <row r="93" spans="1:3">
      <c r="A93" s="1215" t="s">
        <v>945</v>
      </c>
      <c r="B93" s="1249">
        <f>SUM(B94:B97)</f>
        <v>0</v>
      </c>
      <c r="C93" s="1250">
        <f>SUM(C94:C97)</f>
        <v>0</v>
      </c>
    </row>
    <row r="94" spans="1:3">
      <c r="A94" s="1216" t="s">
        <v>1226</v>
      </c>
      <c r="B94" s="1251"/>
      <c r="C94" s="1252"/>
    </row>
    <row r="95" spans="1:3">
      <c r="A95" s="1216" t="s">
        <v>1227</v>
      </c>
      <c r="B95" s="1251"/>
      <c r="C95" s="1252"/>
    </row>
    <row r="96" spans="1:3">
      <c r="A96" s="1216" t="s">
        <v>1228</v>
      </c>
      <c r="B96" s="1251"/>
      <c r="C96" s="1252"/>
    </row>
    <row r="97" spans="1:3">
      <c r="A97" s="1216" t="s">
        <v>1229</v>
      </c>
      <c r="B97" s="1251"/>
      <c r="C97" s="1252"/>
    </row>
    <row r="98" spans="1:3">
      <c r="A98" s="1215" t="s">
        <v>946</v>
      </c>
      <c r="B98" s="1249">
        <f>SUM(B99:B101)</f>
        <v>0</v>
      </c>
      <c r="C98" s="1250">
        <f>SUM(C99:C101)</f>
        <v>0</v>
      </c>
    </row>
    <row r="99" spans="1:3">
      <c r="A99" s="1216" t="s">
        <v>1230</v>
      </c>
      <c r="B99" s="1251"/>
      <c r="C99" s="1252"/>
    </row>
    <row r="100" spans="1:3">
      <c r="A100" s="1216" t="s">
        <v>1231</v>
      </c>
      <c r="B100" s="1251"/>
      <c r="C100" s="1252"/>
    </row>
    <row r="101" spans="1:3">
      <c r="A101" s="1216" t="s">
        <v>947</v>
      </c>
      <c r="B101" s="1251"/>
      <c r="C101" s="1252"/>
    </row>
    <row r="102" spans="1:3">
      <c r="A102" s="1215" t="s">
        <v>948</v>
      </c>
      <c r="B102" s="1249">
        <f>SUM(B103:B105)</f>
        <v>0</v>
      </c>
      <c r="C102" s="1250">
        <f>SUM(C103:C105)</f>
        <v>0</v>
      </c>
    </row>
    <row r="103" spans="1:3">
      <c r="A103" s="1216" t="s">
        <v>949</v>
      </c>
      <c r="B103" s="1251"/>
      <c r="C103" s="1252"/>
    </row>
    <row r="104" spans="1:3">
      <c r="A104" s="1216" t="s">
        <v>1231</v>
      </c>
      <c r="B104" s="1251"/>
      <c r="C104" s="1252"/>
    </row>
    <row r="105" spans="1:3">
      <c r="A105" s="1216" t="s">
        <v>947</v>
      </c>
      <c r="B105" s="1251"/>
      <c r="C105" s="1252"/>
    </row>
    <row r="106" spans="1:3">
      <c r="A106" s="1206" t="s">
        <v>937</v>
      </c>
      <c r="B106" s="1251">
        <v>0</v>
      </c>
      <c r="C106" s="1252">
        <v>0</v>
      </c>
    </row>
    <row r="107" spans="1:3">
      <c r="A107" s="1206" t="s">
        <v>950</v>
      </c>
      <c r="B107" s="1249">
        <v>0</v>
      </c>
      <c r="C107" s="1250">
        <v>0</v>
      </c>
    </row>
    <row r="108" spans="1:3">
      <c r="A108" s="1206" t="s">
        <v>951</v>
      </c>
      <c r="B108" s="1261">
        <v>0</v>
      </c>
      <c r="C108" s="1262">
        <v>0</v>
      </c>
    </row>
    <row r="109" spans="1:3">
      <c r="A109" s="1206" t="s">
        <v>952</v>
      </c>
      <c r="B109" s="1261">
        <v>0</v>
      </c>
      <c r="C109" s="1262">
        <v>0</v>
      </c>
    </row>
    <row r="110" spans="1:3" ht="14.4" thickBot="1">
      <c r="A110" s="1209" t="s">
        <v>917</v>
      </c>
      <c r="B110" s="1251"/>
      <c r="C110" s="1252"/>
    </row>
    <row r="111" spans="1:3" ht="18" customHeight="1" thickBot="1">
      <c r="A111" s="1223" t="s">
        <v>922</v>
      </c>
      <c r="B111" s="1224">
        <f>B80-B91</f>
        <v>0</v>
      </c>
      <c r="C111" s="1225">
        <f>C80-C91</f>
        <v>0</v>
      </c>
    </row>
    <row r="112" spans="1:3" ht="18" customHeight="1">
      <c r="A112" s="1226" t="s">
        <v>923</v>
      </c>
      <c r="B112" s="1211"/>
      <c r="C112" s="1212"/>
    </row>
    <row r="113" spans="1:3" ht="18" customHeight="1" thickBot="1">
      <c r="A113" s="1227" t="s">
        <v>924</v>
      </c>
      <c r="B113" s="1253">
        <f>B111+B112</f>
        <v>0</v>
      </c>
      <c r="C113" s="1254">
        <f>C111+C112</f>
        <v>0</v>
      </c>
    </row>
    <row r="114" spans="1:3" ht="14.4" thickBot="1">
      <c r="A114" s="1214"/>
      <c r="B114" s="1201"/>
      <c r="C114" s="1202"/>
    </row>
    <row r="115" spans="1:3" ht="28.8">
      <c r="A115" s="1213" t="s">
        <v>953</v>
      </c>
      <c r="B115" s="1204" t="s">
        <v>1155</v>
      </c>
      <c r="C115" s="1205" t="s">
        <v>1154</v>
      </c>
    </row>
    <row r="116" spans="1:3" ht="14.25" customHeight="1">
      <c r="A116" s="1272" t="s">
        <v>638</v>
      </c>
      <c r="B116" s="1228">
        <f>SUM(B117:B125)</f>
        <v>0</v>
      </c>
      <c r="C116" s="1229">
        <f>SUM(C117:C125)</f>
        <v>0</v>
      </c>
    </row>
    <row r="117" spans="1:3">
      <c r="A117" s="1221" t="s">
        <v>926</v>
      </c>
      <c r="B117" s="1255"/>
      <c r="C117" s="1256"/>
    </row>
    <row r="118" spans="1:3">
      <c r="A118" s="1221" t="s">
        <v>954</v>
      </c>
      <c r="B118" s="1255"/>
      <c r="C118" s="1256"/>
    </row>
    <row r="119" spans="1:3">
      <c r="A119" s="1221" t="s">
        <v>894</v>
      </c>
      <c r="B119" s="1255"/>
      <c r="C119" s="1256"/>
    </row>
    <row r="120" spans="1:3">
      <c r="A120" s="1221" t="s">
        <v>955</v>
      </c>
      <c r="B120" s="1255"/>
      <c r="C120" s="1256"/>
    </row>
    <row r="121" spans="1:3">
      <c r="A121" s="1221" t="s">
        <v>956</v>
      </c>
      <c r="B121" s="1255"/>
      <c r="C121" s="1256"/>
    </row>
    <row r="122" spans="1:3">
      <c r="A122" s="1221" t="s">
        <v>957</v>
      </c>
      <c r="B122" s="1255"/>
      <c r="C122" s="1256"/>
    </row>
    <row r="123" spans="1:3">
      <c r="A123" s="1221" t="s">
        <v>958</v>
      </c>
      <c r="B123" s="1255"/>
      <c r="C123" s="1256"/>
    </row>
    <row r="124" spans="1:3">
      <c r="A124" s="1221" t="s">
        <v>903</v>
      </c>
      <c r="B124" s="1255"/>
      <c r="C124" s="1256"/>
    </row>
    <row r="125" spans="1:3">
      <c r="A125" s="1221" t="s">
        <v>959</v>
      </c>
      <c r="B125" s="1255"/>
      <c r="C125" s="1256"/>
    </row>
    <row r="126" spans="1:3" ht="14.25" customHeight="1">
      <c r="A126" s="1272" t="s">
        <v>652</v>
      </c>
      <c r="B126" s="1228">
        <f>SUM(B127:B133)</f>
        <v>0</v>
      </c>
      <c r="C126" s="1229">
        <f>SUM(C127:C133)</f>
        <v>0</v>
      </c>
    </row>
    <row r="127" spans="1:3">
      <c r="A127" s="1221" t="s">
        <v>960</v>
      </c>
      <c r="B127" s="1255"/>
      <c r="C127" s="1256"/>
    </row>
    <row r="128" spans="1:3">
      <c r="A128" s="1221" t="s">
        <v>961</v>
      </c>
      <c r="B128" s="1255"/>
      <c r="C128" s="1256"/>
    </row>
    <row r="129" spans="1:3">
      <c r="A129" s="1221" t="s">
        <v>1221</v>
      </c>
      <c r="B129" s="1255"/>
      <c r="C129" s="1256"/>
    </row>
    <row r="130" spans="1:3">
      <c r="A130" s="1221" t="s">
        <v>962</v>
      </c>
      <c r="B130" s="1255"/>
      <c r="C130" s="1256"/>
    </row>
    <row r="131" spans="1:3">
      <c r="A131" s="1221" t="s">
        <v>963</v>
      </c>
      <c r="B131" s="1255"/>
      <c r="C131" s="1256"/>
    </row>
    <row r="132" spans="1:3">
      <c r="A132" s="1221" t="s">
        <v>964</v>
      </c>
      <c r="B132" s="1255"/>
      <c r="C132" s="1256"/>
    </row>
    <row r="133" spans="1:3">
      <c r="A133" s="1221" t="s">
        <v>965</v>
      </c>
      <c r="B133" s="1255"/>
      <c r="C133" s="1256"/>
    </row>
    <row r="134" spans="1:3">
      <c r="A134" s="1222" t="s">
        <v>1295</v>
      </c>
      <c r="B134" s="1255"/>
      <c r="C134" s="1256"/>
    </row>
    <row r="135" spans="1:3" ht="14.4" thickBot="1">
      <c r="A135" s="1209" t="s">
        <v>917</v>
      </c>
      <c r="B135" s="1255"/>
      <c r="C135" s="1256"/>
    </row>
    <row r="136" spans="1:3" ht="18" customHeight="1" thickBot="1">
      <c r="A136" s="1223" t="s">
        <v>922</v>
      </c>
      <c r="B136" s="1224">
        <f>B116-B126</f>
        <v>0</v>
      </c>
      <c r="C136" s="1225">
        <f>C116-C126</f>
        <v>0</v>
      </c>
    </row>
    <row r="137" spans="1:3" ht="18" customHeight="1">
      <c r="A137" s="1226" t="s">
        <v>923</v>
      </c>
      <c r="B137" s="1211"/>
      <c r="C137" s="1212"/>
    </row>
    <row r="138" spans="1:3" ht="18" customHeight="1" thickBot="1">
      <c r="A138" s="1227" t="s">
        <v>924</v>
      </c>
      <c r="B138" s="1253">
        <f>B136+B137</f>
        <v>0</v>
      </c>
      <c r="C138" s="1254">
        <f>C136+C137</f>
        <v>0</v>
      </c>
    </row>
    <row r="139" spans="1:3" ht="14.4" thickBot="1">
      <c r="A139" s="1214"/>
      <c r="B139" s="1201"/>
      <c r="C139" s="1202"/>
    </row>
    <row r="140" spans="1:3" s="1231" customFormat="1" ht="17.25" customHeight="1" thickBot="1">
      <c r="A140" s="1271" t="s">
        <v>970</v>
      </c>
      <c r="B140" s="1232">
        <f>B49+B111+B136+B75</f>
        <v>0</v>
      </c>
      <c r="C140" s="1233">
        <f>C49+C111+C136+C75</f>
        <v>0</v>
      </c>
    </row>
    <row r="141" spans="1:3" ht="17.25" customHeight="1">
      <c r="A141" s="1234" t="s">
        <v>923</v>
      </c>
      <c r="B141" s="1217">
        <f>B137+B112+B50+B76</f>
        <v>0</v>
      </c>
      <c r="C141" s="1218">
        <f>C137+C112+C50+C76</f>
        <v>0</v>
      </c>
    </row>
    <row r="142" spans="1:3" s="1231" customFormat="1" ht="17.25" customHeight="1" thickBot="1">
      <c r="A142" s="1235" t="s">
        <v>924</v>
      </c>
      <c r="B142" s="1263">
        <f>B140+B141</f>
        <v>0</v>
      </c>
      <c r="C142" s="1264">
        <f>C140+C141</f>
        <v>0</v>
      </c>
    </row>
    <row r="143" spans="1:3">
      <c r="A143" s="1389"/>
      <c r="B143" s="1390"/>
      <c r="C143" s="1391"/>
    </row>
    <row r="144" spans="1:3" s="866" customFormat="1" ht="15.75" customHeight="1">
      <c r="A144" s="1219" t="s">
        <v>1232</v>
      </c>
      <c r="B144" s="1237"/>
      <c r="C144" s="1238"/>
    </row>
    <row r="145" spans="1:3" ht="46.5" customHeight="1" thickBot="1">
      <c r="A145" s="1514" t="s">
        <v>1285</v>
      </c>
      <c r="B145" s="1515"/>
      <c r="C145" s="1516"/>
    </row>
    <row r="146" spans="1:3">
      <c r="A146" s="1236"/>
    </row>
    <row r="147" spans="1:3">
      <c r="A147" s="1236"/>
    </row>
    <row r="148" spans="1:3">
      <c r="A148" s="1236"/>
    </row>
  </sheetData>
  <mergeCells count="2">
    <mergeCell ref="A1:C1"/>
    <mergeCell ref="A145:C145"/>
  </mergeCells>
  <pageMargins left="0.51181102362204722" right="0.51181102362204722" top="0.55118110236220474" bottom="0.15748031496062992" header="0.31496062992125984" footer="0.19685039370078741"/>
  <pageSetup paperSize="9" scale="80" orientation="portrait" r:id="rId1"/>
  <rowBreaks count="2" manualBreakCount="2">
    <brk id="51" max="16383" man="1"/>
    <brk id="113" max="16383" man="1"/>
  </rowBreaks>
</worksheet>
</file>

<file path=xl/worksheets/sheet17.xml><?xml version="1.0" encoding="utf-8"?>
<worksheet xmlns="http://schemas.openxmlformats.org/spreadsheetml/2006/main" xmlns:r="http://schemas.openxmlformats.org/officeDocument/2006/relationships">
  <dimension ref="A1:C67"/>
  <sheetViews>
    <sheetView zoomScale="90" zoomScaleNormal="90" workbookViewId="0">
      <selection activeCell="B63" sqref="B63"/>
    </sheetView>
  </sheetViews>
  <sheetFormatPr defaultColWidth="8.88671875" defaultRowHeight="13.8"/>
  <cols>
    <col min="1" max="1" width="82.6640625" style="867" customWidth="1"/>
    <col min="2" max="2" width="12.33203125" style="867" customWidth="1"/>
    <col min="3" max="3" width="11.88671875" style="867" customWidth="1"/>
    <col min="4" max="16384" width="8.88671875" style="867"/>
  </cols>
  <sheetData>
    <row r="1" spans="1:3" ht="15.6">
      <c r="A1" s="1511" t="s">
        <v>1233</v>
      </c>
      <c r="B1" s="1512"/>
      <c r="C1" s="1513"/>
    </row>
    <row r="2" spans="1:3">
      <c r="A2" s="1129" t="s">
        <v>890</v>
      </c>
      <c r="B2" s="1201"/>
      <c r="C2" s="1202"/>
    </row>
    <row r="3" spans="1:3" ht="14.4" thickBot="1">
      <c r="A3" s="1214"/>
      <c r="B3" s="1201"/>
      <c r="C3" s="1202"/>
    </row>
    <row r="4" spans="1:3" ht="28.8">
      <c r="A4" s="1246" t="s">
        <v>1234</v>
      </c>
      <c r="B4" s="1239" t="s">
        <v>1155</v>
      </c>
      <c r="C4" s="1240" t="s">
        <v>1154</v>
      </c>
    </row>
    <row r="5" spans="1:3" ht="14.25" customHeight="1">
      <c r="A5" s="1272" t="s">
        <v>638</v>
      </c>
      <c r="B5" s="1228">
        <f>SUM(B6:B13)</f>
        <v>0</v>
      </c>
      <c r="C5" s="1229">
        <f>SUM(C6:C13)</f>
        <v>0</v>
      </c>
    </row>
    <row r="6" spans="1:3">
      <c r="A6" s="1222" t="s">
        <v>1235</v>
      </c>
      <c r="B6" s="1265"/>
      <c r="C6" s="1266"/>
    </row>
    <row r="7" spans="1:3">
      <c r="A7" s="1248" t="s">
        <v>1236</v>
      </c>
      <c r="B7" s="1265"/>
      <c r="C7" s="1266"/>
    </row>
    <row r="8" spans="1:3">
      <c r="A8" s="1222" t="s">
        <v>966</v>
      </c>
      <c r="B8" s="1265"/>
      <c r="C8" s="1266"/>
    </row>
    <row r="9" spans="1:3">
      <c r="A9" s="1248" t="s">
        <v>1237</v>
      </c>
      <c r="B9" s="1265"/>
      <c r="C9" s="1266"/>
    </row>
    <row r="10" spans="1:3">
      <c r="A10" s="1222" t="s">
        <v>856</v>
      </c>
      <c r="B10" s="1265"/>
      <c r="C10" s="1266"/>
    </row>
    <row r="11" spans="1:3">
      <c r="A11" s="1222" t="s">
        <v>851</v>
      </c>
      <c r="B11" s="1265"/>
      <c r="C11" s="1266"/>
    </row>
    <row r="12" spans="1:3">
      <c r="A12" s="1222" t="s">
        <v>872</v>
      </c>
      <c r="B12" s="1265"/>
      <c r="C12" s="1266"/>
    </row>
    <row r="13" spans="1:3">
      <c r="A13" s="1222" t="s">
        <v>98</v>
      </c>
      <c r="B13" s="1265"/>
      <c r="C13" s="1266"/>
    </row>
    <row r="14" spans="1:3" ht="14.25" customHeight="1">
      <c r="A14" s="1272" t="s">
        <v>652</v>
      </c>
      <c r="B14" s="1228">
        <f>B15+B22+B23+B24+B25+B26+B27</f>
        <v>0</v>
      </c>
      <c r="C14" s="1229">
        <f>C15+C22+C23+C24+C25+C26+C27</f>
        <v>0</v>
      </c>
    </row>
    <row r="15" spans="1:3" s="866" customFormat="1">
      <c r="A15" s="1222" t="s">
        <v>874</v>
      </c>
      <c r="B15" s="1267">
        <f>SUM(B16:B21)</f>
        <v>0</v>
      </c>
      <c r="C15" s="1268">
        <f>SUM(C16:C21)</f>
        <v>0</v>
      </c>
    </row>
    <row r="16" spans="1:3">
      <c r="A16" s="1247" t="s">
        <v>1297</v>
      </c>
      <c r="B16" s="1265"/>
      <c r="C16" s="1266"/>
    </row>
    <row r="17" spans="1:3">
      <c r="A17" s="1247" t="s">
        <v>1303</v>
      </c>
      <c r="B17" s="1265"/>
      <c r="C17" s="1266"/>
    </row>
    <row r="18" spans="1:3">
      <c r="A18" s="1247" t="s">
        <v>1304</v>
      </c>
      <c r="B18" s="1265"/>
      <c r="C18" s="1266"/>
    </row>
    <row r="19" spans="1:3">
      <c r="A19" s="1247" t="s">
        <v>1305</v>
      </c>
      <c r="B19" s="1265"/>
      <c r="C19" s="1266"/>
    </row>
    <row r="20" spans="1:3">
      <c r="A20" s="1247" t="s">
        <v>1306</v>
      </c>
      <c r="B20" s="1265"/>
      <c r="C20" s="1266"/>
    </row>
    <row r="21" spans="1:3">
      <c r="A21" s="1247" t="s">
        <v>1307</v>
      </c>
      <c r="B21" s="1265"/>
      <c r="C21" s="1266"/>
    </row>
    <row r="22" spans="1:3">
      <c r="A22" s="1222" t="s">
        <v>635</v>
      </c>
      <c r="B22" s="1265"/>
      <c r="C22" s="1266"/>
    </row>
    <row r="23" spans="1:3">
      <c r="A23" s="1222" t="s">
        <v>967</v>
      </c>
      <c r="B23" s="1265"/>
      <c r="C23" s="1266"/>
    </row>
    <row r="24" spans="1:3">
      <c r="A24" s="1222" t="s">
        <v>968</v>
      </c>
      <c r="B24" s="1265"/>
      <c r="C24" s="1266"/>
    </row>
    <row r="25" spans="1:3">
      <c r="A25" s="1222" t="s">
        <v>969</v>
      </c>
      <c r="B25" s="1265"/>
      <c r="C25" s="1266"/>
    </row>
    <row r="26" spans="1:3">
      <c r="A26" s="1222" t="s">
        <v>884</v>
      </c>
      <c r="B26" s="1265"/>
      <c r="C26" s="1266"/>
    </row>
    <row r="27" spans="1:3">
      <c r="A27" s="1222" t="s">
        <v>885</v>
      </c>
      <c r="B27" s="1265"/>
      <c r="C27" s="1266"/>
    </row>
    <row r="28" spans="1:3" ht="14.4" thickBot="1">
      <c r="A28" s="1222" t="s">
        <v>1296</v>
      </c>
      <c r="B28" s="1265"/>
      <c r="C28" s="1266"/>
    </row>
    <row r="29" spans="1:3" ht="18" customHeight="1" thickBot="1">
      <c r="A29" s="1223" t="s">
        <v>922</v>
      </c>
      <c r="B29" s="1224">
        <f>B5-B14</f>
        <v>0</v>
      </c>
      <c r="C29" s="1225">
        <f>C5-C14</f>
        <v>0</v>
      </c>
    </row>
    <row r="30" spans="1:3" ht="18" customHeight="1">
      <c r="A30" s="1226" t="s">
        <v>923</v>
      </c>
      <c r="B30" s="1211"/>
      <c r="C30" s="1212"/>
    </row>
    <row r="31" spans="1:3" ht="18" customHeight="1" thickBot="1">
      <c r="A31" s="1227" t="s">
        <v>924</v>
      </c>
      <c r="B31" s="1253">
        <f>B29+B30</f>
        <v>0</v>
      </c>
      <c r="C31" s="1254">
        <f>C29+C30</f>
        <v>0</v>
      </c>
    </row>
    <row r="32" spans="1:3">
      <c r="A32" s="1214"/>
      <c r="B32" s="1201"/>
      <c r="C32" s="1202"/>
    </row>
    <row r="33" spans="1:3" ht="14.4" thickBot="1">
      <c r="A33" s="1214"/>
      <c r="B33" s="1201"/>
      <c r="C33" s="1202"/>
    </row>
    <row r="34" spans="1:3" ht="28.8">
      <c r="A34" s="1241" t="s">
        <v>1238</v>
      </c>
      <c r="B34" s="1239" t="s">
        <v>1155</v>
      </c>
      <c r="C34" s="1240" t="s">
        <v>1154</v>
      </c>
    </row>
    <row r="35" spans="1:3" ht="14.25" customHeight="1">
      <c r="A35" s="1272" t="s">
        <v>638</v>
      </c>
      <c r="B35" s="1228">
        <f>SUM(B36:B43)</f>
        <v>0</v>
      </c>
      <c r="C35" s="1229">
        <f>SUM(C36:C43)</f>
        <v>0</v>
      </c>
    </row>
    <row r="36" spans="1:3">
      <c r="A36" s="1222" t="s">
        <v>1235</v>
      </c>
      <c r="B36" s="1265"/>
      <c r="C36" s="1266"/>
    </row>
    <row r="37" spans="1:3">
      <c r="A37" s="1248" t="s">
        <v>1236</v>
      </c>
      <c r="B37" s="1265"/>
      <c r="C37" s="1266"/>
    </row>
    <row r="38" spans="1:3">
      <c r="A38" s="1222" t="s">
        <v>966</v>
      </c>
      <c r="B38" s="1265"/>
      <c r="C38" s="1266"/>
    </row>
    <row r="39" spans="1:3">
      <c r="A39" s="1248" t="s">
        <v>1237</v>
      </c>
      <c r="B39" s="1265"/>
      <c r="C39" s="1266"/>
    </row>
    <row r="40" spans="1:3">
      <c r="A40" s="1222" t="s">
        <v>856</v>
      </c>
      <c r="B40" s="1265"/>
      <c r="C40" s="1266"/>
    </row>
    <row r="41" spans="1:3">
      <c r="A41" s="1222" t="s">
        <v>851</v>
      </c>
      <c r="B41" s="1265"/>
      <c r="C41" s="1266"/>
    </row>
    <row r="42" spans="1:3">
      <c r="A42" s="1222" t="s">
        <v>872</v>
      </c>
      <c r="B42" s="1265"/>
      <c r="C42" s="1266"/>
    </row>
    <row r="43" spans="1:3">
      <c r="A43" s="1222" t="s">
        <v>98</v>
      </c>
      <c r="B43" s="1265"/>
      <c r="C43" s="1266"/>
    </row>
    <row r="44" spans="1:3" ht="14.25" customHeight="1">
      <c r="A44" s="1272" t="s">
        <v>652</v>
      </c>
      <c r="B44" s="1228">
        <f>B45+B52+B53+B54+B55+B56+B57</f>
        <v>0</v>
      </c>
      <c r="C44" s="1229">
        <f>C45+C52+C53+C54+C55+C56+C57</f>
        <v>0</v>
      </c>
    </row>
    <row r="45" spans="1:3" s="866" customFormat="1">
      <c r="A45" s="1222" t="s">
        <v>874</v>
      </c>
      <c r="B45" s="1269">
        <f>SUM(B46:B51)</f>
        <v>0</v>
      </c>
      <c r="C45" s="1270">
        <f>SUM(C46:C51)</f>
        <v>0</v>
      </c>
    </row>
    <row r="46" spans="1:3">
      <c r="A46" s="1247" t="s">
        <v>1297</v>
      </c>
      <c r="B46" s="1265"/>
      <c r="C46" s="1266"/>
    </row>
    <row r="47" spans="1:3">
      <c r="A47" s="1247" t="s">
        <v>1298</v>
      </c>
      <c r="B47" s="1265"/>
      <c r="C47" s="1266"/>
    </row>
    <row r="48" spans="1:3">
      <c r="A48" s="1247" t="s">
        <v>1299</v>
      </c>
      <c r="B48" s="1265"/>
      <c r="C48" s="1266"/>
    </row>
    <row r="49" spans="1:3">
      <c r="A49" s="1247" t="s">
        <v>1300</v>
      </c>
      <c r="B49" s="1265"/>
      <c r="C49" s="1266"/>
    </row>
    <row r="50" spans="1:3">
      <c r="A50" s="1247" t="s">
        <v>1301</v>
      </c>
      <c r="B50" s="1265"/>
      <c r="C50" s="1266"/>
    </row>
    <row r="51" spans="1:3">
      <c r="A51" s="1247" t="s">
        <v>1302</v>
      </c>
      <c r="B51" s="1265"/>
      <c r="C51" s="1266"/>
    </row>
    <row r="52" spans="1:3">
      <c r="A52" s="1222" t="s">
        <v>635</v>
      </c>
      <c r="B52" s="1265"/>
      <c r="C52" s="1266"/>
    </row>
    <row r="53" spans="1:3">
      <c r="A53" s="1222" t="s">
        <v>967</v>
      </c>
      <c r="B53" s="1265"/>
      <c r="C53" s="1266"/>
    </row>
    <row r="54" spans="1:3">
      <c r="A54" s="1222" t="s">
        <v>968</v>
      </c>
      <c r="B54" s="1265"/>
      <c r="C54" s="1266"/>
    </row>
    <row r="55" spans="1:3">
      <c r="A55" s="1222" t="s">
        <v>969</v>
      </c>
      <c r="B55" s="1265"/>
      <c r="C55" s="1266"/>
    </row>
    <row r="56" spans="1:3">
      <c r="A56" s="1222" t="s">
        <v>884</v>
      </c>
      <c r="B56" s="1265"/>
      <c r="C56" s="1266"/>
    </row>
    <row r="57" spans="1:3">
      <c r="A57" s="1222" t="s">
        <v>885</v>
      </c>
      <c r="B57" s="1265"/>
      <c r="C57" s="1266"/>
    </row>
    <row r="58" spans="1:3" ht="14.4" thickBot="1">
      <c r="A58" s="1222" t="s">
        <v>1296</v>
      </c>
      <c r="B58" s="1265"/>
      <c r="C58" s="1266"/>
    </row>
    <row r="59" spans="1:3" ht="18" customHeight="1" thickBot="1">
      <c r="A59" s="1223" t="s">
        <v>922</v>
      </c>
      <c r="B59" s="1224">
        <f>B35-B44</f>
        <v>0</v>
      </c>
      <c r="C59" s="1225">
        <f>C35-C44</f>
        <v>0</v>
      </c>
    </row>
    <row r="60" spans="1:3" ht="18" customHeight="1">
      <c r="A60" s="1226" t="s">
        <v>923</v>
      </c>
      <c r="B60" s="1211"/>
      <c r="C60" s="1212"/>
    </row>
    <row r="61" spans="1:3" ht="18" customHeight="1" thickBot="1">
      <c r="A61" s="1227" t="s">
        <v>924</v>
      </c>
      <c r="B61" s="1253">
        <f>B59+B60</f>
        <v>0</v>
      </c>
      <c r="C61" s="1254">
        <f>C59+C60</f>
        <v>0</v>
      </c>
    </row>
    <row r="62" spans="1:3" ht="14.4" thickBot="1">
      <c r="A62" s="1214"/>
      <c r="B62" s="1201"/>
      <c r="C62" s="1202"/>
    </row>
    <row r="63" spans="1:3" s="1231" customFormat="1" ht="17.25" customHeight="1" thickBot="1">
      <c r="A63" s="1271" t="s">
        <v>1239</v>
      </c>
      <c r="B63" s="1232">
        <f>B29+B59</f>
        <v>0</v>
      </c>
      <c r="C63" s="1233">
        <f>C29+C59</f>
        <v>0</v>
      </c>
    </row>
    <row r="64" spans="1:3" ht="17.25" customHeight="1">
      <c r="A64" s="1234" t="s">
        <v>923</v>
      </c>
      <c r="B64" s="1217">
        <f>B30+B60</f>
        <v>0</v>
      </c>
      <c r="C64" s="1218">
        <f>C30+C60</f>
        <v>0</v>
      </c>
    </row>
    <row r="65" spans="1:3" s="1231" customFormat="1" ht="17.25" customHeight="1" thickBot="1">
      <c r="A65" s="1235" t="s">
        <v>924</v>
      </c>
      <c r="B65" s="1263">
        <f>B63+B64</f>
        <v>0</v>
      </c>
      <c r="C65" s="1264">
        <f>C63+C64</f>
        <v>0</v>
      </c>
    </row>
    <row r="66" spans="1:3" s="866" customFormat="1" ht="14.4">
      <c r="A66" s="1242"/>
      <c r="B66" s="1130"/>
      <c r="C66" s="1131"/>
    </row>
    <row r="67" spans="1:3" s="1230" customFormat="1" ht="12.6" thickBot="1">
      <c r="A67" s="1243" t="s">
        <v>1232</v>
      </c>
      <c r="B67" s="1244"/>
      <c r="C67" s="1245"/>
    </row>
  </sheetData>
  <mergeCells count="1">
    <mergeCell ref="A1:C1"/>
  </mergeCells>
  <pageMargins left="0.70866141732283472" right="0.70866141732283472" top="0.74803149606299213" bottom="0.74803149606299213" header="0.31496062992125984" footer="0.31496062992125984"/>
  <pageSetup paperSize="9" scale="73" orientation="portrait" r:id="rId1"/>
</worksheet>
</file>

<file path=xl/worksheets/sheet18.xml><?xml version="1.0" encoding="utf-8"?>
<worksheet xmlns="http://schemas.openxmlformats.org/spreadsheetml/2006/main" xmlns:r="http://schemas.openxmlformats.org/officeDocument/2006/relationships">
  <dimension ref="A1:DF95"/>
  <sheetViews>
    <sheetView view="pageBreakPreview" zoomScale="80" zoomScaleNormal="100" zoomScaleSheetLayoutView="80" workbookViewId="0">
      <selection sqref="A1:G1"/>
    </sheetView>
  </sheetViews>
  <sheetFormatPr defaultColWidth="24.33203125" defaultRowHeight="13.2"/>
  <cols>
    <col min="1" max="1" width="24.5546875" style="799" customWidth="1"/>
    <col min="2" max="2" width="69.88671875" style="799" customWidth="1"/>
    <col min="3" max="3" width="19.88671875" style="799" customWidth="1"/>
    <col min="4" max="4" width="19" style="799" customWidth="1"/>
    <col min="5" max="5" width="20.33203125" style="799" customWidth="1"/>
    <col min="6" max="6" width="22.5546875" style="799" customWidth="1"/>
    <col min="7" max="7" width="19.88671875" style="799" customWidth="1"/>
    <col min="8" max="28" width="24.33203125" style="822"/>
    <col min="29" max="100" width="24.33203125" style="821"/>
    <col min="101" max="16384" width="24.33203125" style="799"/>
  </cols>
  <sheetData>
    <row r="1" spans="1:110" ht="26.25" customHeight="1">
      <c r="A1" s="1499" t="s">
        <v>1161</v>
      </c>
      <c r="B1" s="1499"/>
      <c r="C1" s="1499"/>
      <c r="D1" s="1499"/>
      <c r="E1" s="1499"/>
      <c r="F1" s="1499"/>
      <c r="G1" s="1499"/>
    </row>
    <row r="2" spans="1:110" s="940" customFormat="1" ht="17.399999999999999">
      <c r="A2" s="1093"/>
      <c r="B2" s="1093"/>
      <c r="C2" s="1093"/>
      <c r="D2" s="1093"/>
      <c r="E2" s="1093"/>
      <c r="F2" s="1093"/>
      <c r="G2" s="1093"/>
      <c r="H2" s="822"/>
      <c r="I2" s="822"/>
      <c r="J2" s="822"/>
      <c r="K2" s="822"/>
      <c r="L2" s="822"/>
      <c r="M2" s="822"/>
      <c r="N2" s="822"/>
      <c r="O2" s="822"/>
      <c r="P2" s="822"/>
      <c r="Q2" s="822"/>
      <c r="R2" s="822"/>
      <c r="S2" s="822"/>
      <c r="T2" s="822"/>
      <c r="U2" s="822"/>
      <c r="V2" s="822"/>
      <c r="W2" s="822"/>
      <c r="X2" s="822"/>
      <c r="Y2" s="822"/>
      <c r="Z2" s="822"/>
      <c r="AA2" s="822"/>
      <c r="AB2" s="822"/>
      <c r="AC2" s="821"/>
      <c r="AD2" s="821"/>
      <c r="AE2" s="821"/>
      <c r="AF2" s="821"/>
      <c r="AG2" s="821"/>
      <c r="AH2" s="821"/>
      <c r="AI2" s="821"/>
      <c r="AJ2" s="821"/>
      <c r="AK2" s="821"/>
      <c r="AL2" s="821"/>
      <c r="AM2" s="821"/>
      <c r="AN2" s="821"/>
      <c r="AO2" s="821"/>
      <c r="AP2" s="821"/>
      <c r="AQ2" s="821"/>
      <c r="AR2" s="821"/>
      <c r="AS2" s="821"/>
      <c r="AT2" s="821"/>
      <c r="AU2" s="821"/>
      <c r="AV2" s="821"/>
      <c r="AW2" s="821"/>
      <c r="AX2" s="821"/>
      <c r="AY2" s="821"/>
      <c r="AZ2" s="821"/>
      <c r="BA2" s="821"/>
      <c r="BB2" s="821"/>
      <c r="BC2" s="821"/>
      <c r="BD2" s="821"/>
      <c r="BE2" s="821"/>
      <c r="BF2" s="821"/>
      <c r="BG2" s="821"/>
      <c r="BH2" s="821"/>
      <c r="BI2" s="821"/>
      <c r="BJ2" s="821"/>
      <c r="BK2" s="821"/>
      <c r="BL2" s="821"/>
      <c r="BM2" s="821"/>
      <c r="BN2" s="821"/>
      <c r="BO2" s="821"/>
      <c r="BP2" s="821"/>
      <c r="BQ2" s="821"/>
      <c r="BR2" s="821"/>
      <c r="BS2" s="821"/>
      <c r="BT2" s="821"/>
      <c r="BU2" s="821"/>
      <c r="BV2" s="821"/>
      <c r="BW2" s="821"/>
      <c r="BX2" s="821"/>
      <c r="BY2" s="821"/>
      <c r="BZ2" s="821"/>
      <c r="CA2" s="821"/>
      <c r="CB2" s="821"/>
      <c r="CC2" s="821"/>
      <c r="CD2" s="821"/>
      <c r="CE2" s="821"/>
      <c r="CF2" s="821"/>
      <c r="CG2" s="821"/>
      <c r="CH2" s="821"/>
      <c r="CI2" s="821"/>
      <c r="CJ2" s="821"/>
      <c r="CK2" s="821"/>
      <c r="CL2" s="821"/>
      <c r="CM2" s="821"/>
      <c r="CN2" s="821"/>
      <c r="CO2" s="821"/>
      <c r="CP2" s="821"/>
      <c r="CQ2" s="821"/>
      <c r="CR2" s="821"/>
      <c r="CS2" s="821"/>
      <c r="CT2" s="821"/>
      <c r="CU2" s="821"/>
      <c r="CV2" s="821"/>
      <c r="CW2" s="821"/>
      <c r="CX2" s="821"/>
      <c r="CY2" s="821"/>
      <c r="CZ2" s="821"/>
      <c r="DA2" s="821"/>
      <c r="DB2" s="821"/>
      <c r="DC2" s="821"/>
      <c r="DD2" s="821"/>
      <c r="DE2" s="821"/>
      <c r="DF2" s="821"/>
    </row>
    <row r="3" spans="1:110">
      <c r="A3" s="940" t="s">
        <v>549</v>
      </c>
      <c r="B3" s="1092"/>
      <c r="C3" s="940"/>
      <c r="D3" s="940"/>
      <c r="E3" s="940"/>
      <c r="F3" s="940"/>
      <c r="G3" s="940"/>
    </row>
    <row r="4" spans="1:110">
      <c r="A4" s="940" t="s">
        <v>332</v>
      </c>
      <c r="B4" s="1092"/>
      <c r="C4" s="940"/>
      <c r="D4" s="940"/>
      <c r="E4" s="940"/>
      <c r="F4" s="940"/>
      <c r="G4" s="940"/>
    </row>
    <row r="5" spans="1:110">
      <c r="A5" s="940" t="s">
        <v>333</v>
      </c>
      <c r="B5" s="1092"/>
      <c r="C5" s="940"/>
      <c r="D5" s="940"/>
      <c r="E5" s="940"/>
      <c r="F5" s="940"/>
      <c r="G5" s="940"/>
    </row>
    <row r="6" spans="1:110">
      <c r="A6" s="940" t="s">
        <v>334</v>
      </c>
      <c r="B6" s="1092"/>
      <c r="C6" s="940"/>
      <c r="D6" s="940"/>
      <c r="E6" s="940"/>
      <c r="F6" s="940"/>
      <c r="G6" s="940"/>
    </row>
    <row r="7" spans="1:110">
      <c r="A7" s="940" t="s">
        <v>335</v>
      </c>
      <c r="B7" s="1092"/>
      <c r="C7" s="940"/>
      <c r="D7" s="940"/>
      <c r="E7" s="940"/>
      <c r="F7" s="940"/>
      <c r="G7" s="940"/>
    </row>
    <row r="8" spans="1:110" ht="16.5" customHeight="1">
      <c r="A8" s="940"/>
      <c r="B8" s="940"/>
      <c r="C8" s="940"/>
      <c r="D8" s="940"/>
      <c r="E8" s="940"/>
      <c r="F8" s="940"/>
      <c r="G8" s="940"/>
    </row>
    <row r="9" spans="1:110" ht="15" thickBot="1">
      <c r="A9" s="1075" t="s">
        <v>96</v>
      </c>
      <c r="C9" s="1091"/>
      <c r="D9" s="1091"/>
      <c r="E9" s="1091"/>
      <c r="F9" s="1091"/>
      <c r="G9" s="1090" t="s">
        <v>336</v>
      </c>
    </row>
    <row r="10" spans="1:110" s="1087" customFormat="1" ht="65.25" customHeight="1" thickTop="1">
      <c r="A10" s="932" t="s">
        <v>337</v>
      </c>
      <c r="B10" s="931" t="s">
        <v>338</v>
      </c>
      <c r="C10" s="931" t="s">
        <v>1137</v>
      </c>
      <c r="D10" s="931" t="s">
        <v>1138</v>
      </c>
      <c r="E10" s="931" t="s">
        <v>1139</v>
      </c>
      <c r="F10" s="931" t="s">
        <v>1140</v>
      </c>
      <c r="G10" s="930" t="s">
        <v>1133</v>
      </c>
      <c r="H10" s="1089"/>
      <c r="I10" s="1089"/>
      <c r="J10" s="1089"/>
      <c r="K10" s="1089"/>
      <c r="L10" s="1089"/>
      <c r="M10" s="1089"/>
      <c r="N10" s="1089"/>
      <c r="O10" s="1089"/>
      <c r="P10" s="1089"/>
      <c r="Q10" s="1089"/>
      <c r="R10" s="1089"/>
      <c r="S10" s="1089"/>
      <c r="T10" s="1089"/>
      <c r="U10" s="1089"/>
      <c r="V10" s="1089"/>
      <c r="W10" s="1089"/>
      <c r="X10" s="1089"/>
      <c r="Y10" s="1089"/>
      <c r="Z10" s="1089"/>
      <c r="AA10" s="1089"/>
      <c r="AB10" s="1089"/>
      <c r="AC10" s="1088"/>
      <c r="AD10" s="1088"/>
      <c r="AE10" s="1088"/>
      <c r="AF10" s="1088"/>
      <c r="AG10" s="1088"/>
      <c r="AH10" s="1088"/>
      <c r="AI10" s="1088"/>
      <c r="AJ10" s="1088"/>
      <c r="AK10" s="1088"/>
      <c r="AL10" s="1088"/>
      <c r="AM10" s="1088"/>
      <c r="AN10" s="1088"/>
      <c r="AO10" s="1088"/>
      <c r="AP10" s="1088"/>
      <c r="AQ10" s="1088"/>
      <c r="AR10" s="1088"/>
      <c r="AS10" s="1088"/>
      <c r="AT10" s="1088"/>
      <c r="AU10" s="1088"/>
      <c r="AV10" s="1088"/>
      <c r="AW10" s="1088"/>
      <c r="AX10" s="1088"/>
      <c r="AY10" s="1088"/>
      <c r="AZ10" s="1088"/>
      <c r="BA10" s="1088"/>
      <c r="BB10" s="1088"/>
      <c r="BC10" s="1088"/>
      <c r="BD10" s="1088"/>
      <c r="BE10" s="1088"/>
      <c r="BF10" s="1088"/>
      <c r="BG10" s="1088"/>
      <c r="BH10" s="1088"/>
      <c r="BI10" s="1088"/>
      <c r="BJ10" s="1088"/>
      <c r="BK10" s="1088"/>
      <c r="BL10" s="1088"/>
      <c r="BM10" s="1088"/>
      <c r="BN10" s="1088"/>
      <c r="BO10" s="1088"/>
      <c r="BP10" s="1088"/>
      <c r="BQ10" s="1088"/>
      <c r="BR10" s="1088"/>
      <c r="BS10" s="1088"/>
      <c r="BT10" s="1088"/>
      <c r="BU10" s="1088"/>
      <c r="BV10" s="1088"/>
      <c r="BW10" s="1088"/>
      <c r="BX10" s="1088"/>
      <c r="BY10" s="1088"/>
      <c r="BZ10" s="1088"/>
      <c r="CA10" s="1088"/>
      <c r="CB10" s="1088"/>
      <c r="CC10" s="1088"/>
      <c r="CD10" s="1088"/>
      <c r="CE10" s="1088"/>
      <c r="CF10" s="1088"/>
      <c r="CG10" s="1088"/>
      <c r="CH10" s="1088"/>
      <c r="CI10" s="1088"/>
      <c r="CJ10" s="1088"/>
      <c r="CK10" s="1088"/>
      <c r="CL10" s="1088"/>
      <c r="CM10" s="1088"/>
      <c r="CN10" s="1088"/>
      <c r="CO10" s="1088"/>
      <c r="CP10" s="1088"/>
      <c r="CQ10" s="1088"/>
      <c r="CR10" s="1088"/>
      <c r="CS10" s="1088"/>
      <c r="CT10" s="1088"/>
      <c r="CU10" s="1088"/>
      <c r="CV10" s="1088"/>
    </row>
    <row r="11" spans="1:110" s="979" customFormat="1">
      <c r="A11" s="1056">
        <v>2000</v>
      </c>
      <c r="B11" s="1055" t="s">
        <v>971</v>
      </c>
      <c r="C11" s="1054"/>
      <c r="D11" s="1054"/>
      <c r="E11" s="1054"/>
      <c r="F11" s="1054"/>
      <c r="G11" s="1053"/>
      <c r="H11" s="822"/>
      <c r="I11" s="822"/>
      <c r="J11" s="822"/>
      <c r="K11" s="822"/>
      <c r="L11" s="822"/>
      <c r="M11" s="822"/>
      <c r="N11" s="822"/>
      <c r="O11" s="822"/>
      <c r="P11" s="822"/>
      <c r="Q11" s="822"/>
      <c r="R11" s="822"/>
      <c r="S11" s="822"/>
      <c r="T11" s="822"/>
      <c r="U11" s="822"/>
      <c r="V11" s="822"/>
      <c r="W11" s="822"/>
      <c r="X11" s="822"/>
      <c r="Y11" s="822"/>
      <c r="Z11" s="822"/>
      <c r="AA11" s="822"/>
      <c r="AB11" s="822"/>
      <c r="AC11" s="821"/>
      <c r="AD11" s="821"/>
      <c r="AE11" s="821"/>
      <c r="AF11" s="821"/>
      <c r="AG11" s="821"/>
      <c r="AH11" s="821"/>
      <c r="AI11" s="821"/>
      <c r="AJ11" s="821"/>
      <c r="AK11" s="821"/>
      <c r="AL11" s="821"/>
      <c r="AM11" s="821"/>
      <c r="AN11" s="821"/>
      <c r="AO11" s="821"/>
      <c r="AP11" s="821"/>
      <c r="AQ11" s="821"/>
      <c r="AR11" s="821"/>
      <c r="AS11" s="821"/>
      <c r="AT11" s="821"/>
      <c r="AU11" s="821"/>
      <c r="AV11" s="821"/>
      <c r="AW11" s="821"/>
      <c r="AX11" s="821"/>
      <c r="AY11" s="821"/>
      <c r="AZ11" s="821"/>
      <c r="BA11" s="821"/>
      <c r="BB11" s="821"/>
      <c r="BC11" s="821"/>
      <c r="BD11" s="821"/>
      <c r="BE11" s="821"/>
      <c r="BF11" s="821"/>
      <c r="BG11" s="821"/>
      <c r="BH11" s="821"/>
      <c r="BI11" s="821"/>
      <c r="BJ11" s="821"/>
      <c r="BK11" s="821"/>
      <c r="BL11" s="821"/>
      <c r="BM11" s="821"/>
      <c r="BN11" s="821"/>
      <c r="BO11" s="821"/>
      <c r="BP11" s="821"/>
      <c r="BQ11" s="821"/>
      <c r="BR11" s="821"/>
      <c r="BS11" s="821"/>
      <c r="BT11" s="821"/>
      <c r="BU11" s="821"/>
      <c r="BV11" s="821"/>
      <c r="BW11" s="821"/>
      <c r="BX11" s="821"/>
      <c r="BY11" s="821"/>
      <c r="BZ11" s="821"/>
      <c r="CA11" s="821"/>
      <c r="CB11" s="821"/>
      <c r="CC11" s="821"/>
      <c r="CD11" s="821"/>
      <c r="CE11" s="821"/>
      <c r="CF11" s="821"/>
      <c r="CG11" s="821"/>
      <c r="CH11" s="821"/>
      <c r="CI11" s="821"/>
      <c r="CJ11" s="821"/>
      <c r="CK11" s="821"/>
      <c r="CL11" s="821"/>
      <c r="CM11" s="821"/>
      <c r="CN11" s="821"/>
      <c r="CO11" s="821"/>
      <c r="CP11" s="821"/>
      <c r="CQ11" s="821"/>
      <c r="CR11" s="821"/>
      <c r="CS11" s="821"/>
      <c r="CT11" s="821"/>
      <c r="CU11" s="821"/>
      <c r="CV11" s="821"/>
    </row>
    <row r="12" spans="1:110" ht="60">
      <c r="A12" s="1132">
        <v>2210</v>
      </c>
      <c r="B12" s="1133" t="s">
        <v>972</v>
      </c>
      <c r="C12" s="1134"/>
      <c r="D12" s="1134"/>
      <c r="E12" s="1134"/>
      <c r="F12" s="1134"/>
      <c r="G12" s="1135"/>
    </row>
    <row r="13" spans="1:110" ht="13.8">
      <c r="A13" s="1086">
        <v>2211</v>
      </c>
      <c r="B13" s="1085" t="s">
        <v>973</v>
      </c>
      <c r="C13" s="1070"/>
      <c r="D13" s="1070"/>
      <c r="E13" s="1070"/>
      <c r="F13" s="1070"/>
      <c r="G13" s="1069"/>
    </row>
    <row r="14" spans="1:110" ht="13.8">
      <c r="A14" s="1086">
        <v>2212</v>
      </c>
      <c r="B14" s="1085" t="s">
        <v>974</v>
      </c>
      <c r="C14" s="1070"/>
      <c r="D14" s="1070"/>
      <c r="E14" s="1070"/>
      <c r="F14" s="1070"/>
      <c r="G14" s="1069"/>
    </row>
    <row r="15" spans="1:110" ht="13.8">
      <c r="A15" s="1086">
        <v>2213</v>
      </c>
      <c r="B15" s="1085" t="s">
        <v>975</v>
      </c>
      <c r="C15" s="1070"/>
      <c r="D15" s="1070"/>
      <c r="E15" s="1070"/>
      <c r="F15" s="1070"/>
      <c r="G15" s="1069"/>
    </row>
    <row r="16" spans="1:110" ht="13.8">
      <c r="A16" s="1086">
        <v>2214</v>
      </c>
      <c r="B16" s="1085" t="s">
        <v>976</v>
      </c>
      <c r="C16" s="1070"/>
      <c r="D16" s="1070"/>
      <c r="E16" s="1070"/>
      <c r="F16" s="1070"/>
      <c r="G16" s="1069"/>
    </row>
    <row r="17" spans="1:7" ht="13.8">
      <c r="A17" s="1086">
        <v>2215</v>
      </c>
      <c r="B17" s="1085" t="s">
        <v>977</v>
      </c>
      <c r="C17" s="1070"/>
      <c r="D17" s="1070"/>
      <c r="E17" s="1070"/>
      <c r="F17" s="1070"/>
      <c r="G17" s="1069"/>
    </row>
    <row r="18" spans="1:7" ht="13.8">
      <c r="A18" s="1086">
        <v>2216</v>
      </c>
      <c r="B18" s="1085" t="s">
        <v>978</v>
      </c>
      <c r="C18" s="1070"/>
      <c r="D18" s="1070"/>
      <c r="E18" s="1070"/>
      <c r="F18" s="1070"/>
      <c r="G18" s="1069"/>
    </row>
    <row r="19" spans="1:7" ht="24">
      <c r="A19" s="1132">
        <v>2220</v>
      </c>
      <c r="B19" s="1133" t="s">
        <v>979</v>
      </c>
      <c r="C19" s="1134"/>
      <c r="D19" s="1134"/>
      <c r="E19" s="1134"/>
      <c r="F19" s="1134"/>
      <c r="G19" s="1135"/>
    </row>
    <row r="20" spans="1:7" ht="13.8">
      <c r="A20" s="1086">
        <v>2221</v>
      </c>
      <c r="B20" s="1085" t="s">
        <v>973</v>
      </c>
      <c r="C20" s="1070"/>
      <c r="D20" s="1070"/>
      <c r="E20" s="1070"/>
      <c r="F20" s="1070"/>
      <c r="G20" s="1069"/>
    </row>
    <row r="21" spans="1:7" ht="13.8">
      <c r="A21" s="1086">
        <v>2222</v>
      </c>
      <c r="B21" s="1085" t="s">
        <v>974</v>
      </c>
      <c r="C21" s="1070"/>
      <c r="D21" s="1070"/>
      <c r="E21" s="1070"/>
      <c r="F21" s="1070"/>
      <c r="G21" s="1069"/>
    </row>
    <row r="22" spans="1:7" ht="13.8">
      <c r="A22" s="1086">
        <v>2223</v>
      </c>
      <c r="B22" s="1085" t="s">
        <v>975</v>
      </c>
      <c r="C22" s="1070"/>
      <c r="D22" s="1070"/>
      <c r="E22" s="1070"/>
      <c r="F22" s="1070"/>
      <c r="G22" s="1069"/>
    </row>
    <row r="23" spans="1:7" ht="13.8">
      <c r="A23" s="1086">
        <v>2224</v>
      </c>
      <c r="B23" s="1085" t="s">
        <v>976</v>
      </c>
      <c r="C23" s="1070"/>
      <c r="D23" s="1070"/>
      <c r="E23" s="1070"/>
      <c r="F23" s="1070"/>
      <c r="G23" s="1069"/>
    </row>
    <row r="24" spans="1:7" ht="13.8">
      <c r="A24" s="1086">
        <v>2225</v>
      </c>
      <c r="B24" s="1085" t="s">
        <v>977</v>
      </c>
      <c r="C24" s="1070"/>
      <c r="D24" s="1070"/>
      <c r="E24" s="1070"/>
      <c r="F24" s="1070"/>
      <c r="G24" s="1069"/>
    </row>
    <row r="25" spans="1:7" ht="13.8">
      <c r="A25" s="1086">
        <v>2226</v>
      </c>
      <c r="B25" s="1085" t="s">
        <v>978</v>
      </c>
      <c r="C25" s="1070"/>
      <c r="D25" s="1070"/>
      <c r="E25" s="1070"/>
      <c r="F25" s="1070"/>
      <c r="G25" s="1069"/>
    </row>
    <row r="26" spans="1:7" ht="48">
      <c r="A26" s="1132">
        <v>2230</v>
      </c>
      <c r="B26" s="1133" t="s">
        <v>980</v>
      </c>
      <c r="C26" s="1134"/>
      <c r="D26" s="1134"/>
      <c r="E26" s="1134"/>
      <c r="F26" s="1134"/>
      <c r="G26" s="1135"/>
    </row>
    <row r="27" spans="1:7" ht="13.8">
      <c r="A27" s="1086">
        <v>2231</v>
      </c>
      <c r="B27" s="1085" t="s">
        <v>973</v>
      </c>
      <c r="C27" s="1070"/>
      <c r="D27" s="1070"/>
      <c r="E27" s="1070"/>
      <c r="F27" s="1070"/>
      <c r="G27" s="1069"/>
    </row>
    <row r="28" spans="1:7" ht="13.8">
      <c r="A28" s="1086">
        <v>2232</v>
      </c>
      <c r="B28" s="1085" t="s">
        <v>974</v>
      </c>
      <c r="C28" s="1070"/>
      <c r="D28" s="1070"/>
      <c r="E28" s="1070"/>
      <c r="F28" s="1070"/>
      <c r="G28" s="1069"/>
    </row>
    <row r="29" spans="1:7" ht="13.8">
      <c r="A29" s="1086">
        <v>2233</v>
      </c>
      <c r="B29" s="1085" t="s">
        <v>975</v>
      </c>
      <c r="C29" s="1070"/>
      <c r="D29" s="1070"/>
      <c r="E29" s="1070"/>
      <c r="F29" s="1070"/>
      <c r="G29" s="1069"/>
    </row>
    <row r="30" spans="1:7" ht="13.8">
      <c r="A30" s="1086">
        <v>2234</v>
      </c>
      <c r="B30" s="1085" t="s">
        <v>976</v>
      </c>
      <c r="C30" s="1070"/>
      <c r="D30" s="1070"/>
      <c r="E30" s="1070"/>
      <c r="F30" s="1070"/>
      <c r="G30" s="1069"/>
    </row>
    <row r="31" spans="1:7" ht="13.8">
      <c r="A31" s="1086">
        <v>2235</v>
      </c>
      <c r="B31" s="1085" t="s">
        <v>977</v>
      </c>
      <c r="C31" s="1070"/>
      <c r="D31" s="1070"/>
      <c r="E31" s="1070"/>
      <c r="F31" s="1070"/>
      <c r="G31" s="1069"/>
    </row>
    <row r="32" spans="1:7" ht="13.8">
      <c r="A32" s="1086">
        <v>2236</v>
      </c>
      <c r="B32" s="1085" t="s">
        <v>978</v>
      </c>
      <c r="C32" s="1070"/>
      <c r="D32" s="1070"/>
      <c r="E32" s="1070"/>
      <c r="F32" s="1070"/>
      <c r="G32" s="1069"/>
    </row>
    <row r="33" spans="1:7" ht="24">
      <c r="A33" s="1132">
        <v>2240</v>
      </c>
      <c r="B33" s="1133" t="s">
        <v>981</v>
      </c>
      <c r="C33" s="1134"/>
      <c r="D33" s="1134"/>
      <c r="E33" s="1134"/>
      <c r="F33" s="1134"/>
      <c r="G33" s="1135"/>
    </row>
    <row r="34" spans="1:7" ht="13.8">
      <c r="A34" s="1086">
        <v>2241</v>
      </c>
      <c r="B34" s="1085" t="s">
        <v>973</v>
      </c>
      <c r="C34" s="1070"/>
      <c r="D34" s="1070"/>
      <c r="E34" s="1070"/>
      <c r="F34" s="1070"/>
      <c r="G34" s="1069"/>
    </row>
    <row r="35" spans="1:7" ht="13.8">
      <c r="A35" s="1086">
        <v>2242</v>
      </c>
      <c r="B35" s="1085" t="s">
        <v>974</v>
      </c>
      <c r="C35" s="1070"/>
      <c r="D35" s="1070"/>
      <c r="E35" s="1070"/>
      <c r="F35" s="1070"/>
      <c r="G35" s="1069"/>
    </row>
    <row r="36" spans="1:7" ht="13.8">
      <c r="A36" s="1086">
        <v>2243</v>
      </c>
      <c r="B36" s="1085" t="s">
        <v>975</v>
      </c>
      <c r="C36" s="1070"/>
      <c r="D36" s="1070"/>
      <c r="E36" s="1070"/>
      <c r="F36" s="1070"/>
      <c r="G36" s="1069"/>
    </row>
    <row r="37" spans="1:7" ht="13.8">
      <c r="A37" s="1086">
        <v>2244</v>
      </c>
      <c r="B37" s="1085" t="s">
        <v>976</v>
      </c>
      <c r="C37" s="1070"/>
      <c r="D37" s="1070"/>
      <c r="E37" s="1070"/>
      <c r="F37" s="1070"/>
      <c r="G37" s="1069"/>
    </row>
    <row r="38" spans="1:7" ht="13.8">
      <c r="A38" s="1086">
        <v>2245</v>
      </c>
      <c r="B38" s="1085" t="s">
        <v>977</v>
      </c>
      <c r="C38" s="1070"/>
      <c r="D38" s="1070"/>
      <c r="E38" s="1070"/>
      <c r="F38" s="1070"/>
      <c r="G38" s="1069"/>
    </row>
    <row r="39" spans="1:7" ht="13.8">
      <c r="A39" s="1086">
        <v>2246</v>
      </c>
      <c r="B39" s="1085" t="s">
        <v>978</v>
      </c>
      <c r="C39" s="1070"/>
      <c r="D39" s="1070"/>
      <c r="E39" s="1070"/>
      <c r="F39" s="1070"/>
      <c r="G39" s="1069"/>
    </row>
    <row r="40" spans="1:7" ht="24">
      <c r="A40" s="1132">
        <v>2250</v>
      </c>
      <c r="B40" s="1133" t="s">
        <v>982</v>
      </c>
      <c r="C40" s="1134"/>
      <c r="D40" s="1134"/>
      <c r="E40" s="1134"/>
      <c r="F40" s="1134"/>
      <c r="G40" s="1135"/>
    </row>
    <row r="41" spans="1:7" ht="13.8">
      <c r="A41" s="1086">
        <v>2251</v>
      </c>
      <c r="B41" s="1085" t="s">
        <v>973</v>
      </c>
      <c r="C41" s="1070"/>
      <c r="D41" s="1070"/>
      <c r="E41" s="1070"/>
      <c r="F41" s="1070"/>
      <c r="G41" s="1069"/>
    </row>
    <row r="42" spans="1:7" ht="13.8">
      <c r="A42" s="1086">
        <v>2252</v>
      </c>
      <c r="B42" s="1085" t="s">
        <v>974</v>
      </c>
      <c r="C42" s="1070"/>
      <c r="D42" s="1070"/>
      <c r="E42" s="1070"/>
      <c r="F42" s="1070"/>
      <c r="G42" s="1069"/>
    </row>
    <row r="43" spans="1:7" ht="13.8">
      <c r="A43" s="1086">
        <v>2253</v>
      </c>
      <c r="B43" s="1085" t="s">
        <v>975</v>
      </c>
      <c r="C43" s="1070"/>
      <c r="D43" s="1070"/>
      <c r="E43" s="1070"/>
      <c r="F43" s="1070"/>
      <c r="G43" s="1069"/>
    </row>
    <row r="44" spans="1:7" ht="13.8">
      <c r="A44" s="1086">
        <v>2254</v>
      </c>
      <c r="B44" s="1085" t="s">
        <v>976</v>
      </c>
      <c r="C44" s="1070"/>
      <c r="D44" s="1070"/>
      <c r="E44" s="1070"/>
      <c r="F44" s="1070"/>
      <c r="G44" s="1069"/>
    </row>
    <row r="45" spans="1:7" ht="13.8">
      <c r="A45" s="1086">
        <v>2255</v>
      </c>
      <c r="B45" s="1085" t="s">
        <v>977</v>
      </c>
      <c r="C45" s="1070"/>
      <c r="D45" s="1070"/>
      <c r="E45" s="1070"/>
      <c r="F45" s="1070"/>
      <c r="G45" s="1069"/>
    </row>
    <row r="46" spans="1:7" ht="13.8">
      <c r="A46" s="1086">
        <v>2256</v>
      </c>
      <c r="B46" s="1085" t="s">
        <v>978</v>
      </c>
      <c r="C46" s="1070"/>
      <c r="D46" s="1070"/>
      <c r="E46" s="1070"/>
      <c r="F46" s="1070"/>
      <c r="G46" s="1069"/>
    </row>
    <row r="47" spans="1:7" ht="13.8">
      <c r="A47" s="1132">
        <v>2260</v>
      </c>
      <c r="B47" s="1133" t="s">
        <v>983</v>
      </c>
      <c r="C47" s="1134"/>
      <c r="D47" s="1134"/>
      <c r="E47" s="1134"/>
      <c r="F47" s="1134"/>
      <c r="G47" s="1135"/>
    </row>
    <row r="48" spans="1:7" ht="13.8">
      <c r="A48" s="1086">
        <v>2261</v>
      </c>
      <c r="B48" s="1085" t="s">
        <v>973</v>
      </c>
      <c r="C48" s="1070"/>
      <c r="D48" s="1070"/>
      <c r="E48" s="1070"/>
      <c r="F48" s="1070"/>
      <c r="G48" s="1069"/>
    </row>
    <row r="49" spans="1:7" ht="13.8">
      <c r="A49" s="1086">
        <v>2262</v>
      </c>
      <c r="B49" s="1085" t="s">
        <v>974</v>
      </c>
      <c r="C49" s="1070"/>
      <c r="D49" s="1070"/>
      <c r="E49" s="1070"/>
      <c r="F49" s="1070"/>
      <c r="G49" s="1069"/>
    </row>
    <row r="50" spans="1:7" ht="13.8">
      <c r="A50" s="1086">
        <v>2263</v>
      </c>
      <c r="B50" s="1085" t="s">
        <v>975</v>
      </c>
      <c r="C50" s="1070"/>
      <c r="D50" s="1070"/>
      <c r="E50" s="1070"/>
      <c r="F50" s="1070"/>
      <c r="G50" s="1069"/>
    </row>
    <row r="51" spans="1:7" ht="13.8">
      <c r="A51" s="1086">
        <v>2264</v>
      </c>
      <c r="B51" s="1085" t="s">
        <v>976</v>
      </c>
      <c r="C51" s="1070"/>
      <c r="D51" s="1070"/>
      <c r="E51" s="1070"/>
      <c r="F51" s="1070"/>
      <c r="G51" s="1069"/>
    </row>
    <row r="52" spans="1:7" ht="13.8">
      <c r="A52" s="1086">
        <v>2265</v>
      </c>
      <c r="B52" s="1085" t="s">
        <v>977</v>
      </c>
      <c r="C52" s="1070"/>
      <c r="D52" s="1070"/>
      <c r="E52" s="1070"/>
      <c r="F52" s="1070"/>
      <c r="G52" s="1069"/>
    </row>
    <row r="53" spans="1:7" ht="13.8">
      <c r="A53" s="1086">
        <v>2266</v>
      </c>
      <c r="B53" s="1085" t="s">
        <v>978</v>
      </c>
      <c r="C53" s="1070"/>
      <c r="D53" s="1070"/>
      <c r="E53" s="1070"/>
      <c r="F53" s="1070"/>
      <c r="G53" s="1069"/>
    </row>
    <row r="54" spans="1:7" ht="13.8">
      <c r="A54" s="1132">
        <v>2270</v>
      </c>
      <c r="B54" s="1133" t="s">
        <v>984</v>
      </c>
      <c r="C54" s="1134"/>
      <c r="D54" s="1134"/>
      <c r="E54" s="1134"/>
      <c r="F54" s="1134"/>
      <c r="G54" s="1135"/>
    </row>
    <row r="55" spans="1:7" ht="13.8">
      <c r="A55" s="1086">
        <v>2271</v>
      </c>
      <c r="B55" s="1085" t="s">
        <v>973</v>
      </c>
      <c r="C55" s="1070"/>
      <c r="D55" s="1070"/>
      <c r="E55" s="1070"/>
      <c r="F55" s="1070"/>
      <c r="G55" s="1069"/>
    </row>
    <row r="56" spans="1:7" ht="13.8">
      <c r="A56" s="1086">
        <v>2272</v>
      </c>
      <c r="B56" s="1085" t="s">
        <v>974</v>
      </c>
      <c r="C56" s="1070"/>
      <c r="D56" s="1070"/>
      <c r="E56" s="1070"/>
      <c r="F56" s="1070"/>
      <c r="G56" s="1069"/>
    </row>
    <row r="57" spans="1:7" ht="13.8">
      <c r="A57" s="1086">
        <v>2273</v>
      </c>
      <c r="B57" s="1085" t="s">
        <v>975</v>
      </c>
      <c r="C57" s="1070"/>
      <c r="D57" s="1070"/>
      <c r="E57" s="1070"/>
      <c r="F57" s="1070"/>
      <c r="G57" s="1069"/>
    </row>
    <row r="58" spans="1:7" ht="13.8">
      <c r="A58" s="1086">
        <v>2274</v>
      </c>
      <c r="B58" s="1085" t="s">
        <v>976</v>
      </c>
      <c r="C58" s="1070"/>
      <c r="D58" s="1070"/>
      <c r="E58" s="1070"/>
      <c r="F58" s="1070"/>
      <c r="G58" s="1069"/>
    </row>
    <row r="59" spans="1:7" ht="13.8">
      <c r="A59" s="1086">
        <v>2275</v>
      </c>
      <c r="B59" s="1085" t="s">
        <v>977</v>
      </c>
      <c r="C59" s="1070"/>
      <c r="D59" s="1070"/>
      <c r="E59" s="1070"/>
      <c r="F59" s="1070"/>
      <c r="G59" s="1069"/>
    </row>
    <row r="60" spans="1:7" ht="13.8">
      <c r="A60" s="1086">
        <v>2276</v>
      </c>
      <c r="B60" s="1085" t="s">
        <v>978</v>
      </c>
      <c r="C60" s="1070"/>
      <c r="D60" s="1070"/>
      <c r="E60" s="1070"/>
      <c r="F60" s="1070"/>
      <c r="G60" s="1069"/>
    </row>
    <row r="61" spans="1:7" ht="13.8">
      <c r="A61" s="1132">
        <v>2280</v>
      </c>
      <c r="B61" s="1133" t="s">
        <v>985</v>
      </c>
      <c r="C61" s="1134"/>
      <c r="D61" s="1134"/>
      <c r="E61" s="1134"/>
      <c r="F61" s="1134"/>
      <c r="G61" s="1135"/>
    </row>
    <row r="62" spans="1:7" ht="13.8">
      <c r="A62" s="1086">
        <v>2281</v>
      </c>
      <c r="B62" s="1085" t="s">
        <v>973</v>
      </c>
      <c r="C62" s="1070"/>
      <c r="D62" s="1070"/>
      <c r="E62" s="1070"/>
      <c r="F62" s="1070"/>
      <c r="G62" s="1069"/>
    </row>
    <row r="63" spans="1:7" ht="13.8">
      <c r="A63" s="1086">
        <v>2282</v>
      </c>
      <c r="B63" s="1085" t="s">
        <v>974</v>
      </c>
      <c r="C63" s="1070"/>
      <c r="D63" s="1070"/>
      <c r="E63" s="1070"/>
      <c r="F63" s="1070"/>
      <c r="G63" s="1069"/>
    </row>
    <row r="64" spans="1:7" ht="13.8">
      <c r="A64" s="1086">
        <v>2283</v>
      </c>
      <c r="B64" s="1085" t="s">
        <v>975</v>
      </c>
      <c r="C64" s="1070"/>
      <c r="D64" s="1070"/>
      <c r="E64" s="1070"/>
      <c r="F64" s="1070"/>
      <c r="G64" s="1069"/>
    </row>
    <row r="65" spans="1:110" ht="13.8">
      <c r="A65" s="1086">
        <v>2284</v>
      </c>
      <c r="B65" s="1085" t="s">
        <v>976</v>
      </c>
      <c r="C65" s="1070"/>
      <c r="D65" s="1070"/>
      <c r="E65" s="1070"/>
      <c r="F65" s="1070"/>
      <c r="G65" s="1069"/>
    </row>
    <row r="66" spans="1:110" ht="13.8">
      <c r="A66" s="1086">
        <v>2285</v>
      </c>
      <c r="B66" s="1085" t="s">
        <v>977</v>
      </c>
      <c r="C66" s="1070"/>
      <c r="D66" s="1070"/>
      <c r="E66" s="1070"/>
      <c r="F66" s="1070"/>
      <c r="G66" s="1069"/>
    </row>
    <row r="67" spans="1:110" ht="13.8">
      <c r="A67" s="1086">
        <v>2286</v>
      </c>
      <c r="B67" s="1085" t="s">
        <v>978</v>
      </c>
      <c r="C67" s="1070"/>
      <c r="D67" s="1070"/>
      <c r="E67" s="1070"/>
      <c r="F67" s="1070"/>
      <c r="G67" s="1069"/>
    </row>
    <row r="68" spans="1:110">
      <c r="A68" s="890"/>
      <c r="B68" s="935"/>
      <c r="C68" s="888"/>
      <c r="D68" s="888"/>
      <c r="E68" s="888"/>
      <c r="F68" s="888"/>
      <c r="G68" s="888"/>
    </row>
    <row r="69" spans="1:110">
      <c r="A69" s="890"/>
      <c r="B69" s="889"/>
      <c r="C69" s="888"/>
      <c r="D69" s="888"/>
      <c r="E69" s="888"/>
      <c r="F69" s="888"/>
      <c r="G69" s="888"/>
      <c r="H69" s="799"/>
      <c r="I69" s="799"/>
      <c r="J69" s="799"/>
      <c r="K69" s="799"/>
      <c r="L69" s="799"/>
      <c r="M69" s="799"/>
      <c r="N69" s="799"/>
      <c r="O69" s="799"/>
      <c r="P69" s="799"/>
      <c r="Q69" s="799"/>
      <c r="R69" s="799"/>
      <c r="S69" s="799"/>
      <c r="T69" s="799"/>
      <c r="U69" s="799"/>
      <c r="V69" s="799"/>
      <c r="W69" s="799"/>
      <c r="X69" s="799"/>
      <c r="Y69" s="799"/>
      <c r="Z69" s="799"/>
      <c r="AA69" s="799"/>
      <c r="AB69" s="799"/>
      <c r="AC69" s="799"/>
      <c r="AD69" s="799"/>
      <c r="AE69" s="799"/>
      <c r="AF69" s="799"/>
      <c r="AG69" s="799"/>
      <c r="AH69" s="799"/>
      <c r="AI69" s="799"/>
      <c r="AJ69" s="799"/>
      <c r="AK69" s="799"/>
      <c r="AL69" s="799"/>
      <c r="AM69" s="799"/>
      <c r="AN69" s="799"/>
      <c r="AO69" s="799"/>
      <c r="AP69" s="799"/>
      <c r="AQ69" s="799"/>
      <c r="AR69" s="799"/>
      <c r="AS69" s="799"/>
      <c r="AT69" s="799"/>
      <c r="AU69" s="799"/>
      <c r="AV69" s="799"/>
      <c r="AW69" s="799"/>
      <c r="AX69" s="799"/>
      <c r="AY69" s="799"/>
      <c r="AZ69" s="799"/>
      <c r="BA69" s="799"/>
      <c r="BB69" s="799"/>
      <c r="BC69" s="799"/>
      <c r="BD69" s="799"/>
      <c r="BE69" s="799"/>
      <c r="BF69" s="799"/>
      <c r="BG69" s="799"/>
      <c r="BH69" s="799"/>
      <c r="BI69" s="799"/>
      <c r="BJ69" s="799"/>
      <c r="BK69" s="799"/>
      <c r="BL69" s="799"/>
      <c r="BM69" s="799"/>
      <c r="BN69" s="799"/>
      <c r="BO69" s="799"/>
      <c r="BP69" s="799"/>
      <c r="BQ69" s="799"/>
      <c r="BR69" s="799"/>
      <c r="BS69" s="799"/>
      <c r="BT69" s="799"/>
      <c r="BU69" s="799"/>
      <c r="BV69" s="799"/>
      <c r="BW69" s="799"/>
      <c r="BX69" s="799"/>
      <c r="BY69" s="799"/>
      <c r="BZ69" s="799"/>
      <c r="CA69" s="799"/>
      <c r="CB69" s="799"/>
      <c r="CC69" s="799"/>
      <c r="CD69" s="799"/>
      <c r="CE69" s="799"/>
      <c r="CF69" s="799"/>
      <c r="CG69" s="799"/>
      <c r="CH69" s="799"/>
      <c r="CI69" s="799"/>
      <c r="CJ69" s="799"/>
      <c r="CK69" s="799"/>
      <c r="CL69" s="799"/>
      <c r="CM69" s="799"/>
      <c r="CN69" s="799"/>
      <c r="CO69" s="799"/>
      <c r="CP69" s="799"/>
      <c r="CQ69" s="799"/>
      <c r="CR69" s="799"/>
      <c r="CS69" s="799"/>
      <c r="CT69" s="799"/>
      <c r="CU69" s="799"/>
      <c r="CV69" s="799"/>
    </row>
    <row r="70" spans="1:110">
      <c r="A70" s="890"/>
      <c r="B70" s="889"/>
      <c r="C70" s="888"/>
      <c r="D70" s="888"/>
      <c r="E70" s="888"/>
      <c r="F70" s="888"/>
      <c r="G70" s="888"/>
      <c r="H70" s="799"/>
      <c r="I70" s="799"/>
      <c r="J70" s="799"/>
      <c r="K70" s="799"/>
      <c r="L70" s="799"/>
      <c r="M70" s="799"/>
      <c r="N70" s="799"/>
      <c r="O70" s="799"/>
      <c r="P70" s="799"/>
      <c r="Q70" s="799"/>
      <c r="R70" s="799"/>
      <c r="S70" s="799"/>
      <c r="T70" s="799"/>
      <c r="U70" s="799"/>
      <c r="V70" s="799"/>
      <c r="W70" s="799"/>
      <c r="X70" s="799"/>
      <c r="Y70" s="799"/>
      <c r="Z70" s="799"/>
      <c r="AA70" s="799"/>
      <c r="AB70" s="799"/>
      <c r="AC70" s="799"/>
      <c r="AD70" s="799"/>
      <c r="AE70" s="799"/>
      <c r="AF70" s="799"/>
      <c r="AG70" s="799"/>
      <c r="AH70" s="799"/>
      <c r="AI70" s="799"/>
      <c r="AJ70" s="799"/>
      <c r="AK70" s="799"/>
      <c r="AL70" s="799"/>
      <c r="AM70" s="799"/>
      <c r="AN70" s="799"/>
      <c r="AO70" s="799"/>
      <c r="AP70" s="799"/>
      <c r="AQ70" s="799"/>
      <c r="AR70" s="799"/>
      <c r="AS70" s="799"/>
      <c r="AT70" s="799"/>
      <c r="AU70" s="799"/>
      <c r="AV70" s="799"/>
      <c r="AW70" s="799"/>
      <c r="AX70" s="799"/>
      <c r="AY70" s="799"/>
      <c r="AZ70" s="799"/>
      <c r="BA70" s="799"/>
      <c r="BB70" s="799"/>
      <c r="BC70" s="799"/>
      <c r="BD70" s="799"/>
      <c r="BE70" s="799"/>
      <c r="BF70" s="799"/>
      <c r="BG70" s="799"/>
      <c r="BH70" s="799"/>
      <c r="BI70" s="799"/>
      <c r="BJ70" s="799"/>
      <c r="BK70" s="799"/>
      <c r="BL70" s="799"/>
      <c r="BM70" s="799"/>
      <c r="BN70" s="799"/>
      <c r="BO70" s="799"/>
      <c r="BP70" s="799"/>
      <c r="BQ70" s="799"/>
      <c r="BR70" s="799"/>
      <c r="BS70" s="799"/>
      <c r="BT70" s="799"/>
      <c r="BU70" s="799"/>
      <c r="BV70" s="799"/>
      <c r="BW70" s="799"/>
      <c r="BX70" s="799"/>
      <c r="BY70" s="799"/>
      <c r="BZ70" s="799"/>
      <c r="CA70" s="799"/>
      <c r="CB70" s="799"/>
      <c r="CC70" s="799"/>
      <c r="CD70" s="799"/>
      <c r="CE70" s="799"/>
      <c r="CF70" s="799"/>
      <c r="CG70" s="799"/>
      <c r="CH70" s="799"/>
      <c r="CI70" s="799"/>
      <c r="CJ70" s="799"/>
      <c r="CK70" s="799"/>
      <c r="CL70" s="799"/>
      <c r="CM70" s="799"/>
      <c r="CN70" s="799"/>
      <c r="CO70" s="799"/>
      <c r="CP70" s="799"/>
      <c r="CQ70" s="799"/>
      <c r="CR70" s="799"/>
      <c r="CS70" s="799"/>
      <c r="CT70" s="799"/>
      <c r="CU70" s="799"/>
      <c r="CV70" s="799"/>
    </row>
    <row r="71" spans="1:110" s="821" customFormat="1" ht="14.4" thickBot="1">
      <c r="A71" s="992" t="s">
        <v>986</v>
      </c>
      <c r="B71" s="799"/>
      <c r="C71" s="799"/>
      <c r="D71" s="799"/>
      <c r="E71" s="799"/>
      <c r="F71" s="799"/>
      <c r="G71" s="799"/>
      <c r="H71" s="822"/>
      <c r="I71" s="822"/>
      <c r="J71" s="822"/>
      <c r="K71" s="822"/>
      <c r="L71" s="822"/>
      <c r="M71" s="822"/>
      <c r="N71" s="822"/>
      <c r="O71" s="822"/>
      <c r="P71" s="822"/>
      <c r="Q71" s="822"/>
      <c r="R71" s="822"/>
      <c r="S71" s="822"/>
      <c r="T71" s="822"/>
      <c r="U71" s="822"/>
      <c r="V71" s="822"/>
      <c r="W71" s="822"/>
      <c r="X71" s="822"/>
      <c r="Y71" s="822"/>
      <c r="Z71" s="822"/>
      <c r="AA71" s="822"/>
      <c r="AB71" s="822"/>
      <c r="CW71" s="799"/>
      <c r="CX71" s="799"/>
      <c r="CY71" s="799"/>
      <c r="CZ71" s="799"/>
      <c r="DA71" s="799"/>
      <c r="DB71" s="799"/>
      <c r="DC71" s="799"/>
      <c r="DD71" s="799"/>
      <c r="DE71" s="799"/>
      <c r="DF71" s="799"/>
    </row>
    <row r="72" spans="1:110" s="821" customFormat="1" ht="13.8" thickTop="1">
      <c r="A72" s="991"/>
      <c r="B72" s="990"/>
      <c r="C72" s="988">
        <v>43465</v>
      </c>
      <c r="D72" s="989"/>
      <c r="E72" s="988">
        <v>43646</v>
      </c>
      <c r="F72" s="987" t="s">
        <v>1142</v>
      </c>
      <c r="G72" s="986"/>
      <c r="H72" s="822"/>
      <c r="I72" s="822"/>
      <c r="J72" s="822"/>
      <c r="K72" s="822"/>
      <c r="L72" s="822"/>
      <c r="M72" s="822"/>
      <c r="N72" s="822"/>
      <c r="O72" s="822"/>
      <c r="P72" s="822"/>
      <c r="Q72" s="822"/>
      <c r="R72" s="822"/>
      <c r="S72" s="822"/>
      <c r="T72" s="822"/>
      <c r="U72" s="822"/>
      <c r="V72" s="822"/>
      <c r="W72" s="822"/>
      <c r="X72" s="822"/>
      <c r="Y72" s="822"/>
      <c r="Z72" s="822"/>
      <c r="AA72" s="822"/>
      <c r="AB72" s="822"/>
      <c r="CW72" s="799"/>
      <c r="CX72" s="799"/>
      <c r="CY72" s="799"/>
      <c r="CZ72" s="799"/>
      <c r="DA72" s="799"/>
      <c r="DB72" s="799"/>
      <c r="DC72" s="799"/>
      <c r="DD72" s="799"/>
      <c r="DE72" s="799"/>
      <c r="DF72" s="799"/>
    </row>
    <row r="73" spans="1:110" s="821" customFormat="1">
      <c r="A73" s="978">
        <v>1</v>
      </c>
      <c r="B73" s="977" t="s">
        <v>987</v>
      </c>
      <c r="C73" s="983"/>
      <c r="D73" s="984"/>
      <c r="E73" s="983"/>
      <c r="F73" s="982"/>
      <c r="G73" s="981"/>
      <c r="H73" s="822"/>
      <c r="I73" s="822"/>
      <c r="J73" s="822"/>
      <c r="K73" s="822"/>
      <c r="L73" s="822"/>
      <c r="M73" s="822"/>
      <c r="N73" s="822"/>
      <c r="O73" s="822"/>
      <c r="P73" s="822"/>
      <c r="Q73" s="822"/>
      <c r="R73" s="822"/>
      <c r="S73" s="822"/>
      <c r="T73" s="822"/>
      <c r="U73" s="822"/>
      <c r="V73" s="822"/>
      <c r="W73" s="822"/>
      <c r="X73" s="822"/>
      <c r="Y73" s="822"/>
      <c r="Z73" s="822"/>
      <c r="AA73" s="822"/>
      <c r="AB73" s="822"/>
      <c r="CW73" s="799"/>
      <c r="CX73" s="799"/>
      <c r="CY73" s="799"/>
      <c r="CZ73" s="799"/>
      <c r="DA73" s="799"/>
      <c r="DB73" s="799"/>
      <c r="DC73" s="799"/>
      <c r="DD73" s="799"/>
      <c r="DE73" s="799"/>
      <c r="DF73" s="799"/>
    </row>
    <row r="74" spans="1:110" s="821" customFormat="1" ht="66">
      <c r="A74" s="972"/>
      <c r="B74" s="971" t="s">
        <v>988</v>
      </c>
      <c r="C74" s="969"/>
      <c r="D74" s="970"/>
      <c r="E74" s="969"/>
      <c r="F74" s="968"/>
      <c r="G74" s="967"/>
      <c r="H74" s="822"/>
      <c r="I74" s="822"/>
      <c r="J74" s="822"/>
      <c r="K74" s="822"/>
      <c r="L74" s="822"/>
      <c r="M74" s="822"/>
      <c r="N74" s="822"/>
      <c r="O74" s="822"/>
      <c r="P74" s="822"/>
      <c r="Q74" s="822"/>
      <c r="R74" s="822"/>
      <c r="S74" s="822"/>
      <c r="T74" s="822"/>
      <c r="U74" s="822"/>
      <c r="V74" s="822"/>
      <c r="W74" s="822"/>
      <c r="X74" s="822"/>
      <c r="Y74" s="822"/>
      <c r="Z74" s="822"/>
      <c r="AA74" s="822"/>
      <c r="AB74" s="822"/>
      <c r="CW74" s="799"/>
      <c r="CX74" s="799"/>
      <c r="CY74" s="799"/>
      <c r="CZ74" s="799"/>
      <c r="DA74" s="799"/>
      <c r="DB74" s="799"/>
      <c r="DC74" s="799"/>
      <c r="DD74" s="799"/>
      <c r="DE74" s="799"/>
      <c r="DF74" s="799"/>
    </row>
    <row r="75" spans="1:110" s="821" customFormat="1" ht="26.4">
      <c r="A75" s="972"/>
      <c r="B75" s="971" t="s">
        <v>989</v>
      </c>
      <c r="C75" s="969"/>
      <c r="D75" s="970"/>
      <c r="E75" s="969"/>
      <c r="F75" s="968"/>
      <c r="G75" s="967"/>
      <c r="H75" s="822"/>
      <c r="I75" s="822"/>
      <c r="J75" s="822"/>
      <c r="K75" s="822"/>
      <c r="L75" s="822"/>
      <c r="M75" s="822"/>
      <c r="N75" s="822"/>
      <c r="O75" s="822"/>
      <c r="P75" s="822"/>
      <c r="Q75" s="822"/>
      <c r="R75" s="822"/>
      <c r="S75" s="822"/>
      <c r="T75" s="822"/>
      <c r="U75" s="822"/>
      <c r="V75" s="822"/>
      <c r="W75" s="822"/>
      <c r="X75" s="822"/>
      <c r="Y75" s="822"/>
      <c r="Z75" s="822"/>
      <c r="AA75" s="822"/>
      <c r="AB75" s="822"/>
      <c r="CW75" s="799"/>
      <c r="CX75" s="799"/>
      <c r="CY75" s="799"/>
      <c r="CZ75" s="799"/>
      <c r="DA75" s="799"/>
      <c r="DB75" s="799"/>
      <c r="DC75" s="799"/>
      <c r="DD75" s="799"/>
      <c r="DE75" s="799"/>
      <c r="DF75" s="799"/>
    </row>
    <row r="76" spans="1:110" s="821" customFormat="1" ht="26.4">
      <c r="A76" s="972"/>
      <c r="B76" s="971" t="s">
        <v>990</v>
      </c>
      <c r="C76" s="969"/>
      <c r="D76" s="970"/>
      <c r="E76" s="969"/>
      <c r="F76" s="968"/>
      <c r="G76" s="967"/>
      <c r="H76" s="822"/>
      <c r="I76" s="822"/>
      <c r="J76" s="822"/>
      <c r="K76" s="822"/>
      <c r="L76" s="822"/>
      <c r="M76" s="822"/>
      <c r="N76" s="822"/>
      <c r="O76" s="822"/>
      <c r="P76" s="822"/>
      <c r="Q76" s="822"/>
      <c r="R76" s="822"/>
      <c r="S76" s="822"/>
      <c r="T76" s="822"/>
      <c r="U76" s="822"/>
      <c r="V76" s="822"/>
      <c r="W76" s="822"/>
      <c r="X76" s="822"/>
      <c r="Y76" s="822"/>
      <c r="Z76" s="822"/>
      <c r="AA76" s="822"/>
      <c r="AB76" s="822"/>
      <c r="CW76" s="799"/>
      <c r="CX76" s="799"/>
      <c r="CY76" s="799"/>
      <c r="CZ76" s="799"/>
      <c r="DA76" s="799"/>
      <c r="DB76" s="799"/>
      <c r="DC76" s="799"/>
      <c r="DD76" s="799"/>
      <c r="DE76" s="799"/>
      <c r="DF76" s="799"/>
    </row>
    <row r="77" spans="1:110" s="821" customFormat="1">
      <c r="A77" s="972"/>
      <c r="B77" s="971" t="s">
        <v>991</v>
      </c>
      <c r="C77" s="969"/>
      <c r="D77" s="970"/>
      <c r="E77" s="969"/>
      <c r="F77" s="968"/>
      <c r="G77" s="967"/>
      <c r="H77" s="822"/>
      <c r="I77" s="822"/>
      <c r="J77" s="822"/>
      <c r="K77" s="822"/>
      <c r="L77" s="822"/>
      <c r="M77" s="822"/>
      <c r="N77" s="822"/>
      <c r="O77" s="822"/>
      <c r="P77" s="822"/>
      <c r="Q77" s="822"/>
      <c r="R77" s="822"/>
      <c r="S77" s="822"/>
      <c r="T77" s="822"/>
      <c r="U77" s="822"/>
      <c r="V77" s="822"/>
      <c r="W77" s="822"/>
      <c r="X77" s="822"/>
      <c r="Y77" s="822"/>
      <c r="Z77" s="822"/>
      <c r="AA77" s="822"/>
      <c r="AB77" s="822"/>
      <c r="CW77" s="799"/>
      <c r="CX77" s="799"/>
      <c r="CY77" s="799"/>
      <c r="CZ77" s="799"/>
      <c r="DA77" s="799"/>
      <c r="DB77" s="799"/>
      <c r="DC77" s="799"/>
      <c r="DD77" s="799"/>
      <c r="DE77" s="799"/>
      <c r="DF77" s="799"/>
    </row>
    <row r="78" spans="1:110" s="821" customFormat="1">
      <c r="A78" s="978">
        <v>2</v>
      </c>
      <c r="B78" s="977" t="s">
        <v>992</v>
      </c>
      <c r="C78" s="983"/>
      <c r="D78" s="984"/>
      <c r="E78" s="983"/>
      <c r="F78" s="982"/>
      <c r="G78" s="981"/>
      <c r="H78" s="822"/>
      <c r="I78" s="822"/>
      <c r="J78" s="822"/>
      <c r="K78" s="822"/>
      <c r="L78" s="822"/>
      <c r="M78" s="822"/>
      <c r="N78" s="822"/>
      <c r="O78" s="822"/>
      <c r="P78" s="822"/>
      <c r="Q78" s="822"/>
      <c r="R78" s="822"/>
      <c r="S78" s="822"/>
      <c r="T78" s="822"/>
      <c r="U78" s="822"/>
      <c r="V78" s="822"/>
      <c r="W78" s="822"/>
      <c r="X78" s="822"/>
      <c r="Y78" s="822"/>
      <c r="Z78" s="822"/>
      <c r="AA78" s="822"/>
      <c r="AB78" s="822"/>
      <c r="CW78" s="799"/>
      <c r="CX78" s="799"/>
      <c r="CY78" s="799"/>
      <c r="CZ78" s="799"/>
      <c r="DA78" s="799"/>
      <c r="DB78" s="799"/>
      <c r="DC78" s="799"/>
      <c r="DD78" s="799"/>
      <c r="DE78" s="799"/>
      <c r="DF78" s="799"/>
    </row>
    <row r="79" spans="1:110" s="821" customFormat="1" ht="66">
      <c r="A79" s="972"/>
      <c r="B79" s="971" t="s">
        <v>988</v>
      </c>
      <c r="C79" s="969"/>
      <c r="D79" s="970"/>
      <c r="E79" s="969"/>
      <c r="F79" s="968"/>
      <c r="G79" s="967"/>
      <c r="H79" s="822"/>
      <c r="I79" s="822"/>
      <c r="J79" s="822"/>
      <c r="K79" s="822"/>
      <c r="L79" s="822"/>
      <c r="M79" s="822"/>
      <c r="N79" s="822"/>
      <c r="O79" s="822"/>
      <c r="P79" s="822"/>
      <c r="Q79" s="822"/>
      <c r="R79" s="822"/>
      <c r="S79" s="822"/>
      <c r="T79" s="822"/>
      <c r="U79" s="822"/>
      <c r="V79" s="822"/>
      <c r="W79" s="822"/>
      <c r="X79" s="822"/>
      <c r="Y79" s="822"/>
      <c r="Z79" s="822"/>
      <c r="AA79" s="822"/>
      <c r="AB79" s="822"/>
      <c r="CW79" s="799"/>
      <c r="CX79" s="799"/>
      <c r="CY79" s="799"/>
      <c r="CZ79" s="799"/>
      <c r="DA79" s="799"/>
      <c r="DB79" s="799"/>
      <c r="DC79" s="799"/>
      <c r="DD79" s="799"/>
      <c r="DE79" s="799"/>
      <c r="DF79" s="799"/>
    </row>
    <row r="80" spans="1:110" s="821" customFormat="1" ht="26.4">
      <c r="A80" s="972"/>
      <c r="B80" s="971" t="s">
        <v>989</v>
      </c>
      <c r="C80" s="969"/>
      <c r="D80" s="970"/>
      <c r="E80" s="969"/>
      <c r="F80" s="968"/>
      <c r="G80" s="967"/>
      <c r="H80" s="822"/>
      <c r="I80" s="822"/>
      <c r="J80" s="822"/>
      <c r="K80" s="822"/>
      <c r="L80" s="822"/>
      <c r="M80" s="822"/>
      <c r="N80" s="822"/>
      <c r="O80" s="822"/>
      <c r="P80" s="822"/>
      <c r="Q80" s="822"/>
      <c r="R80" s="822"/>
      <c r="S80" s="822"/>
      <c r="T80" s="822"/>
      <c r="U80" s="822"/>
      <c r="V80" s="822"/>
      <c r="W80" s="822"/>
      <c r="X80" s="822"/>
      <c r="Y80" s="822"/>
      <c r="Z80" s="822"/>
      <c r="AA80" s="822"/>
      <c r="AB80" s="822"/>
      <c r="CW80" s="799"/>
      <c r="CX80" s="799"/>
      <c r="CY80" s="799"/>
      <c r="CZ80" s="799"/>
      <c r="DA80" s="799"/>
      <c r="DB80" s="799"/>
      <c r="DC80" s="799"/>
      <c r="DD80" s="799"/>
      <c r="DE80" s="799"/>
      <c r="DF80" s="799"/>
    </row>
    <row r="81" spans="1:110" s="821" customFormat="1" ht="26.4">
      <c r="A81" s="972"/>
      <c r="B81" s="971" t="s">
        <v>990</v>
      </c>
      <c r="C81" s="969"/>
      <c r="D81" s="970"/>
      <c r="E81" s="969"/>
      <c r="F81" s="968"/>
      <c r="G81" s="967"/>
      <c r="H81" s="822"/>
      <c r="I81" s="822"/>
      <c r="J81" s="822"/>
      <c r="K81" s="822"/>
      <c r="L81" s="822"/>
      <c r="M81" s="822"/>
      <c r="N81" s="822"/>
      <c r="O81" s="822"/>
      <c r="P81" s="822"/>
      <c r="Q81" s="822"/>
      <c r="R81" s="822"/>
      <c r="S81" s="822"/>
      <c r="T81" s="822"/>
      <c r="U81" s="822"/>
      <c r="V81" s="822"/>
      <c r="W81" s="822"/>
      <c r="X81" s="822"/>
      <c r="Y81" s="822"/>
      <c r="Z81" s="822"/>
      <c r="AA81" s="822"/>
      <c r="AB81" s="822"/>
      <c r="CW81" s="799"/>
      <c r="CX81" s="799"/>
      <c r="CY81" s="799"/>
      <c r="CZ81" s="799"/>
      <c r="DA81" s="799"/>
      <c r="DB81" s="799"/>
      <c r="DC81" s="799"/>
      <c r="DD81" s="799"/>
      <c r="DE81" s="799"/>
      <c r="DF81" s="799"/>
    </row>
    <row r="82" spans="1:110" s="821" customFormat="1">
      <c r="A82" s="972"/>
      <c r="B82" s="971" t="s">
        <v>991</v>
      </c>
      <c r="C82" s="969"/>
      <c r="D82" s="970"/>
      <c r="E82" s="969"/>
      <c r="F82" s="968"/>
      <c r="G82" s="967"/>
      <c r="H82" s="822"/>
      <c r="I82" s="822"/>
      <c r="J82" s="822"/>
      <c r="K82" s="822"/>
      <c r="L82" s="822"/>
      <c r="M82" s="822"/>
      <c r="N82" s="822"/>
      <c r="O82" s="822"/>
      <c r="P82" s="822"/>
      <c r="Q82" s="822"/>
      <c r="R82" s="822"/>
      <c r="S82" s="822"/>
      <c r="T82" s="822"/>
      <c r="U82" s="822"/>
      <c r="V82" s="822"/>
      <c r="W82" s="822"/>
      <c r="X82" s="822"/>
      <c r="Y82" s="822"/>
      <c r="Z82" s="822"/>
      <c r="AA82" s="822"/>
      <c r="AB82" s="822"/>
      <c r="CW82" s="799"/>
      <c r="CX82" s="799"/>
      <c r="CY82" s="799"/>
      <c r="CZ82" s="799"/>
      <c r="DA82" s="799"/>
      <c r="DB82" s="799"/>
      <c r="DC82" s="799"/>
      <c r="DD82" s="799"/>
      <c r="DE82" s="799"/>
      <c r="DF82" s="799"/>
    </row>
    <row r="83" spans="1:110" s="821" customFormat="1">
      <c r="A83" s="978">
        <v>3</v>
      </c>
      <c r="B83" s="977" t="s">
        <v>993</v>
      </c>
      <c r="C83" s="983"/>
      <c r="D83" s="984"/>
      <c r="E83" s="983"/>
      <c r="F83" s="982"/>
      <c r="G83" s="981"/>
      <c r="H83" s="822"/>
      <c r="I83" s="822"/>
      <c r="J83" s="822"/>
      <c r="K83" s="822"/>
      <c r="L83" s="822"/>
      <c r="M83" s="822"/>
      <c r="N83" s="822"/>
      <c r="O83" s="822"/>
      <c r="P83" s="822"/>
      <c r="Q83" s="822"/>
      <c r="R83" s="822"/>
      <c r="S83" s="822"/>
      <c r="T83" s="822"/>
      <c r="U83" s="822"/>
      <c r="V83" s="822"/>
      <c r="W83" s="822"/>
      <c r="X83" s="822"/>
      <c r="Y83" s="822"/>
      <c r="Z83" s="822"/>
      <c r="AA83" s="822"/>
      <c r="AB83" s="822"/>
      <c r="CW83" s="799"/>
      <c r="CX83" s="799"/>
      <c r="CY83" s="799"/>
      <c r="CZ83" s="799"/>
      <c r="DA83" s="799"/>
      <c r="DB83" s="799"/>
      <c r="DC83" s="799"/>
      <c r="DD83" s="799"/>
      <c r="DE83" s="799"/>
      <c r="DF83" s="799"/>
    </row>
    <row r="84" spans="1:110" s="821" customFormat="1">
      <c r="A84" s="978">
        <v>4</v>
      </c>
      <c r="B84" s="977" t="s">
        <v>994</v>
      </c>
      <c r="C84" s="983"/>
      <c r="D84" s="984"/>
      <c r="E84" s="983"/>
      <c r="F84" s="982"/>
      <c r="G84" s="981"/>
      <c r="H84" s="822"/>
      <c r="I84" s="822"/>
      <c r="J84" s="822"/>
      <c r="K84" s="822"/>
      <c r="L84" s="822"/>
      <c r="M84" s="822"/>
      <c r="N84" s="822"/>
      <c r="O84" s="822"/>
      <c r="P84" s="822"/>
      <c r="Q84" s="822"/>
      <c r="R84" s="822"/>
      <c r="S84" s="822"/>
      <c r="T84" s="822"/>
      <c r="U84" s="822"/>
      <c r="V84" s="822"/>
      <c r="W84" s="822"/>
      <c r="X84" s="822"/>
      <c r="Y84" s="822"/>
      <c r="Z84" s="822"/>
      <c r="AA84" s="822"/>
      <c r="AB84" s="822"/>
      <c r="CW84" s="799"/>
      <c r="CX84" s="799"/>
      <c r="CY84" s="799"/>
      <c r="CZ84" s="799"/>
      <c r="DA84" s="799"/>
      <c r="DB84" s="799"/>
      <c r="DC84" s="799"/>
      <c r="DD84" s="799"/>
      <c r="DE84" s="799"/>
      <c r="DF84" s="799"/>
    </row>
    <row r="85" spans="1:110">
      <c r="A85" s="960"/>
      <c r="B85" s="889"/>
      <c r="C85" s="888"/>
      <c r="D85" s="888"/>
      <c r="E85" s="888"/>
      <c r="F85" s="888"/>
      <c r="G85" s="888"/>
    </row>
    <row r="86" spans="1:110">
      <c r="A86" s="940"/>
      <c r="B86" s="959"/>
      <c r="C86" s="958"/>
      <c r="D86" s="958"/>
      <c r="E86" s="958"/>
      <c r="F86" s="957"/>
      <c r="G86" s="956"/>
    </row>
    <row r="87" spans="1:110">
      <c r="A87" s="955" t="s">
        <v>392</v>
      </c>
      <c r="B87" s="954" t="s">
        <v>392</v>
      </c>
      <c r="C87" s="940"/>
      <c r="D87" s="940"/>
      <c r="E87" s="940"/>
      <c r="F87" s="953" t="s">
        <v>392</v>
      </c>
      <c r="G87" s="940"/>
    </row>
    <row r="88" spans="1:110">
      <c r="A88" s="821"/>
      <c r="B88" s="952"/>
      <c r="C88" s="951"/>
      <c r="D88" s="951"/>
      <c r="E88" s="951"/>
      <c r="F88" s="950"/>
      <c r="G88" s="949"/>
    </row>
    <row r="89" spans="1:110">
      <c r="A89" s="940"/>
      <c r="B89" s="947"/>
      <c r="C89" s="947"/>
      <c r="D89" s="947"/>
      <c r="E89" s="947"/>
      <c r="F89" s="948"/>
      <c r="G89" s="945"/>
    </row>
    <row r="90" spans="1:110">
      <c r="A90" s="947" t="s">
        <v>393</v>
      </c>
      <c r="B90" s="947" t="s">
        <v>394</v>
      </c>
      <c r="C90" s="940"/>
      <c r="D90" s="940"/>
      <c r="E90" s="940"/>
      <c r="F90" s="946" t="s">
        <v>395</v>
      </c>
      <c r="G90" s="945"/>
    </row>
    <row r="91" spans="1:110">
      <c r="A91" s="821"/>
      <c r="B91" s="944"/>
      <c r="C91" s="943"/>
      <c r="D91" s="943"/>
      <c r="E91" s="943"/>
      <c r="F91" s="942"/>
      <c r="G91" s="941"/>
    </row>
    <row r="92" spans="1:110">
      <c r="A92" s="940"/>
      <c r="B92" s="939"/>
      <c r="C92" s="938"/>
      <c r="D92" s="938"/>
      <c r="E92" s="938"/>
      <c r="F92" s="937"/>
      <c r="G92" s="936"/>
    </row>
    <row r="93" spans="1:110">
      <c r="A93" s="890"/>
      <c r="B93" s="935"/>
      <c r="C93" s="888"/>
      <c r="D93" s="888"/>
      <c r="E93" s="888"/>
      <c r="F93" s="888"/>
      <c r="G93" s="888"/>
    </row>
    <row r="94" spans="1:110">
      <c r="A94" s="890"/>
      <c r="B94" s="889"/>
      <c r="C94" s="888"/>
      <c r="D94" s="888"/>
      <c r="E94" s="888"/>
      <c r="F94" s="888"/>
      <c r="G94" s="888"/>
      <c r="H94" s="799"/>
      <c r="I94" s="799"/>
      <c r="J94" s="799"/>
      <c r="K94" s="799"/>
      <c r="L94" s="799"/>
      <c r="M94" s="799"/>
      <c r="N94" s="799"/>
      <c r="O94" s="799"/>
      <c r="P94" s="799"/>
      <c r="Q94" s="799"/>
      <c r="R94" s="799"/>
      <c r="S94" s="799"/>
      <c r="T94" s="799"/>
      <c r="U94" s="799"/>
      <c r="V94" s="799"/>
      <c r="W94" s="799"/>
      <c r="X94" s="799"/>
      <c r="Y94" s="799"/>
      <c r="Z94" s="799"/>
      <c r="AA94" s="799"/>
      <c r="AB94" s="799"/>
      <c r="AC94" s="799"/>
      <c r="AD94" s="799"/>
      <c r="AE94" s="799"/>
      <c r="AF94" s="799"/>
      <c r="AG94" s="799"/>
      <c r="AH94" s="799"/>
      <c r="AI94" s="799"/>
      <c r="AJ94" s="799"/>
      <c r="AK94" s="799"/>
      <c r="AL94" s="799"/>
      <c r="AM94" s="799"/>
      <c r="AN94" s="799"/>
      <c r="AO94" s="799"/>
      <c r="AP94" s="799"/>
      <c r="AQ94" s="799"/>
      <c r="AR94" s="799"/>
      <c r="AS94" s="799"/>
      <c r="AT94" s="799"/>
      <c r="AU94" s="799"/>
      <c r="AV94" s="799"/>
      <c r="AW94" s="799"/>
      <c r="AX94" s="799"/>
      <c r="AY94" s="799"/>
      <c r="AZ94" s="799"/>
      <c r="BA94" s="799"/>
      <c r="BB94" s="799"/>
      <c r="BC94" s="799"/>
      <c r="BD94" s="799"/>
      <c r="BE94" s="799"/>
      <c r="BF94" s="799"/>
      <c r="BG94" s="799"/>
      <c r="BH94" s="799"/>
      <c r="BI94" s="799"/>
      <c r="BJ94" s="799"/>
      <c r="BK94" s="799"/>
      <c r="BL94" s="799"/>
      <c r="BM94" s="799"/>
      <c r="BN94" s="799"/>
      <c r="BO94" s="799"/>
      <c r="BP94" s="799"/>
      <c r="BQ94" s="799"/>
      <c r="BR94" s="799"/>
      <c r="BS94" s="799"/>
      <c r="BT94" s="799"/>
      <c r="BU94" s="799"/>
      <c r="BV94" s="799"/>
      <c r="BW94" s="799"/>
      <c r="BX94" s="799"/>
      <c r="BY94" s="799"/>
      <c r="BZ94" s="799"/>
      <c r="CA94" s="799"/>
      <c r="CB94" s="799"/>
      <c r="CC94" s="799"/>
      <c r="CD94" s="799"/>
      <c r="CE94" s="799"/>
      <c r="CF94" s="799"/>
      <c r="CG94" s="799"/>
      <c r="CH94" s="799"/>
      <c r="CI94" s="799"/>
      <c r="CJ94" s="799"/>
      <c r="CK94" s="799"/>
      <c r="CL94" s="799"/>
      <c r="CM94" s="799"/>
      <c r="CN94" s="799"/>
      <c r="CO94" s="799"/>
      <c r="CP94" s="799"/>
      <c r="CQ94" s="799"/>
      <c r="CR94" s="799"/>
      <c r="CS94" s="799"/>
      <c r="CT94" s="799"/>
      <c r="CU94" s="799"/>
      <c r="CV94" s="799"/>
    </row>
    <row r="95" spans="1:110">
      <c r="A95" s="890"/>
      <c r="B95" s="889"/>
      <c r="C95" s="888"/>
      <c r="D95" s="888"/>
      <c r="E95" s="888"/>
      <c r="F95" s="888"/>
      <c r="G95" s="888"/>
      <c r="H95" s="799"/>
      <c r="I95" s="799"/>
      <c r="J95" s="799"/>
      <c r="K95" s="799"/>
      <c r="L95" s="799"/>
      <c r="M95" s="799"/>
      <c r="N95" s="799"/>
      <c r="O95" s="799"/>
      <c r="P95" s="799"/>
      <c r="Q95" s="799"/>
      <c r="R95" s="799"/>
      <c r="S95" s="799"/>
      <c r="T95" s="799"/>
      <c r="U95" s="799"/>
      <c r="V95" s="799"/>
      <c r="W95" s="799"/>
      <c r="X95" s="799"/>
      <c r="Y95" s="799"/>
      <c r="Z95" s="799"/>
      <c r="AA95" s="799"/>
      <c r="AB95" s="799"/>
      <c r="AC95" s="799"/>
      <c r="AD95" s="799"/>
      <c r="AE95" s="799"/>
      <c r="AF95" s="799"/>
      <c r="AG95" s="799"/>
      <c r="AH95" s="799"/>
      <c r="AI95" s="799"/>
      <c r="AJ95" s="799"/>
      <c r="AK95" s="799"/>
      <c r="AL95" s="799"/>
      <c r="AM95" s="799"/>
      <c r="AN95" s="799"/>
      <c r="AO95" s="799"/>
      <c r="AP95" s="799"/>
      <c r="AQ95" s="799"/>
      <c r="AR95" s="799"/>
      <c r="AS95" s="799"/>
      <c r="AT95" s="799"/>
      <c r="AU95" s="799"/>
      <c r="AV95" s="799"/>
      <c r="AW95" s="799"/>
      <c r="AX95" s="799"/>
      <c r="AY95" s="799"/>
      <c r="AZ95" s="799"/>
      <c r="BA95" s="799"/>
      <c r="BB95" s="799"/>
      <c r="BC95" s="799"/>
      <c r="BD95" s="799"/>
      <c r="BE95" s="799"/>
      <c r="BF95" s="799"/>
      <c r="BG95" s="799"/>
      <c r="BH95" s="799"/>
      <c r="BI95" s="799"/>
      <c r="BJ95" s="799"/>
      <c r="BK95" s="799"/>
      <c r="BL95" s="799"/>
      <c r="BM95" s="799"/>
      <c r="BN95" s="799"/>
      <c r="BO95" s="799"/>
      <c r="BP95" s="799"/>
      <c r="BQ95" s="799"/>
      <c r="BR95" s="799"/>
      <c r="BS95" s="799"/>
      <c r="BT95" s="799"/>
      <c r="BU95" s="799"/>
      <c r="BV95" s="799"/>
      <c r="BW95" s="799"/>
      <c r="BX95" s="799"/>
      <c r="BY95" s="799"/>
      <c r="BZ95" s="799"/>
      <c r="CA95" s="799"/>
      <c r="CB95" s="799"/>
      <c r="CC95" s="799"/>
      <c r="CD95" s="799"/>
      <c r="CE95" s="799"/>
      <c r="CF95" s="799"/>
      <c r="CG95" s="799"/>
      <c r="CH95" s="799"/>
      <c r="CI95" s="799"/>
      <c r="CJ95" s="799"/>
      <c r="CK95" s="799"/>
      <c r="CL95" s="799"/>
      <c r="CM95" s="799"/>
      <c r="CN95" s="799"/>
      <c r="CO95" s="799"/>
      <c r="CP95" s="799"/>
      <c r="CQ95" s="799"/>
      <c r="CR95" s="799"/>
      <c r="CS95" s="799"/>
      <c r="CT95" s="799"/>
      <c r="CU95" s="799"/>
      <c r="CV95" s="799"/>
    </row>
  </sheetData>
  <mergeCells count="1">
    <mergeCell ref="A1:G1"/>
  </mergeCells>
  <pageMargins left="0.35433070866141736" right="0.43307086614173229" top="0.14000000000000001" bottom="0.13" header="0.16" footer="0.13"/>
  <pageSetup paperSize="9" scale="70" orientation="landscape" r:id="rId1"/>
</worksheet>
</file>

<file path=xl/worksheets/sheet19.xml><?xml version="1.0" encoding="utf-8"?>
<worksheet xmlns="http://schemas.openxmlformats.org/spreadsheetml/2006/main" xmlns:r="http://schemas.openxmlformats.org/officeDocument/2006/relationships">
  <sheetPr>
    <pageSetUpPr fitToPage="1"/>
  </sheetPr>
  <dimension ref="A1:E64"/>
  <sheetViews>
    <sheetView view="pageBreakPreview" topLeftCell="A30" zoomScale="90" zoomScaleNormal="100" zoomScaleSheetLayoutView="90" workbookViewId="0">
      <selection activeCell="D44" sqref="D44:E45"/>
    </sheetView>
  </sheetViews>
  <sheetFormatPr defaultColWidth="9.109375" defaultRowHeight="13.8"/>
  <cols>
    <col min="1" max="1" width="3.33203125" style="33" customWidth="1"/>
    <col min="2" max="2" width="62" style="33" customWidth="1"/>
    <col min="3" max="5" width="21.33203125" style="33" customWidth="1"/>
    <col min="6" max="16384" width="9.109375" style="33"/>
  </cols>
  <sheetData>
    <row r="1" spans="1:5" ht="14.4">
      <c r="B1" s="1517" t="s">
        <v>1162</v>
      </c>
      <c r="C1" s="1517"/>
      <c r="D1" s="1517"/>
      <c r="E1" s="1517"/>
    </row>
    <row r="2" spans="1:5">
      <c r="B2" s="1518" t="s">
        <v>108</v>
      </c>
      <c r="C2" s="1518"/>
      <c r="D2" s="1518"/>
      <c r="E2" s="1518"/>
    </row>
    <row r="3" spans="1:5" ht="31.5" customHeight="1">
      <c r="A3" s="1518" t="s">
        <v>1156</v>
      </c>
      <c r="B3" s="1518"/>
      <c r="C3" s="1518"/>
      <c r="D3" s="1518"/>
      <c r="E3" s="1518"/>
    </row>
    <row r="4" spans="1:5" ht="14.4">
      <c r="B4" s="34"/>
      <c r="C4" s="35" t="s">
        <v>1157</v>
      </c>
      <c r="D4" s="35" t="s">
        <v>1155</v>
      </c>
      <c r="E4" s="35" t="s">
        <v>1158</v>
      </c>
    </row>
    <row r="5" spans="1:5" ht="14.4">
      <c r="A5" s="36" t="s">
        <v>42</v>
      </c>
      <c r="B5" s="37" t="s">
        <v>109</v>
      </c>
      <c r="C5" s="38">
        <f>C6+C8+C9+C10+C11+C16+C17</f>
        <v>0</v>
      </c>
      <c r="D5" s="38">
        <f>D6+D8+D9+D10+D11+D16+D17</f>
        <v>0</v>
      </c>
      <c r="E5" s="38">
        <f t="shared" ref="E5" si="0">E6+E8+E9+E10+E11+E16+E17</f>
        <v>0</v>
      </c>
    </row>
    <row r="6" spans="1:5">
      <c r="A6" s="39">
        <v>1</v>
      </c>
      <c r="B6" s="40" t="s">
        <v>97</v>
      </c>
      <c r="C6" s="39">
        <f>'[40]Π13α ΔΗΜΟΙ'!D5+'[40]Π13β ΠΕΡΙΦ'!D5+'[40]Π13γ ΝΠ ΟΤΑ'!H5</f>
        <v>0</v>
      </c>
      <c r="D6" s="39">
        <f>'[40]Π13α ΔΗΜΟΙ'!E5+'[40]Π13β ΠΕΡΙΦ'!E5+'[40]Π13γ ΝΠ ΟΤΑ'!I5</f>
        <v>0</v>
      </c>
      <c r="E6" s="39">
        <f>'[40]Π13α ΔΗΜΟΙ'!F5+'[40]Π13β ΠΕΡΙΦ'!F5+'[40]Π13γ ΝΠ ΟΤΑ'!J5</f>
        <v>0</v>
      </c>
    </row>
    <row r="7" spans="1:5">
      <c r="A7" s="41"/>
      <c r="B7" s="42" t="s">
        <v>110</v>
      </c>
      <c r="C7" s="43">
        <f>'[40]Π13γ ΝΠ ΟΤΑ'!D6</f>
        <v>0</v>
      </c>
      <c r="D7" s="43">
        <f>'[40]Π13γ ΝΠ ΟΤΑ'!E6</f>
        <v>0</v>
      </c>
      <c r="E7" s="43">
        <f>'[40]Π13γ ΝΠ ΟΤΑ'!F6</f>
        <v>0</v>
      </c>
    </row>
    <row r="8" spans="1:5">
      <c r="A8" s="41">
        <v>2</v>
      </c>
      <c r="B8" s="34" t="s">
        <v>538</v>
      </c>
      <c r="C8" s="41">
        <f>'[40]Π13α ΔΗΜΟΙ'!D6+'[40]Π13β ΠΕΡΙΦ'!D6+'[40]Π13γ ΝΠ ΟΤΑ'!D7+'[40]Π13γ ΝΠ ΟΤΑ'!H7</f>
        <v>0</v>
      </c>
      <c r="D8" s="41">
        <f>'[40]Π13α ΔΗΜΟΙ'!E6+'[40]Π13β ΠΕΡΙΦ'!E6+'[40]Π13γ ΝΠ ΟΤΑ'!E7+'[40]Π13γ ΝΠ ΟΤΑ'!I7</f>
        <v>0</v>
      </c>
      <c r="E8" s="41">
        <f>'[40]Π13α ΔΗΜΟΙ'!F6+'[40]Π13β ΠΕΡΙΦ'!F6+'[40]Π13γ ΝΠ ΟΤΑ'!F7+'[40]Π13γ ΝΠ ΟΤΑ'!J7</f>
        <v>0</v>
      </c>
    </row>
    <row r="9" spans="1:5">
      <c r="A9" s="39">
        <v>3</v>
      </c>
      <c r="B9" s="40" t="s">
        <v>55</v>
      </c>
      <c r="C9" s="39">
        <f>'[40]Π13α ΔΗΜΟΙ'!D7+'[40]Π13β ΠΕΡΙΦ'!D7+'[40]Π13γ ΝΠ ΟΤΑ'!D8+'[40]Π13γ ΝΠ ΟΤΑ'!H8</f>
        <v>0</v>
      </c>
      <c r="D9" s="39">
        <f>'[40]Π13α ΔΗΜΟΙ'!E7+'[40]Π13β ΠΕΡΙΦ'!E7+'[40]Π13γ ΝΠ ΟΤΑ'!E8+'[40]Π13γ ΝΠ ΟΤΑ'!I8</f>
        <v>0</v>
      </c>
      <c r="E9" s="39">
        <f>'[40]Π13α ΔΗΜΟΙ'!F7+'[40]Π13β ΠΕΡΙΦ'!F7+'[40]Π13γ ΝΠ ΟΤΑ'!F8+'[40]Π13γ ΝΠ ΟΤΑ'!J8</f>
        <v>0</v>
      </c>
    </row>
    <row r="10" spans="1:5">
      <c r="A10" s="41">
        <v>4</v>
      </c>
      <c r="B10" s="44" t="s">
        <v>111</v>
      </c>
      <c r="C10" s="41">
        <f>'[40]Π13α ΔΗΜΟΙ'!D8+'[40]Π13β ΠΕΡΙΦ'!D8+'[40]Π13γ ΝΠ ΟΤΑ'!D9+'[40]Π13γ ΝΠ ΟΤΑ'!H9</f>
        <v>0</v>
      </c>
      <c r="D10" s="41">
        <f>'[40]Π13α ΔΗΜΟΙ'!E8+'[40]Π13β ΠΕΡΙΦ'!E8+'[40]Π13γ ΝΠ ΟΤΑ'!E9+'[40]Π13γ ΝΠ ΟΤΑ'!I9</f>
        <v>0</v>
      </c>
      <c r="E10" s="41">
        <f>'[40]Π13α ΔΗΜΟΙ'!F8+'[40]Π13β ΠΕΡΙΦ'!F8+'[40]Π13γ ΝΠ ΟΤΑ'!F9+'[40]Π13γ ΝΠ ΟΤΑ'!J9</f>
        <v>0</v>
      </c>
    </row>
    <row r="11" spans="1:5">
      <c r="A11" s="39">
        <v>5</v>
      </c>
      <c r="B11" s="40" t="s">
        <v>112</v>
      </c>
      <c r="C11" s="39">
        <f>C12+C13+C14+C15</f>
        <v>0</v>
      </c>
      <c r="D11" s="39">
        <f t="shared" ref="D11:E11" si="1">D12+D13+D14+D15</f>
        <v>0</v>
      </c>
      <c r="E11" s="39">
        <f t="shared" si="1"/>
        <v>0</v>
      </c>
    </row>
    <row r="12" spans="1:5">
      <c r="A12" s="41"/>
      <c r="B12" s="45" t="s">
        <v>113</v>
      </c>
      <c r="C12" s="43">
        <f>'[40]Π13α ΔΗΜΟΙ'!D10+'[40]Π13β ΠΕΡΙΦ'!D10+'[40]Π13γ ΝΠ ΟΤΑ'!D11+'[40]Π13γ ΝΠ ΟΤΑ'!H11</f>
        <v>0</v>
      </c>
      <c r="D12" s="43">
        <f>'[40]Π13α ΔΗΜΟΙ'!E10+'[40]Π13β ΠΕΡΙΦ'!E10+'[40]Π13γ ΝΠ ΟΤΑ'!E11+'[40]Π13γ ΝΠ ΟΤΑ'!I11</f>
        <v>0</v>
      </c>
      <c r="E12" s="43">
        <f>'[40]Π13α ΔΗΜΟΙ'!F10+'[40]Π13β ΠΕΡΙΦ'!F10+'[40]Π13γ ΝΠ ΟΤΑ'!F11+'[40]Π13γ ΝΠ ΟΤΑ'!J11</f>
        <v>0</v>
      </c>
    </row>
    <row r="13" spans="1:5">
      <c r="A13" s="41"/>
      <c r="B13" s="45" t="s">
        <v>114</v>
      </c>
      <c r="C13" s="43">
        <f>'[40]Π13α ΔΗΜΟΙ'!D11+'[40]Π13β ΠΕΡΙΦ'!D11+'[40]Π13γ ΝΠ ΟΤΑ'!D12+'[40]Π13γ ΝΠ ΟΤΑ'!H12</f>
        <v>0</v>
      </c>
      <c r="D13" s="43">
        <f>'[40]Π13α ΔΗΜΟΙ'!E11+'[40]Π13β ΠΕΡΙΦ'!E11+'[40]Π13γ ΝΠ ΟΤΑ'!E12+'[40]Π13γ ΝΠ ΟΤΑ'!I12</f>
        <v>0</v>
      </c>
      <c r="E13" s="43">
        <f>'[40]Π13α ΔΗΜΟΙ'!F11+'[40]Π13β ΠΕΡΙΦ'!F11+'[40]Π13γ ΝΠ ΟΤΑ'!F12+'[40]Π13γ ΝΠ ΟΤΑ'!J12</f>
        <v>0</v>
      </c>
    </row>
    <row r="14" spans="1:5" ht="27.6">
      <c r="A14" s="41"/>
      <c r="B14" s="45" t="s">
        <v>115</v>
      </c>
      <c r="C14" s="43">
        <f>'[40]Π13α ΔΗΜΟΙ'!D12+'[40]Π13β ΠΕΡΙΦ'!D12+'[40]Π13γ ΝΠ ΟΤΑ'!D13+'[40]Π13γ ΝΠ ΟΤΑ'!H13</f>
        <v>0</v>
      </c>
      <c r="D14" s="43">
        <f>'[40]Π13α ΔΗΜΟΙ'!E12+'[40]Π13β ΠΕΡΙΦ'!E12+'[40]Π13γ ΝΠ ΟΤΑ'!E13+'[40]Π13γ ΝΠ ΟΤΑ'!I13</f>
        <v>0</v>
      </c>
      <c r="E14" s="43">
        <f>'[40]Π13α ΔΗΜΟΙ'!F12+'[40]Π13β ΠΕΡΙΦ'!F12+'[40]Π13γ ΝΠ ΟΤΑ'!F13+'[40]Π13γ ΝΠ ΟΤΑ'!J13</f>
        <v>0</v>
      </c>
    </row>
    <row r="15" spans="1:5">
      <c r="A15" s="41"/>
      <c r="B15" s="45" t="s">
        <v>116</v>
      </c>
      <c r="C15" s="43">
        <f>'[40]Π13α ΔΗΜΟΙ'!D13+'[40]Π13β ΠΕΡΙΦ'!D13+'[40]Π13γ ΝΠ ΟΤΑ'!D14+'[40]Π13γ ΝΠ ΟΤΑ'!H14</f>
        <v>0</v>
      </c>
      <c r="D15" s="43">
        <f>'[40]Π13α ΔΗΜΟΙ'!E13+'[40]Π13β ΠΕΡΙΦ'!E13+'[40]Π13γ ΝΠ ΟΤΑ'!E14+'[40]Π13γ ΝΠ ΟΤΑ'!I14</f>
        <v>0</v>
      </c>
      <c r="E15" s="43">
        <f>'[40]Π13α ΔΗΜΟΙ'!F13+'[40]Π13β ΠΕΡΙΦ'!F13+'[40]Π13γ ΝΠ ΟΤΑ'!F14+'[40]Π13γ ΝΠ ΟΤΑ'!J14</f>
        <v>0</v>
      </c>
    </row>
    <row r="16" spans="1:5">
      <c r="A16" s="46">
        <v>6</v>
      </c>
      <c r="B16" s="34" t="s">
        <v>117</v>
      </c>
      <c r="C16" s="41">
        <f>'[40]Π13α ΔΗΜΟΙ'!D14+'[40]Π13β ΠΕΡΙΦ'!D14+'[40]Π13γ ΝΠ ΟΤΑ'!D15+'[40]Π13γ ΝΠ ΟΤΑ'!H15</f>
        <v>0</v>
      </c>
      <c r="D16" s="41">
        <f>'[40]Π13α ΔΗΜΟΙ'!E14+'[40]Π13β ΠΕΡΙΦ'!E14+'[40]Π13γ ΝΠ ΟΤΑ'!E15+'[40]Π13γ ΝΠ ΟΤΑ'!I15</f>
        <v>0</v>
      </c>
      <c r="E16" s="41">
        <f>'[40]Π13α ΔΗΜΟΙ'!F14+'[40]Π13β ΠΕΡΙΦ'!F14+'[40]Π13γ ΝΠ ΟΤΑ'!F15+'[40]Π13γ ΝΠ ΟΤΑ'!J15</f>
        <v>0</v>
      </c>
    </row>
    <row r="17" spans="1:5" ht="24.9" customHeight="1">
      <c r="A17" s="39">
        <v>7</v>
      </c>
      <c r="B17" s="40" t="s">
        <v>118</v>
      </c>
      <c r="C17" s="39">
        <f>'[40]Π13α ΔΗΜΟΙ'!D15+'[40]Π13β ΠΕΡΙΦ'!D15+'[40]Π13γ ΝΠ ΟΤΑ'!D16+'[40]Π13γ ΝΠ ΟΤΑ'!H16</f>
        <v>0</v>
      </c>
      <c r="D17" s="39">
        <f>'[40]Π13α ΔΗΜΟΙ'!E15+'[40]Π13β ΠΕΡΙΦ'!E15+'[40]Π13γ ΝΠ ΟΤΑ'!E16+'[40]Π13γ ΝΠ ΟΤΑ'!I16</f>
        <v>0</v>
      </c>
      <c r="E17" s="39">
        <f>'[40]Π13α ΔΗΜΟΙ'!F15+'[40]Π13β ΠΕΡΙΦ'!F15+'[40]Π13γ ΝΠ ΟΤΑ'!F16+'[40]Π13γ ΝΠ ΟΤΑ'!J16</f>
        <v>0</v>
      </c>
    </row>
    <row r="18" spans="1:5" ht="15" customHeight="1">
      <c r="A18" s="47"/>
      <c r="B18" s="48"/>
      <c r="C18" s="47"/>
      <c r="D18" s="47"/>
      <c r="E18" s="47"/>
    </row>
    <row r="19" spans="1:5" ht="14.25" customHeight="1">
      <c r="A19" s="36" t="s">
        <v>43</v>
      </c>
      <c r="B19" s="37" t="s">
        <v>119</v>
      </c>
      <c r="C19" s="38">
        <f>C20+C21+C22+C23+C24+C29+C32</f>
        <v>0</v>
      </c>
      <c r="D19" s="38">
        <f t="shared" ref="D19:E19" si="2">D20+D21+D22+D23+D24+D29+D32</f>
        <v>0</v>
      </c>
      <c r="E19" s="38">
        <f t="shared" si="2"/>
        <v>0</v>
      </c>
    </row>
    <row r="20" spans="1:5">
      <c r="A20" s="39">
        <v>1</v>
      </c>
      <c r="B20" s="40" t="s">
        <v>101</v>
      </c>
      <c r="C20" s="39">
        <f>'[40]Π13α ΔΗΜΟΙ'!D18+'[40]Π13β ΠΕΡΙΦ'!D18+'[40]Π13γ ΝΠ ΟΤΑ'!D19+'[40]Π13γ ΝΠ ΟΤΑ'!H19</f>
        <v>0</v>
      </c>
      <c r="D20" s="39">
        <f>'[40]Π13α ΔΗΜΟΙ'!E18+'[40]Π13β ΠΕΡΙΦ'!E18+'[40]Π13γ ΝΠ ΟΤΑ'!E19+'[40]Π13γ ΝΠ ΟΤΑ'!I19</f>
        <v>0</v>
      </c>
      <c r="E20" s="39">
        <f>'[40]Π13α ΔΗΜΟΙ'!F18+'[40]Π13β ΠΕΡΙΦ'!F18+'[40]Π13γ ΝΠ ΟΤΑ'!F19+'[40]Π13γ ΝΠ ΟΤΑ'!J19</f>
        <v>0</v>
      </c>
    </row>
    <row r="21" spans="1:5">
      <c r="A21" s="41">
        <v>2</v>
      </c>
      <c r="B21" s="49" t="s">
        <v>50</v>
      </c>
      <c r="C21" s="41">
        <f>'[40]Π13α ΔΗΜΟΙ'!D24+'[40]Π13β ΠΕΡΙΦ'!D22+'[40]Π13γ ΝΠ ΟΤΑ'!D25+'[40]Π13γ ΝΠ ΟΤΑ'!H25</f>
        <v>0</v>
      </c>
      <c r="D21" s="41">
        <f>'[40]Π13α ΔΗΜΟΙ'!E24+'[40]Π13β ΠΕΡΙΦ'!E22+'[40]Π13γ ΝΠ ΟΤΑ'!E25+'[40]Π13γ ΝΠ ΟΤΑ'!I25</f>
        <v>0</v>
      </c>
      <c r="E21" s="41">
        <f>'[40]Π13α ΔΗΜΟΙ'!F24+'[40]Π13β ΠΕΡΙΦ'!F22+'[40]Π13γ ΝΠ ΟΤΑ'!F25+'[40]Π13γ ΝΠ ΟΤΑ'!J25</f>
        <v>0</v>
      </c>
    </row>
    <row r="22" spans="1:5">
      <c r="A22" s="39">
        <v>3</v>
      </c>
      <c r="B22" s="40" t="s">
        <v>55</v>
      </c>
      <c r="C22" s="39">
        <f>'[40]Π13α ΔΗΜΟΙ'!D25+'[40]Π13β ΠΕΡΙΦ'!D23+'[40]Π13γ ΝΠ ΟΤΑ'!D26+'[40]Π13γ ΝΠ ΟΤΑ'!H26</f>
        <v>0</v>
      </c>
      <c r="D22" s="39">
        <f>'[40]Π13α ΔΗΜΟΙ'!E25+'[40]Π13β ΠΕΡΙΦ'!E23+'[40]Π13γ ΝΠ ΟΤΑ'!E26+'[40]Π13γ ΝΠ ΟΤΑ'!I26</f>
        <v>0</v>
      </c>
      <c r="E22" s="39">
        <f>'[40]Π13α ΔΗΜΟΙ'!F25+'[40]Π13β ΠΕΡΙΦ'!F23+'[40]Π13γ ΝΠ ΟΤΑ'!F26+'[40]Π13γ ΝΠ ΟΤΑ'!J26</f>
        <v>0</v>
      </c>
    </row>
    <row r="23" spans="1:5">
      <c r="A23" s="41">
        <v>4</v>
      </c>
      <c r="B23" s="34" t="s">
        <v>120</v>
      </c>
      <c r="C23" s="41">
        <f>'[40]Π13α ΔΗΜΟΙ'!D26+'[40]Π13β ΠΕΡΙΦ'!D24+'[40]Π13γ ΝΠ ΟΤΑ'!D27+'[40]Π13γ ΝΠ ΟΤΑ'!H27</f>
        <v>0</v>
      </c>
      <c r="D23" s="41">
        <f>'[40]Π13α ΔΗΜΟΙ'!E26+'[40]Π13β ΠΕΡΙΦ'!E24+'[40]Π13γ ΝΠ ΟΤΑ'!E27+'[40]Π13γ ΝΠ ΟΤΑ'!I27</f>
        <v>0</v>
      </c>
      <c r="E23" s="41">
        <f>'[40]Π13α ΔΗΜΟΙ'!F26+'[40]Π13β ΠΕΡΙΦ'!F24+'[40]Π13γ ΝΠ ΟΤΑ'!F27+'[40]Π13γ ΝΠ ΟΤΑ'!J27</f>
        <v>0</v>
      </c>
    </row>
    <row r="24" spans="1:5">
      <c r="A24" s="39">
        <v>5</v>
      </c>
      <c r="B24" s="40" t="s">
        <v>100</v>
      </c>
      <c r="C24" s="39">
        <f>C25+C26+C28-C27</f>
        <v>0</v>
      </c>
      <c r="D24" s="39">
        <f t="shared" ref="D24:E24" si="3">D25+D26+D28-D27</f>
        <v>0</v>
      </c>
      <c r="E24" s="39">
        <f t="shared" si="3"/>
        <v>0</v>
      </c>
    </row>
    <row r="25" spans="1:5">
      <c r="A25" s="41"/>
      <c r="B25" s="45" t="s">
        <v>121</v>
      </c>
      <c r="C25" s="47">
        <f>'[40]Π13α ΔΗΜΟΙ'!D28+'[40]Π13β ΠΕΡΙΦ'!D26+'[40]Π13γ ΝΠ ΟΤΑ'!D29+'[40]Π13γ ΝΠ ΟΤΑ'!H29</f>
        <v>0</v>
      </c>
      <c r="D25" s="47">
        <f>'[40]Π13α ΔΗΜΟΙ'!E28+'[40]Π13β ΠΕΡΙΦ'!E26+'[40]Π13γ ΝΠ ΟΤΑ'!E29+'[40]Π13γ ΝΠ ΟΤΑ'!I29</f>
        <v>0</v>
      </c>
      <c r="E25" s="47">
        <f>'[40]Π13α ΔΗΜΟΙ'!F28+'[40]Π13β ΠΕΡΙΦ'!F26+'[40]Π13γ ΝΠ ΟΤΑ'!F29+'[40]Π13γ ΝΠ ΟΤΑ'!J29</f>
        <v>0</v>
      </c>
    </row>
    <row r="26" spans="1:5">
      <c r="A26" s="41"/>
      <c r="B26" s="45" t="s">
        <v>122</v>
      </c>
      <c r="C26" s="47">
        <f>'[40]Π13α ΔΗΜΟΙ'!D29+'[40]Π13β ΠΕΡΙΦ'!D27+'[40]Π13γ ΝΠ ΟΤΑ'!D30+'[40]Π13γ ΝΠ ΟΤΑ'!H30</f>
        <v>0</v>
      </c>
      <c r="D26" s="47">
        <f>'[40]Π13α ΔΗΜΟΙ'!E29+'[40]Π13β ΠΕΡΙΦ'!E27+'[40]Π13γ ΝΠ ΟΤΑ'!E30+'[40]Π13γ ΝΠ ΟΤΑ'!I30</f>
        <v>0</v>
      </c>
      <c r="E26" s="47">
        <f>'[40]Π13α ΔΗΜΟΙ'!F29+'[40]Π13β ΠΕΡΙΦ'!F27+'[40]Π13γ ΝΠ ΟΤΑ'!F30+'[40]Π13γ ΝΠ ΟΤΑ'!J30</f>
        <v>0</v>
      </c>
    </row>
    <row r="27" spans="1:5" ht="25.5" customHeight="1">
      <c r="A27" s="41"/>
      <c r="B27" s="42" t="s">
        <v>123</v>
      </c>
      <c r="C27" s="47">
        <f>'[40]Π13α ΔΗΜΟΙ'!D30+'[40]Π13β ΠΕΡΙΦ'!D28</f>
        <v>0</v>
      </c>
      <c r="D27" s="47">
        <f>'[40]Π13α ΔΗΜΟΙ'!E30+'[40]Π13β ΠΕΡΙΦ'!E28</f>
        <v>0</v>
      </c>
      <c r="E27" s="47">
        <f>'[40]Π13α ΔΗΜΟΙ'!F30+'[40]Π13β ΠΕΡΙΦ'!F28</f>
        <v>0</v>
      </c>
    </row>
    <row r="28" spans="1:5">
      <c r="A28" s="41"/>
      <c r="B28" s="45" t="s">
        <v>124</v>
      </c>
      <c r="C28" s="47">
        <f>'[40]Π13α ΔΗΜΟΙ'!D31+'[40]Π13β ΠΕΡΙΦ'!D29+'[40]Π13γ ΝΠ ΟΤΑ'!D31+'[40]Π13γ ΝΠ ΟΤΑ'!H31</f>
        <v>0</v>
      </c>
      <c r="D28" s="47">
        <f>'[40]Π13α ΔΗΜΟΙ'!E31+'[40]Π13β ΠΕΡΙΦ'!E29+'[40]Π13γ ΝΠ ΟΤΑ'!E31+'[40]Π13γ ΝΠ ΟΤΑ'!I31</f>
        <v>0</v>
      </c>
      <c r="E28" s="47">
        <f>'[40]Π13α ΔΗΜΟΙ'!F31+'[40]Π13β ΠΕΡΙΦ'!F29+'[40]Π13γ ΝΠ ΟΤΑ'!F31+'[40]Π13γ ΝΠ ΟΤΑ'!J31</f>
        <v>0</v>
      </c>
    </row>
    <row r="29" spans="1:5">
      <c r="A29" s="41">
        <v>6</v>
      </c>
      <c r="B29" s="34" t="s">
        <v>125</v>
      </c>
      <c r="C29" s="41">
        <f>C30+C31</f>
        <v>0</v>
      </c>
      <c r="D29" s="41">
        <f t="shared" ref="D29:E29" si="4">D30+D31</f>
        <v>0</v>
      </c>
      <c r="E29" s="41">
        <f t="shared" si="4"/>
        <v>0</v>
      </c>
    </row>
    <row r="30" spans="1:5">
      <c r="A30" s="41"/>
      <c r="B30" s="45" t="str">
        <f>'[41]ΠΙΝ12α ΔΗΜΟΥ'!B41</f>
        <v>α) Αποδόσεις εσόδων υπέρ Δημοσίου και τρίτων</v>
      </c>
      <c r="C30" s="47">
        <f>'[40]Π13α ΔΗΜΟΙ'!D39+'[40]Π13β ΠΕΡΙΦ'!D39+'[40]Π13γ ΝΠ ΟΤΑ'!D40+'[40]Π13γ ΝΠ ΟΤΑ'!H40</f>
        <v>0</v>
      </c>
      <c r="D30" s="47">
        <f>'[40]Π13α ΔΗΜΟΙ'!E39+'[40]Π13β ΠΕΡΙΦ'!E39+'[40]Π13γ ΝΠ ΟΤΑ'!E40+'[40]Π13γ ΝΠ ΟΤΑ'!I40</f>
        <v>0</v>
      </c>
      <c r="E30" s="47">
        <f>'[40]Π13α ΔΗΜΟΙ'!F39+'[40]Π13β ΠΕΡΙΦ'!F39+'[40]Π13γ ΝΠ ΟΤΑ'!F40+'[40]Π13γ ΝΠ ΟΤΑ'!J40</f>
        <v>0</v>
      </c>
    </row>
    <row r="31" spans="1:5">
      <c r="A31" s="41"/>
      <c r="B31" s="45" t="str">
        <f>'[41]ΠΙΝ12α ΔΗΜΟΥ'!B42</f>
        <v>β) Λοιπές αποδόσεις</v>
      </c>
      <c r="C31" s="47">
        <f>'[40]Π13α ΔΗΜΟΙ'!D40+'[40]Π13β ΠΕΡΙΦ'!D40+'[40]Π13γ ΝΠ ΟΤΑ'!D41+'[40]Π13γ ΝΠ ΟΤΑ'!H41</f>
        <v>0</v>
      </c>
      <c r="D31" s="47">
        <f>'[40]Π13α ΔΗΜΟΙ'!E40+'[40]Π13β ΠΕΡΙΦ'!E40+'[40]Π13γ ΝΠ ΟΤΑ'!E41+'[40]Π13γ ΝΠ ΟΤΑ'!I41</f>
        <v>0</v>
      </c>
      <c r="E31" s="47">
        <f>'[40]Π13α ΔΗΜΟΙ'!F40+'[40]Π13β ΠΕΡΙΦ'!F40+'[40]Π13γ ΝΠ ΟΤΑ'!F41+'[40]Π13γ ΝΠ ΟΤΑ'!J41</f>
        <v>0</v>
      </c>
    </row>
    <row r="32" spans="1:5" ht="27.6">
      <c r="A32" s="39">
        <v>7</v>
      </c>
      <c r="B32" s="40" t="s">
        <v>126</v>
      </c>
      <c r="C32" s="50">
        <f>'[40]Π13α ΔΗΜΟΙ'!D41+'[40]Π13β ΠΕΡΙΦ'!D41+'[40]Π13γ ΝΠ ΟΤΑ'!D42+'[40]Π13γ ΝΠ ΟΤΑ'!H42</f>
        <v>0</v>
      </c>
      <c r="D32" s="50">
        <f>'[40]Π13α ΔΗΜΟΙ'!E41+'[40]Π13β ΠΕΡΙΦ'!E41+'[40]Π13γ ΝΠ ΟΤΑ'!E42+'[40]Π13γ ΝΠ ΟΤΑ'!I42</f>
        <v>0</v>
      </c>
      <c r="E32" s="50">
        <f>'[40]Π13α ΔΗΜΟΙ'!F41+'[40]Π13β ΠΕΡΙΦ'!F41+'[40]Π13γ ΝΠ ΟΤΑ'!F42+'[40]Π13γ ΝΠ ΟΤΑ'!J42</f>
        <v>0</v>
      </c>
    </row>
    <row r="33" spans="1:5" ht="41.4">
      <c r="A33" s="51" t="s">
        <v>127</v>
      </c>
      <c r="B33" s="52" t="s">
        <v>1046</v>
      </c>
      <c r="C33" s="53">
        <f>C5-C19</f>
        <v>0</v>
      </c>
      <c r="D33" s="53">
        <f t="shared" ref="D33:E33" si="5">D5-D19</f>
        <v>0</v>
      </c>
      <c r="E33" s="53">
        <f t="shared" si="5"/>
        <v>0</v>
      </c>
    </row>
    <row r="34" spans="1:5" ht="41.4">
      <c r="A34" s="54" t="s">
        <v>129</v>
      </c>
      <c r="B34" s="55" t="s">
        <v>130</v>
      </c>
      <c r="C34" s="56">
        <f>C5-C17-C19-C32</f>
        <v>0</v>
      </c>
      <c r="D34" s="56">
        <f>C5-C17-C19-C33</f>
        <v>0</v>
      </c>
      <c r="E34" s="56">
        <f>C5-C17-C19-C34</f>
        <v>0</v>
      </c>
    </row>
    <row r="35" spans="1:5" ht="16.5" customHeight="1">
      <c r="A35" s="36"/>
      <c r="B35" s="37" t="s">
        <v>131</v>
      </c>
      <c r="C35" s="57">
        <v>2018</v>
      </c>
      <c r="D35" s="57" t="s">
        <v>1141</v>
      </c>
      <c r="E35" s="57" t="s">
        <v>1134</v>
      </c>
    </row>
    <row r="36" spans="1:5" ht="27.6">
      <c r="B36" s="58" t="s">
        <v>132</v>
      </c>
      <c r="C36" s="59">
        <f>'[40]Π13α ΔΗΜΟΙ'!D45+'[40]Π13β ΠΕΡΙΦ'!D45+'[40]Π13γ ΝΠ ΟΤΑ'!D46+'[40]Π13γ ΝΠ ΟΤΑ'!H46</f>
        <v>0</v>
      </c>
      <c r="D36" s="60">
        <f>C37</f>
        <v>0</v>
      </c>
      <c r="E36" s="60">
        <f>D37</f>
        <v>0</v>
      </c>
    </row>
    <row r="37" spans="1:5" ht="27.6">
      <c r="B37" s="58" t="s">
        <v>133</v>
      </c>
      <c r="C37" s="59">
        <f>'[40]Π13α ΔΗΜΟΙ'!D46+'[40]Π13β ΠΕΡΙΦ'!D46+'[40]Π13γ ΝΠ ΟΤΑ'!D47+'[40]Π13γ ΝΠ ΟΤΑ'!H47</f>
        <v>0</v>
      </c>
      <c r="D37" s="60"/>
      <c r="E37" s="60"/>
    </row>
    <row r="38" spans="1:5" ht="27.6">
      <c r="A38" s="61"/>
      <c r="B38" s="62" t="s">
        <v>134</v>
      </c>
      <c r="C38" s="63">
        <f>C37-C36</f>
        <v>0</v>
      </c>
      <c r="D38" s="64">
        <f>D37-D36</f>
        <v>0</v>
      </c>
      <c r="E38" s="64">
        <f>E37-E36</f>
        <v>0</v>
      </c>
    </row>
    <row r="39" spans="1:5" ht="32.25" customHeight="1">
      <c r="B39" s="65" t="s">
        <v>135</v>
      </c>
      <c r="C39" s="66"/>
      <c r="D39" s="60"/>
      <c r="E39" s="60"/>
    </row>
    <row r="40" spans="1:5">
      <c r="A40" s="61"/>
      <c r="B40" s="67" t="s">
        <v>136</v>
      </c>
      <c r="C40" s="68">
        <f>'[40]Π13α ΔΗΜΟΙ'!D49+'[40]Π13β ΠΕΡΙΦ'!D49+'[40]Π13γ ΝΠ ΟΤΑ'!D50+'[40]Π13γ ΝΠ ΟΤΑ'!H50</f>
        <v>0</v>
      </c>
      <c r="D40" s="68">
        <f>'[40]Π13α ΔΗΜΟΙ'!E49+'[40]Π13β ΠΕΡΙΦ'!E49+'[40]Π13γ ΝΠ ΟΤΑ'!E50+'[40]Π13γ ΝΠ ΟΤΑ'!I50</f>
        <v>0</v>
      </c>
      <c r="E40" s="68">
        <f>'[40]Π13α ΔΗΜΟΙ'!F49+'[40]Π13β ΠΕΡΙΦ'!F49+'[40]Π13γ ΝΠ ΟΤΑ'!F50+'[40]Π13γ ΝΠ ΟΤΑ'!J50</f>
        <v>0</v>
      </c>
    </row>
    <row r="41" spans="1:5" ht="41.4">
      <c r="A41" s="69"/>
      <c r="B41" s="70" t="s">
        <v>137</v>
      </c>
      <c r="C41" s="71">
        <f>C34-C38+C40</f>
        <v>0</v>
      </c>
      <c r="D41" s="71">
        <f t="shared" ref="D41:E41" si="6">D34-D38+D40</f>
        <v>0</v>
      </c>
      <c r="E41" s="71">
        <f t="shared" si="6"/>
        <v>0</v>
      </c>
    </row>
    <row r="43" spans="1:5" ht="14.4">
      <c r="B43" s="72"/>
    </row>
    <row r="44" spans="1:5" ht="41.4">
      <c r="A44" s="73" t="s">
        <v>138</v>
      </c>
      <c r="B44" s="74" t="s">
        <v>139</v>
      </c>
      <c r="C44" s="1519"/>
      <c r="D44" s="1520" t="s">
        <v>997</v>
      </c>
      <c r="E44" s="1520"/>
    </row>
    <row r="45" spans="1:5" ht="41.4">
      <c r="A45" s="73" t="s">
        <v>140</v>
      </c>
      <c r="B45" s="74" t="s">
        <v>141</v>
      </c>
      <c r="C45" s="1519"/>
      <c r="D45" s="1520"/>
      <c r="E45" s="1520"/>
    </row>
    <row r="46" spans="1:5">
      <c r="B46" s="75"/>
      <c r="C46" s="76"/>
      <c r="D46" s="76"/>
      <c r="E46" s="76"/>
    </row>
    <row r="47" spans="1:5">
      <c r="B47" s="75"/>
      <c r="C47" s="76"/>
      <c r="D47" s="76"/>
      <c r="E47" s="76"/>
    </row>
    <row r="48" spans="1:5">
      <c r="B48" s="75"/>
      <c r="C48" s="76"/>
      <c r="D48" s="76"/>
      <c r="E48" s="76"/>
    </row>
    <row r="49" spans="2:5">
      <c r="B49" s="75"/>
      <c r="C49" s="76"/>
      <c r="D49" s="76"/>
      <c r="E49" s="76"/>
    </row>
    <row r="50" spans="2:5">
      <c r="B50" s="75"/>
      <c r="C50" s="76"/>
      <c r="D50" s="76"/>
      <c r="E50" s="76"/>
    </row>
    <row r="51" spans="2:5">
      <c r="B51" s="75"/>
      <c r="C51" s="76"/>
      <c r="D51" s="76"/>
      <c r="E51" s="76"/>
    </row>
    <row r="52" spans="2:5">
      <c r="B52" s="75"/>
      <c r="C52" s="76"/>
      <c r="D52" s="76"/>
      <c r="E52" s="76"/>
    </row>
    <row r="53" spans="2:5">
      <c r="B53" s="75"/>
      <c r="C53" s="76"/>
      <c r="D53" s="76"/>
      <c r="E53" s="76"/>
    </row>
    <row r="54" spans="2:5">
      <c r="B54" s="75"/>
      <c r="C54" s="76"/>
      <c r="D54" s="76"/>
      <c r="E54" s="76"/>
    </row>
    <row r="55" spans="2:5">
      <c r="B55" s="77"/>
      <c r="C55" s="78"/>
      <c r="D55" s="78"/>
      <c r="E55" s="78"/>
    </row>
    <row r="56" spans="2:5">
      <c r="B56" s="75"/>
      <c r="C56" s="76"/>
      <c r="D56" s="76"/>
      <c r="E56" s="76"/>
    </row>
    <row r="57" spans="2:5">
      <c r="B57" s="75"/>
      <c r="C57" s="76"/>
      <c r="D57" s="76"/>
      <c r="E57" s="76"/>
    </row>
    <row r="58" spans="2:5">
      <c r="B58" s="75"/>
      <c r="C58" s="76"/>
      <c r="D58" s="76"/>
      <c r="E58" s="76"/>
    </row>
    <row r="59" spans="2:5">
      <c r="B59" s="77"/>
      <c r="C59" s="79"/>
      <c r="D59" s="79"/>
      <c r="E59" s="79"/>
    </row>
    <row r="60" spans="2:5">
      <c r="B60" s="77"/>
      <c r="C60" s="79"/>
      <c r="D60" s="79"/>
      <c r="E60" s="79"/>
    </row>
    <row r="61" spans="2:5">
      <c r="B61" s="75"/>
      <c r="C61" s="76"/>
      <c r="D61" s="76"/>
      <c r="E61" s="76"/>
    </row>
    <row r="62" spans="2:5">
      <c r="B62" s="75"/>
      <c r="C62" s="76"/>
      <c r="D62" s="76"/>
      <c r="E62" s="76"/>
    </row>
    <row r="63" spans="2:5">
      <c r="C63" s="47"/>
      <c r="D63" s="47"/>
      <c r="E63" s="47"/>
    </row>
    <row r="64" spans="2:5">
      <c r="B64" s="47"/>
      <c r="C64" s="47"/>
      <c r="D64" s="47"/>
      <c r="E64" s="47"/>
    </row>
  </sheetData>
  <mergeCells count="5">
    <mergeCell ref="B1:E1"/>
    <mergeCell ref="B2:E2"/>
    <mergeCell ref="C44:C45"/>
    <mergeCell ref="D44:E45"/>
    <mergeCell ref="A3:E3"/>
  </mergeCells>
  <pageMargins left="0.51181102362204722" right="0.51181102362204722" top="0.55118110236220474" bottom="0.55118110236220474" header="0.31496062992125984" footer="0.31496062992125984"/>
  <pageSetup paperSize="9" scale="65" orientation="portrait" r:id="rId1"/>
  <drawing r:id="rId2"/>
</worksheet>
</file>

<file path=xl/worksheets/sheet2.xml><?xml version="1.0" encoding="utf-8"?>
<worksheet xmlns="http://schemas.openxmlformats.org/spreadsheetml/2006/main" xmlns:r="http://schemas.openxmlformats.org/officeDocument/2006/relationships">
  <sheetPr>
    <pageSetUpPr fitToPage="1"/>
  </sheetPr>
  <dimension ref="A1:E101"/>
  <sheetViews>
    <sheetView view="pageBreakPreview" zoomScaleNormal="100" zoomScaleSheetLayoutView="100" workbookViewId="0">
      <pane ySplit="3" topLeftCell="A4" activePane="bottomLeft" state="frozen"/>
      <selection activeCell="D246" sqref="D246"/>
      <selection pane="bottomLeft" activeCell="D4" sqref="D4"/>
    </sheetView>
  </sheetViews>
  <sheetFormatPr defaultColWidth="9.109375" defaultRowHeight="13.8"/>
  <cols>
    <col min="1" max="1" width="7.6640625" style="1" bestFit="1" customWidth="1"/>
    <col min="2" max="2" width="43.5546875" style="1" customWidth="1"/>
    <col min="3" max="3" width="42.6640625" style="17" bestFit="1" customWidth="1"/>
    <col min="4" max="4" width="39.44140625" style="1" bestFit="1" customWidth="1"/>
    <col min="5" max="5" width="18.88671875" style="1" customWidth="1"/>
    <col min="6" max="16384" width="9.109375" style="2"/>
  </cols>
  <sheetData>
    <row r="1" spans="1:5" ht="17.25" customHeight="1">
      <c r="A1" s="1392" t="s">
        <v>1122</v>
      </c>
      <c r="B1" s="1392"/>
      <c r="C1" s="1392"/>
      <c r="D1" s="1392"/>
      <c r="E1" s="1392"/>
    </row>
    <row r="2" spans="1:5" ht="24" customHeight="1">
      <c r="B2" s="3"/>
      <c r="C2" s="12"/>
      <c r="D2" s="3"/>
      <c r="E2" s="1164" t="s">
        <v>1259</v>
      </c>
    </row>
    <row r="3" spans="1:5" s="11" customFormat="1">
      <c r="A3" s="19" t="s">
        <v>47</v>
      </c>
      <c r="B3" s="18" t="s">
        <v>70</v>
      </c>
      <c r="C3" s="20" t="s">
        <v>48</v>
      </c>
      <c r="D3" s="10"/>
      <c r="E3" s="20" t="s">
        <v>1258</v>
      </c>
    </row>
    <row r="4" spans="1:5" ht="9" customHeight="1">
      <c r="B4" s="3"/>
      <c r="C4" s="12"/>
      <c r="D4" s="3"/>
      <c r="E4" s="3"/>
    </row>
    <row r="5" spans="1:5">
      <c r="A5" s="21">
        <v>1</v>
      </c>
      <c r="B5" s="22">
        <v>21</v>
      </c>
      <c r="C5" s="23" t="s">
        <v>49</v>
      </c>
      <c r="D5" s="22" t="s">
        <v>1052</v>
      </c>
      <c r="E5" s="784">
        <f>E6+E7+E8+E9+E10</f>
        <v>0</v>
      </c>
    </row>
    <row r="6" spans="1:5">
      <c r="A6" s="4" t="s">
        <v>0</v>
      </c>
      <c r="B6" s="8" t="s">
        <v>83</v>
      </c>
      <c r="C6" s="14" t="s">
        <v>74</v>
      </c>
      <c r="D6" s="8"/>
      <c r="E6" s="785"/>
    </row>
    <row r="7" spans="1:5">
      <c r="A7" s="4" t="s">
        <v>4</v>
      </c>
      <c r="B7" s="8" t="s">
        <v>84</v>
      </c>
      <c r="C7" s="14" t="s">
        <v>75</v>
      </c>
      <c r="D7" s="8"/>
      <c r="E7" s="785"/>
    </row>
    <row r="8" spans="1:5">
      <c r="A8" s="4" t="s">
        <v>1050</v>
      </c>
      <c r="B8" s="8" t="s">
        <v>85</v>
      </c>
      <c r="C8" s="14" t="s">
        <v>73</v>
      </c>
      <c r="D8" s="8"/>
      <c r="E8" s="785"/>
    </row>
    <row r="9" spans="1:5">
      <c r="A9" s="4" t="s">
        <v>1051</v>
      </c>
      <c r="B9" s="8">
        <v>21304</v>
      </c>
      <c r="C9" s="14" t="s">
        <v>5</v>
      </c>
      <c r="D9" s="8"/>
      <c r="E9" s="785"/>
    </row>
    <row r="10" spans="1:5">
      <c r="A10" s="4" t="s">
        <v>76</v>
      </c>
      <c r="B10" s="8" t="s">
        <v>86</v>
      </c>
      <c r="C10" s="14" t="s">
        <v>82</v>
      </c>
      <c r="D10" s="8" t="s">
        <v>1084</v>
      </c>
      <c r="E10" s="785">
        <f>E11+E12+E13</f>
        <v>0</v>
      </c>
    </row>
    <row r="11" spans="1:5" s="27" customFormat="1">
      <c r="A11" s="5" t="s">
        <v>1085</v>
      </c>
      <c r="B11" s="9" t="s">
        <v>87</v>
      </c>
      <c r="C11" s="15" t="s">
        <v>2</v>
      </c>
      <c r="D11" s="9"/>
      <c r="E11" s="786"/>
    </row>
    <row r="12" spans="1:5" s="27" customFormat="1">
      <c r="A12" s="5" t="s">
        <v>1086</v>
      </c>
      <c r="B12" s="9" t="s">
        <v>88</v>
      </c>
      <c r="C12" s="15" t="s">
        <v>1</v>
      </c>
      <c r="D12" s="9"/>
      <c r="E12" s="786"/>
    </row>
    <row r="13" spans="1:5" s="27" customFormat="1">
      <c r="A13" s="5" t="s">
        <v>1087</v>
      </c>
      <c r="B13" s="9" t="s">
        <v>89</v>
      </c>
      <c r="C13" s="15" t="s">
        <v>3</v>
      </c>
      <c r="D13" s="9"/>
      <c r="E13" s="786"/>
    </row>
    <row r="14" spans="1:5" ht="6.75" customHeight="1">
      <c r="A14" s="3"/>
      <c r="B14" s="7"/>
      <c r="C14" s="13"/>
      <c r="D14" s="7"/>
      <c r="E14" s="787"/>
    </row>
    <row r="15" spans="1:5">
      <c r="A15" s="21">
        <v>2</v>
      </c>
      <c r="B15" s="22">
        <v>22</v>
      </c>
      <c r="C15" s="23" t="s">
        <v>50</v>
      </c>
      <c r="D15" s="22"/>
      <c r="E15" s="784"/>
    </row>
    <row r="16" spans="1:5" ht="6.75" customHeight="1">
      <c r="A16" s="3"/>
      <c r="B16" s="7"/>
      <c r="C16" s="13"/>
      <c r="D16" s="7"/>
      <c r="E16" s="787"/>
    </row>
    <row r="17" spans="1:5">
      <c r="A17" s="21">
        <v>3</v>
      </c>
      <c r="B17" s="22">
        <v>23</v>
      </c>
      <c r="C17" s="23" t="s">
        <v>51</v>
      </c>
      <c r="D17" s="22" t="s">
        <v>1053</v>
      </c>
      <c r="E17" s="784">
        <f>E18+E39+E40+E41+E44+E45</f>
        <v>0</v>
      </c>
    </row>
    <row r="18" spans="1:5">
      <c r="A18" s="4" t="s">
        <v>6</v>
      </c>
      <c r="B18" s="8">
        <v>231</v>
      </c>
      <c r="C18" s="14" t="s">
        <v>7</v>
      </c>
      <c r="D18" s="8" t="s">
        <v>69</v>
      </c>
      <c r="E18" s="785">
        <f>E19+E21+E24+E27+E30+E33+E36</f>
        <v>0</v>
      </c>
    </row>
    <row r="19" spans="1:5">
      <c r="A19" s="5" t="s">
        <v>8</v>
      </c>
      <c r="B19" s="9">
        <v>23101</v>
      </c>
      <c r="C19" s="15" t="s">
        <v>9</v>
      </c>
      <c r="D19" s="9" t="s">
        <v>1054</v>
      </c>
      <c r="E19" s="786">
        <f>E20</f>
        <v>0</v>
      </c>
    </row>
    <row r="20" spans="1:5" s="27" customFormat="1" ht="14.4">
      <c r="A20" s="24" t="s">
        <v>1055</v>
      </c>
      <c r="B20" s="25">
        <v>2310180</v>
      </c>
      <c r="C20" s="26" t="s">
        <v>10</v>
      </c>
      <c r="D20" s="25"/>
      <c r="E20" s="788"/>
    </row>
    <row r="21" spans="1:5">
      <c r="A21" s="5" t="s">
        <v>1056</v>
      </c>
      <c r="B21" s="9">
        <v>23102</v>
      </c>
      <c r="C21" s="15" t="s">
        <v>1088</v>
      </c>
      <c r="D21" s="9" t="s">
        <v>1089</v>
      </c>
      <c r="E21" s="786">
        <f>E22+E23</f>
        <v>0</v>
      </c>
    </row>
    <row r="22" spans="1:5" s="27" customFormat="1" ht="28.8">
      <c r="A22" s="24" t="s">
        <v>1090</v>
      </c>
      <c r="B22" s="28" t="s">
        <v>1091</v>
      </c>
      <c r="C22" s="26" t="s">
        <v>45</v>
      </c>
      <c r="D22" s="25"/>
      <c r="E22" s="788"/>
    </row>
    <row r="23" spans="1:5" s="27" customFormat="1" ht="14.4">
      <c r="A23" s="1163" t="s">
        <v>1092</v>
      </c>
      <c r="B23" s="1161" t="s">
        <v>1093</v>
      </c>
      <c r="C23" s="1162" t="s">
        <v>46</v>
      </c>
      <c r="D23" s="1161"/>
      <c r="E23" s="788"/>
    </row>
    <row r="24" spans="1:5" ht="41.4">
      <c r="A24" s="5" t="s">
        <v>1057</v>
      </c>
      <c r="B24" s="9">
        <v>23103</v>
      </c>
      <c r="C24" s="15" t="s">
        <v>1094</v>
      </c>
      <c r="D24" s="9" t="s">
        <v>1095</v>
      </c>
      <c r="E24" s="786">
        <f>E25+E26</f>
        <v>0</v>
      </c>
    </row>
    <row r="25" spans="1:5" s="27" customFormat="1" ht="28.8">
      <c r="A25" s="24" t="s">
        <v>1096</v>
      </c>
      <c r="B25" s="28" t="s">
        <v>1097</v>
      </c>
      <c r="C25" s="26" t="s">
        <v>45</v>
      </c>
      <c r="D25" s="25"/>
      <c r="E25" s="788"/>
    </row>
    <row r="26" spans="1:5" s="27" customFormat="1" ht="14.4">
      <c r="A26" s="1163" t="s">
        <v>1098</v>
      </c>
      <c r="B26" s="1161" t="s">
        <v>1099</v>
      </c>
      <c r="C26" s="1162" t="s">
        <v>46</v>
      </c>
      <c r="D26" s="1161"/>
      <c r="E26" s="788"/>
    </row>
    <row r="27" spans="1:5" ht="27.6">
      <c r="A27" s="5" t="s">
        <v>11</v>
      </c>
      <c r="B27" s="9">
        <v>23104</v>
      </c>
      <c r="C27" s="15" t="s">
        <v>12</v>
      </c>
      <c r="D27" s="9" t="s">
        <v>1060</v>
      </c>
      <c r="E27" s="786">
        <f>E28+E29</f>
        <v>0</v>
      </c>
    </row>
    <row r="28" spans="1:5" s="27" customFormat="1" ht="14.4">
      <c r="A28" s="24" t="s">
        <v>1058</v>
      </c>
      <c r="B28" s="25" t="s">
        <v>91</v>
      </c>
      <c r="C28" s="26" t="s">
        <v>77</v>
      </c>
      <c r="D28" s="25"/>
      <c r="E28" s="788"/>
    </row>
    <row r="29" spans="1:5" s="27" customFormat="1" ht="14.4">
      <c r="A29" s="24" t="s">
        <v>1059</v>
      </c>
      <c r="B29" s="25">
        <v>2310480</v>
      </c>
      <c r="C29" s="26" t="s">
        <v>78</v>
      </c>
      <c r="D29" s="25"/>
      <c r="E29" s="788"/>
    </row>
    <row r="30" spans="1:5">
      <c r="A30" s="5" t="s">
        <v>13</v>
      </c>
      <c r="B30" s="9">
        <v>23105</v>
      </c>
      <c r="C30" s="15" t="s">
        <v>79</v>
      </c>
      <c r="D30" s="9" t="s">
        <v>1061</v>
      </c>
      <c r="E30" s="786">
        <f>E31+E32</f>
        <v>0</v>
      </c>
    </row>
    <row r="31" spans="1:5" s="27" customFormat="1" ht="14.4">
      <c r="A31" s="24" t="s">
        <v>1062</v>
      </c>
      <c r="B31" s="25" t="s">
        <v>92</v>
      </c>
      <c r="C31" s="26" t="s">
        <v>80</v>
      </c>
      <c r="D31" s="25"/>
      <c r="E31" s="788"/>
    </row>
    <row r="32" spans="1:5" s="27" customFormat="1" ht="14.4">
      <c r="A32" s="24" t="s">
        <v>1063</v>
      </c>
      <c r="B32" s="25">
        <v>2310580</v>
      </c>
      <c r="C32" s="26" t="s">
        <v>14</v>
      </c>
      <c r="D32" s="25"/>
      <c r="E32" s="788"/>
    </row>
    <row r="33" spans="1:5">
      <c r="A33" s="5" t="s">
        <v>30</v>
      </c>
      <c r="B33" s="9">
        <v>23108</v>
      </c>
      <c r="C33" s="15" t="s">
        <v>15</v>
      </c>
      <c r="D33" s="9" t="s">
        <v>1081</v>
      </c>
      <c r="E33" s="786">
        <f>E34+E35</f>
        <v>0</v>
      </c>
    </row>
    <row r="34" spans="1:5" s="27" customFormat="1" ht="14.4">
      <c r="A34" s="24" t="s">
        <v>1064</v>
      </c>
      <c r="B34" s="25" t="s">
        <v>93</v>
      </c>
      <c r="C34" s="26" t="s">
        <v>31</v>
      </c>
      <c r="D34" s="25"/>
      <c r="E34" s="788"/>
    </row>
    <row r="35" spans="1:5" s="27" customFormat="1" ht="28.8">
      <c r="A35" s="24" t="s">
        <v>1065</v>
      </c>
      <c r="B35" s="25" t="s">
        <v>52</v>
      </c>
      <c r="C35" s="26" t="s">
        <v>32</v>
      </c>
      <c r="D35" s="25"/>
      <c r="E35" s="788"/>
    </row>
    <row r="36" spans="1:5">
      <c r="A36" s="5" t="s">
        <v>36</v>
      </c>
      <c r="B36" s="9">
        <v>23109</v>
      </c>
      <c r="C36" s="15" t="s">
        <v>16</v>
      </c>
      <c r="D36" s="9" t="s">
        <v>1082</v>
      </c>
      <c r="E36" s="786">
        <f>E37+E38</f>
        <v>0</v>
      </c>
    </row>
    <row r="37" spans="1:5" s="27" customFormat="1" ht="14.4">
      <c r="A37" s="24" t="s">
        <v>1066</v>
      </c>
      <c r="B37" s="25" t="s">
        <v>94</v>
      </c>
      <c r="C37" s="26" t="s">
        <v>33</v>
      </c>
      <c r="D37" s="25"/>
      <c r="E37" s="788"/>
    </row>
    <row r="38" spans="1:5" s="27" customFormat="1" ht="28.8">
      <c r="A38" s="24" t="s">
        <v>1067</v>
      </c>
      <c r="B38" s="25">
        <v>2310980</v>
      </c>
      <c r="C38" s="26" t="s">
        <v>34</v>
      </c>
      <c r="D38" s="25"/>
      <c r="E38" s="788"/>
    </row>
    <row r="39" spans="1:5" ht="45.75" customHeight="1">
      <c r="A39" s="4" t="s">
        <v>37</v>
      </c>
      <c r="B39" s="8">
        <v>232</v>
      </c>
      <c r="C39" s="14" t="s">
        <v>17</v>
      </c>
      <c r="D39" s="8"/>
      <c r="E39" s="785"/>
    </row>
    <row r="40" spans="1:5" ht="27.6">
      <c r="A40" s="4" t="s">
        <v>1068</v>
      </c>
      <c r="B40" s="8">
        <v>233</v>
      </c>
      <c r="C40" s="14" t="s">
        <v>18</v>
      </c>
      <c r="D40" s="8"/>
      <c r="E40" s="785"/>
    </row>
    <row r="41" spans="1:5">
      <c r="A41" s="4" t="s">
        <v>1069</v>
      </c>
      <c r="B41" s="8">
        <v>234</v>
      </c>
      <c r="C41" s="14" t="s">
        <v>19</v>
      </c>
      <c r="D41" s="8" t="s">
        <v>1070</v>
      </c>
      <c r="E41" s="785">
        <f>E42+E43</f>
        <v>0</v>
      </c>
    </row>
    <row r="42" spans="1:5" s="27" customFormat="1">
      <c r="A42" s="5" t="s">
        <v>1071</v>
      </c>
      <c r="B42" s="9" t="s">
        <v>95</v>
      </c>
      <c r="C42" s="15" t="s">
        <v>19</v>
      </c>
      <c r="D42" s="9"/>
      <c r="E42" s="786"/>
    </row>
    <row r="43" spans="1:5" s="27" customFormat="1" ht="27.6">
      <c r="A43" s="5" t="s">
        <v>1072</v>
      </c>
      <c r="B43" s="9">
        <v>2340480</v>
      </c>
      <c r="C43" s="15" t="s">
        <v>35</v>
      </c>
      <c r="D43" s="9"/>
      <c r="E43" s="786"/>
    </row>
    <row r="44" spans="1:5">
      <c r="A44" s="4" t="s">
        <v>1073</v>
      </c>
      <c r="B44" s="8">
        <v>236</v>
      </c>
      <c r="C44" s="14" t="s">
        <v>20</v>
      </c>
      <c r="D44" s="8"/>
      <c r="E44" s="785"/>
    </row>
    <row r="45" spans="1:5">
      <c r="A45" s="4" t="s">
        <v>1074</v>
      </c>
      <c r="B45" s="8">
        <v>239</v>
      </c>
      <c r="C45" s="14" t="s">
        <v>21</v>
      </c>
      <c r="D45" s="8" t="s">
        <v>1075</v>
      </c>
      <c r="E45" s="785">
        <f>E46+E47+E48+E49</f>
        <v>0</v>
      </c>
    </row>
    <row r="46" spans="1:5">
      <c r="A46" s="5" t="s">
        <v>1076</v>
      </c>
      <c r="B46" s="9">
        <v>23901</v>
      </c>
      <c r="C46" s="15" t="s">
        <v>22</v>
      </c>
      <c r="D46" s="9"/>
      <c r="E46" s="786"/>
    </row>
    <row r="47" spans="1:5">
      <c r="A47" s="5" t="s">
        <v>1077</v>
      </c>
      <c r="B47" s="9">
        <v>23902</v>
      </c>
      <c r="C47" s="6" t="s">
        <v>23</v>
      </c>
      <c r="D47" s="9"/>
      <c r="E47" s="786"/>
    </row>
    <row r="48" spans="1:5">
      <c r="A48" s="5" t="s">
        <v>1078</v>
      </c>
      <c r="B48" s="9">
        <v>23905</v>
      </c>
      <c r="C48" s="15" t="s">
        <v>24</v>
      </c>
      <c r="D48" s="9"/>
      <c r="E48" s="786"/>
    </row>
    <row r="49" spans="1:5" ht="27.6">
      <c r="A49" s="5" t="s">
        <v>1079</v>
      </c>
      <c r="B49" s="9" t="s">
        <v>90</v>
      </c>
      <c r="C49" s="15" t="s">
        <v>544</v>
      </c>
      <c r="D49" s="9"/>
      <c r="E49" s="786"/>
    </row>
    <row r="50" spans="1:5" ht="6.75" customHeight="1">
      <c r="A50" s="3"/>
      <c r="B50" s="7"/>
      <c r="C50" s="13"/>
      <c r="D50" s="7"/>
      <c r="E50" s="787"/>
    </row>
    <row r="51" spans="1:5">
      <c r="A51" s="21">
        <v>4</v>
      </c>
      <c r="B51" s="22">
        <v>24</v>
      </c>
      <c r="C51" s="23" t="s">
        <v>53</v>
      </c>
      <c r="D51" s="22" t="s">
        <v>1100</v>
      </c>
      <c r="E51" s="784">
        <f>E52+E53</f>
        <v>0</v>
      </c>
    </row>
    <row r="52" spans="1:5" ht="41.4">
      <c r="A52" s="5" t="s">
        <v>1101</v>
      </c>
      <c r="B52" s="9" t="s">
        <v>1102</v>
      </c>
      <c r="C52" s="15" t="s">
        <v>1103</v>
      </c>
      <c r="D52" s="9"/>
      <c r="E52" s="786"/>
    </row>
    <row r="53" spans="1:5" ht="27.6">
      <c r="A53" s="5" t="s">
        <v>1104</v>
      </c>
      <c r="B53" s="9">
        <v>24302</v>
      </c>
      <c r="C53" s="15" t="s">
        <v>1105</v>
      </c>
      <c r="D53" s="9"/>
      <c r="E53" s="786"/>
    </row>
    <row r="54" spans="1:5" ht="6.75" customHeight="1">
      <c r="A54" s="3"/>
      <c r="B54" s="3"/>
      <c r="C54" s="13"/>
      <c r="D54" s="3"/>
      <c r="E54" s="789"/>
    </row>
    <row r="55" spans="1:5">
      <c r="A55" s="21">
        <v>5</v>
      </c>
      <c r="B55" s="22">
        <v>25</v>
      </c>
      <c r="C55" s="23" t="s">
        <v>54</v>
      </c>
      <c r="D55" s="22"/>
      <c r="E55" s="784"/>
    </row>
    <row r="56" spans="1:5" ht="6.75" customHeight="1">
      <c r="A56" s="3"/>
      <c r="B56" s="3"/>
      <c r="C56" s="13"/>
      <c r="D56" s="3"/>
      <c r="E56" s="789"/>
    </row>
    <row r="57" spans="1:5">
      <c r="A57" s="21">
        <v>6</v>
      </c>
      <c r="B57" s="22">
        <v>26</v>
      </c>
      <c r="C57" s="23" t="s">
        <v>1106</v>
      </c>
      <c r="D57" s="22"/>
      <c r="E57" s="784"/>
    </row>
    <row r="58" spans="1:5" ht="6.75" customHeight="1">
      <c r="A58" s="3"/>
      <c r="B58" s="3"/>
      <c r="C58" s="13"/>
      <c r="D58" s="3"/>
      <c r="E58" s="789"/>
    </row>
    <row r="59" spans="1:5">
      <c r="A59" s="21">
        <v>7</v>
      </c>
      <c r="B59" s="22">
        <v>27</v>
      </c>
      <c r="C59" s="23" t="s">
        <v>56</v>
      </c>
      <c r="D59" s="22"/>
      <c r="E59" s="784"/>
    </row>
    <row r="60" spans="1:5" ht="7.5" customHeight="1">
      <c r="A60" s="3"/>
      <c r="B60" s="3"/>
      <c r="C60" s="16"/>
      <c r="D60" s="3"/>
      <c r="E60" s="789"/>
    </row>
    <row r="61" spans="1:5">
      <c r="A61" s="21">
        <v>8</v>
      </c>
      <c r="B61" s="22">
        <v>29</v>
      </c>
      <c r="C61" s="23" t="s">
        <v>57</v>
      </c>
      <c r="D61" s="22" t="s">
        <v>1107</v>
      </c>
      <c r="E61" s="784">
        <f>E62+E63+E64+E65+E66+E67</f>
        <v>0</v>
      </c>
    </row>
    <row r="62" spans="1:5">
      <c r="A62" s="5" t="s">
        <v>38</v>
      </c>
      <c r="B62" s="9">
        <v>29101</v>
      </c>
      <c r="C62" s="15" t="s">
        <v>25</v>
      </c>
      <c r="D62" s="9"/>
      <c r="E62" s="786"/>
    </row>
    <row r="63" spans="1:5" ht="27.6">
      <c r="A63" s="5" t="s">
        <v>39</v>
      </c>
      <c r="B63" s="9">
        <v>29102</v>
      </c>
      <c r="C63" s="15" t="s">
        <v>26</v>
      </c>
      <c r="D63" s="9"/>
      <c r="E63" s="786"/>
    </row>
    <row r="64" spans="1:5" ht="27.6">
      <c r="A64" s="5" t="s">
        <v>1080</v>
      </c>
      <c r="B64" s="9">
        <v>29103</v>
      </c>
      <c r="C64" s="15" t="s">
        <v>1108</v>
      </c>
      <c r="D64" s="9"/>
      <c r="E64" s="786"/>
    </row>
    <row r="65" spans="1:5" ht="41.4">
      <c r="A65" s="5" t="s">
        <v>1109</v>
      </c>
      <c r="B65" s="9">
        <v>29104</v>
      </c>
      <c r="C65" s="15" t="s">
        <v>1110</v>
      </c>
      <c r="D65" s="9"/>
      <c r="E65" s="786"/>
    </row>
    <row r="66" spans="1:5">
      <c r="A66" s="5" t="s">
        <v>1111</v>
      </c>
      <c r="B66" s="9">
        <v>29105</v>
      </c>
      <c r="C66" s="15" t="s">
        <v>1112</v>
      </c>
      <c r="D66" s="9"/>
      <c r="E66" s="786"/>
    </row>
    <row r="67" spans="1:5">
      <c r="A67" s="5" t="s">
        <v>1113</v>
      </c>
      <c r="B67" s="9">
        <v>29106</v>
      </c>
      <c r="C67" s="15" t="s">
        <v>27</v>
      </c>
      <c r="D67" s="9"/>
      <c r="E67" s="786"/>
    </row>
    <row r="68" spans="1:5" ht="5.25" customHeight="1">
      <c r="A68" s="3"/>
      <c r="B68" s="3"/>
      <c r="C68" s="13"/>
      <c r="D68" s="3"/>
      <c r="E68" s="789"/>
    </row>
    <row r="69" spans="1:5">
      <c r="A69" s="21">
        <v>9</v>
      </c>
      <c r="B69" s="22">
        <v>31</v>
      </c>
      <c r="C69" s="23" t="s">
        <v>58</v>
      </c>
      <c r="D69" s="22" t="s">
        <v>1114</v>
      </c>
      <c r="E69" s="784">
        <f>E70+E71</f>
        <v>0</v>
      </c>
    </row>
    <row r="70" spans="1:5" ht="27.6">
      <c r="A70" s="5" t="s">
        <v>1115</v>
      </c>
      <c r="B70" s="9" t="s">
        <v>1116</v>
      </c>
      <c r="C70" s="15" t="s">
        <v>1117</v>
      </c>
      <c r="D70" s="9"/>
      <c r="E70" s="786"/>
    </row>
    <row r="71" spans="1:5">
      <c r="A71" s="5" t="s">
        <v>1118</v>
      </c>
      <c r="B71" s="9" t="s">
        <v>1119</v>
      </c>
      <c r="C71" s="15" t="s">
        <v>1120</v>
      </c>
      <c r="D71" s="9"/>
      <c r="E71" s="786"/>
    </row>
    <row r="72" spans="1:5" ht="7.5" customHeight="1">
      <c r="A72" s="3"/>
      <c r="B72" s="3"/>
      <c r="C72" s="16"/>
      <c r="D72" s="3"/>
      <c r="E72" s="789"/>
    </row>
    <row r="73" spans="1:5">
      <c r="A73" s="21">
        <v>10</v>
      </c>
      <c r="B73" s="22">
        <v>33</v>
      </c>
      <c r="C73" s="23" t="s">
        <v>59</v>
      </c>
      <c r="D73" s="22"/>
      <c r="E73" s="784">
        <v>0</v>
      </c>
    </row>
    <row r="74" spans="1:5" ht="14.4" thickBot="1">
      <c r="A74" s="3"/>
      <c r="B74" s="3"/>
      <c r="C74" s="13"/>
      <c r="D74" s="3"/>
      <c r="E74" s="789"/>
    </row>
    <row r="75" spans="1:5" ht="19.5" customHeight="1" thickTop="1" thickBot="1">
      <c r="A75" s="31" t="s">
        <v>42</v>
      </c>
      <c r="B75" s="32" t="s">
        <v>40</v>
      </c>
      <c r="C75" s="790"/>
      <c r="D75" s="782" t="s">
        <v>68</v>
      </c>
      <c r="E75" s="791">
        <f>E5+E15+E17+E51+E55+E57+E59+E61+E69+E73</f>
        <v>0</v>
      </c>
    </row>
    <row r="76" spans="1:5" ht="15" thickTop="1" thickBot="1">
      <c r="A76" s="31" t="s">
        <v>43</v>
      </c>
      <c r="B76" s="32" t="s">
        <v>41</v>
      </c>
      <c r="C76" s="790"/>
      <c r="D76" s="782" t="s">
        <v>44</v>
      </c>
      <c r="E76" s="791">
        <f>E75-E57</f>
        <v>0</v>
      </c>
    </row>
    <row r="77" spans="1:5" ht="15.75" customHeight="1" thickTop="1">
      <c r="A77" s="3"/>
      <c r="B77" s="3"/>
      <c r="C77" s="13"/>
      <c r="D77" s="3"/>
      <c r="E77" s="789"/>
    </row>
    <row r="78" spans="1:5" s="30" customFormat="1" ht="13.5" customHeight="1">
      <c r="A78" s="21">
        <v>11</v>
      </c>
      <c r="B78" s="22">
        <v>41</v>
      </c>
      <c r="C78" s="29" t="s">
        <v>61</v>
      </c>
      <c r="D78" s="22"/>
      <c r="E78" s="784"/>
    </row>
    <row r="79" spans="1:5" ht="3.75" customHeight="1">
      <c r="A79" s="3"/>
      <c r="B79" s="3"/>
      <c r="C79" s="16"/>
      <c r="D79" s="3"/>
      <c r="E79" s="789"/>
    </row>
    <row r="80" spans="1:5" s="30" customFormat="1" ht="13.5" customHeight="1">
      <c r="A80" s="21">
        <v>12</v>
      </c>
      <c r="B80" s="22">
        <v>43</v>
      </c>
      <c r="C80" s="29" t="s">
        <v>62</v>
      </c>
      <c r="D80" s="22"/>
      <c r="E80" s="784"/>
    </row>
    <row r="81" spans="1:5" ht="3.75" customHeight="1">
      <c r="A81" s="3"/>
      <c r="B81" s="3"/>
      <c r="C81" s="16"/>
      <c r="D81" s="3"/>
      <c r="E81" s="789"/>
    </row>
    <row r="82" spans="1:5" s="30" customFormat="1" ht="13.5" customHeight="1">
      <c r="A82" s="21">
        <v>13</v>
      </c>
      <c r="B82" s="22">
        <v>44</v>
      </c>
      <c r="C82" s="29" t="s">
        <v>63</v>
      </c>
      <c r="D82" s="22"/>
      <c r="E82" s="784"/>
    </row>
    <row r="83" spans="1:5" ht="3.75" customHeight="1">
      <c r="A83" s="3"/>
      <c r="B83" s="3"/>
      <c r="C83" s="16"/>
      <c r="D83" s="3"/>
      <c r="E83" s="789"/>
    </row>
    <row r="84" spans="1:5" s="30" customFormat="1" ht="13.5" customHeight="1">
      <c r="A84" s="21">
        <v>14</v>
      </c>
      <c r="B84" s="22">
        <v>45</v>
      </c>
      <c r="C84" s="29" t="s">
        <v>81</v>
      </c>
      <c r="D84" s="22"/>
      <c r="E84" s="784"/>
    </row>
    <row r="85" spans="1:5" ht="3.75" customHeight="1">
      <c r="A85" s="3"/>
      <c r="B85" s="3"/>
      <c r="C85" s="16"/>
      <c r="D85" s="3"/>
      <c r="E85" s="789"/>
    </row>
    <row r="86" spans="1:5" s="30" customFormat="1" ht="13.5" customHeight="1">
      <c r="A86" s="21">
        <v>15</v>
      </c>
      <c r="B86" s="22">
        <v>49</v>
      </c>
      <c r="C86" s="29" t="s">
        <v>60</v>
      </c>
      <c r="D86" s="22"/>
      <c r="E86" s="784"/>
    </row>
    <row r="87" spans="1:5" ht="3.75" customHeight="1">
      <c r="A87" s="3"/>
      <c r="B87" s="3"/>
      <c r="C87" s="13"/>
      <c r="D87" s="3"/>
      <c r="E87" s="789"/>
    </row>
    <row r="88" spans="1:5" s="30" customFormat="1" ht="13.5" customHeight="1">
      <c r="A88" s="21">
        <v>16</v>
      </c>
      <c r="B88" s="22">
        <v>51</v>
      </c>
      <c r="C88" s="29" t="s">
        <v>61</v>
      </c>
      <c r="D88" s="22"/>
      <c r="E88" s="784"/>
    </row>
    <row r="89" spans="1:5" ht="3.75" customHeight="1">
      <c r="A89" s="3"/>
      <c r="B89" s="3"/>
      <c r="C89" s="13"/>
      <c r="D89" s="3"/>
      <c r="E89" s="789"/>
    </row>
    <row r="90" spans="1:5" s="30" customFormat="1" ht="13.5" customHeight="1">
      <c r="A90" s="21">
        <v>17</v>
      </c>
      <c r="B90" s="22">
        <v>52</v>
      </c>
      <c r="C90" s="29" t="s">
        <v>64</v>
      </c>
      <c r="D90" s="22"/>
      <c r="E90" s="784"/>
    </row>
    <row r="91" spans="1:5" ht="3.75" customHeight="1">
      <c r="A91" s="3"/>
      <c r="B91" s="3"/>
      <c r="C91" s="13"/>
      <c r="D91" s="3"/>
      <c r="E91" s="789"/>
    </row>
    <row r="92" spans="1:5" s="30" customFormat="1" ht="13.5" customHeight="1">
      <c r="A92" s="21">
        <v>18</v>
      </c>
      <c r="B92" s="22">
        <v>53</v>
      </c>
      <c r="C92" s="29" t="s">
        <v>65</v>
      </c>
      <c r="D92" s="22"/>
      <c r="E92" s="784"/>
    </row>
    <row r="93" spans="1:5" ht="3.75" customHeight="1">
      <c r="A93" s="3"/>
      <c r="B93" s="3"/>
      <c r="C93" s="16"/>
      <c r="D93" s="3"/>
      <c r="E93" s="789"/>
    </row>
    <row r="94" spans="1:5" s="30" customFormat="1" ht="13.5" customHeight="1">
      <c r="A94" s="21">
        <v>19</v>
      </c>
      <c r="B94" s="22">
        <v>54</v>
      </c>
      <c r="C94" s="29" t="s">
        <v>66</v>
      </c>
      <c r="D94" s="22"/>
      <c r="E94" s="784"/>
    </row>
    <row r="95" spans="1:5" ht="3.75" customHeight="1">
      <c r="A95" s="3"/>
      <c r="B95" s="3"/>
      <c r="C95" s="16"/>
      <c r="D95" s="3"/>
      <c r="E95" s="789"/>
    </row>
    <row r="96" spans="1:5" s="30" customFormat="1" ht="13.5" customHeight="1">
      <c r="A96" s="21">
        <v>20</v>
      </c>
      <c r="B96" s="22">
        <v>57</v>
      </c>
      <c r="C96" s="29" t="s">
        <v>67</v>
      </c>
      <c r="D96" s="22"/>
      <c r="E96" s="784"/>
    </row>
    <row r="97" spans="1:5" ht="3.75" customHeight="1" thickBot="1">
      <c r="A97" s="3"/>
      <c r="B97" s="3"/>
      <c r="C97" s="13"/>
      <c r="D97" s="3"/>
      <c r="E97" s="789"/>
    </row>
    <row r="98" spans="1:5" ht="42.6" thickTop="1" thickBot="1">
      <c r="A98" s="31" t="s">
        <v>127</v>
      </c>
      <c r="B98" s="783" t="s">
        <v>71</v>
      </c>
      <c r="C98" s="792"/>
      <c r="D98" s="792" t="s">
        <v>72</v>
      </c>
      <c r="E98" s="793">
        <f>E75+E78+E80+E82+E84+E86+E88+E90+E92+E94+E96</f>
        <v>0</v>
      </c>
    </row>
    <row r="99" spans="1:5" ht="21" customHeight="1" thickTop="1">
      <c r="A99" s="3"/>
      <c r="B99" s="3"/>
      <c r="C99" s="13"/>
      <c r="D99" s="3"/>
      <c r="E99" s="789"/>
    </row>
    <row r="100" spans="1:5" ht="17.25" customHeight="1">
      <c r="A100" s="794"/>
      <c r="B100" s="794" t="s">
        <v>28</v>
      </c>
      <c r="C100" s="794"/>
      <c r="D100" s="794"/>
      <c r="E100" s="795"/>
    </row>
    <row r="101" spans="1:5" ht="27.6">
      <c r="A101" s="21"/>
      <c r="B101" s="22" t="s">
        <v>29</v>
      </c>
      <c r="C101" s="23" t="s">
        <v>1121</v>
      </c>
      <c r="D101" s="796"/>
      <c r="E101" s="784"/>
    </row>
  </sheetData>
  <mergeCells count="1">
    <mergeCell ref="A1:E1"/>
  </mergeCells>
  <pageMargins left="0.43307086614173229" right="0.31496062992125984" top="0.15748031496062992" bottom="0.15748031496062992" header="0.11811023622047245" footer="0.11811023622047245"/>
  <pageSetup paperSize="9" scale="51" orientation="portrait" r:id="rId1"/>
  <rowBreaks count="1" manualBreakCount="1">
    <brk id="49" max="16383" man="1"/>
  </rowBreaks>
</worksheet>
</file>

<file path=xl/worksheets/sheet20.xml><?xml version="1.0" encoding="utf-8"?>
<worksheet xmlns="http://schemas.openxmlformats.org/spreadsheetml/2006/main" xmlns:r="http://schemas.openxmlformats.org/officeDocument/2006/relationships">
  <sheetPr>
    <pageSetUpPr fitToPage="1"/>
  </sheetPr>
  <dimension ref="A1:G71"/>
  <sheetViews>
    <sheetView view="pageBreakPreview" topLeftCell="A49" zoomScale="90" zoomScaleNormal="100" zoomScaleSheetLayoutView="90" workbookViewId="0">
      <selection activeCell="D246" sqref="D246"/>
    </sheetView>
  </sheetViews>
  <sheetFormatPr defaultColWidth="9.109375" defaultRowHeight="13.8"/>
  <cols>
    <col min="1" max="1" width="3.6640625" style="33" customWidth="1"/>
    <col min="2" max="2" width="51.33203125" style="140" customWidth="1"/>
    <col min="3" max="3" width="43.33203125" style="141" bestFit="1" customWidth="1"/>
    <col min="4" max="4" width="14.88671875" style="33" customWidth="1"/>
    <col min="5" max="6" width="12.5546875" style="33" customWidth="1"/>
    <col min="7" max="16384" width="9.109375" style="81"/>
  </cols>
  <sheetData>
    <row r="1" spans="1:6" ht="15.75" customHeight="1">
      <c r="B1" s="80"/>
      <c r="C1" s="1521" t="s">
        <v>1163</v>
      </c>
      <c r="D1" s="1522"/>
      <c r="E1" s="1522"/>
      <c r="F1" s="1523"/>
    </row>
    <row r="2" spans="1:6">
      <c r="B2" s="34"/>
      <c r="C2" s="1524" t="s">
        <v>142</v>
      </c>
      <c r="D2" s="1518"/>
      <c r="E2" s="1518"/>
      <c r="F2" s="1525"/>
    </row>
    <row r="3" spans="1:6" ht="28.8">
      <c r="B3" s="34"/>
      <c r="C3" s="82"/>
      <c r="D3" s="35" t="s">
        <v>1157</v>
      </c>
      <c r="E3" s="35" t="s">
        <v>1155</v>
      </c>
      <c r="F3" s="83" t="s">
        <v>1158</v>
      </c>
    </row>
    <row r="4" spans="1:6" ht="14.4">
      <c r="A4" s="36" t="s">
        <v>42</v>
      </c>
      <c r="B4" s="37" t="s">
        <v>109</v>
      </c>
      <c r="C4" s="84" t="s">
        <v>143</v>
      </c>
      <c r="D4" s="38">
        <f>D5+D6+D7+D8+D9+D14+D15</f>
        <v>0</v>
      </c>
      <c r="E4" s="38">
        <f t="shared" ref="E4:F4" si="0">E5+E6+E7+E8+E9+E14+E15</f>
        <v>0</v>
      </c>
      <c r="F4" s="85">
        <f t="shared" si="0"/>
        <v>0</v>
      </c>
    </row>
    <row r="5" spans="1:6">
      <c r="A5" s="39">
        <v>1</v>
      </c>
      <c r="B5" s="40" t="s">
        <v>97</v>
      </c>
      <c r="C5" s="86" t="s">
        <v>144</v>
      </c>
      <c r="D5" s="39"/>
      <c r="E5" s="39"/>
      <c r="F5" s="87"/>
    </row>
    <row r="6" spans="1:6">
      <c r="A6" s="41">
        <v>2</v>
      </c>
      <c r="B6" s="34" t="s">
        <v>538</v>
      </c>
      <c r="C6" s="82" t="s">
        <v>145</v>
      </c>
      <c r="D6" s="41"/>
      <c r="E6" s="41"/>
      <c r="F6" s="88"/>
    </row>
    <row r="7" spans="1:6">
      <c r="A7" s="39">
        <v>3</v>
      </c>
      <c r="B7" s="40" t="s">
        <v>55</v>
      </c>
      <c r="C7" s="86" t="s">
        <v>146</v>
      </c>
      <c r="D7" s="39"/>
      <c r="E7" s="39"/>
      <c r="F7" s="87"/>
    </row>
    <row r="8" spans="1:6">
      <c r="A8" s="41">
        <v>4</v>
      </c>
      <c r="B8" s="34" t="s">
        <v>111</v>
      </c>
      <c r="C8" s="82" t="s">
        <v>147</v>
      </c>
      <c r="D8" s="41"/>
      <c r="E8" s="41"/>
      <c r="F8" s="88"/>
    </row>
    <row r="9" spans="1:6">
      <c r="A9" s="39">
        <v>5</v>
      </c>
      <c r="B9" s="40" t="s">
        <v>112</v>
      </c>
      <c r="C9" s="86" t="s">
        <v>148</v>
      </c>
      <c r="D9" s="39">
        <f>SUM(D10:D13)</f>
        <v>0</v>
      </c>
      <c r="E9" s="39">
        <f>SUM(E10:E13)</f>
        <v>0</v>
      </c>
      <c r="F9" s="87">
        <f>SUM(F10:F13)</f>
        <v>0</v>
      </c>
    </row>
    <row r="10" spans="1:6">
      <c r="A10" s="41"/>
      <c r="B10" s="45" t="s">
        <v>113</v>
      </c>
      <c r="C10" s="89" t="s">
        <v>149</v>
      </c>
      <c r="D10" s="43"/>
      <c r="E10" s="43"/>
      <c r="F10" s="90"/>
    </row>
    <row r="11" spans="1:6" ht="27.6">
      <c r="A11" s="41"/>
      <c r="B11" s="45" t="s">
        <v>114</v>
      </c>
      <c r="C11" s="89" t="s">
        <v>150</v>
      </c>
      <c r="D11" s="43"/>
      <c r="E11" s="43"/>
      <c r="F11" s="90"/>
    </row>
    <row r="12" spans="1:6" ht="27.6">
      <c r="A12" s="41"/>
      <c r="B12" s="45" t="s">
        <v>151</v>
      </c>
      <c r="C12" s="91" t="s">
        <v>152</v>
      </c>
      <c r="D12" s="43"/>
      <c r="E12" s="43"/>
      <c r="F12" s="90"/>
    </row>
    <row r="13" spans="1:6">
      <c r="A13" s="41"/>
      <c r="B13" s="45" t="s">
        <v>116</v>
      </c>
      <c r="C13" s="89" t="s">
        <v>153</v>
      </c>
      <c r="D13" s="43"/>
      <c r="E13" s="43"/>
      <c r="F13" s="90"/>
    </row>
    <row r="14" spans="1:6">
      <c r="A14" s="41">
        <v>6</v>
      </c>
      <c r="B14" s="34" t="s">
        <v>117</v>
      </c>
      <c r="C14" s="82">
        <v>4100</v>
      </c>
      <c r="D14" s="41"/>
      <c r="E14" s="41"/>
      <c r="F14" s="88"/>
    </row>
    <row r="15" spans="1:6">
      <c r="A15" s="39">
        <v>7</v>
      </c>
      <c r="B15" s="40" t="s">
        <v>118</v>
      </c>
      <c r="C15" s="86" t="s">
        <v>154</v>
      </c>
      <c r="D15" s="39"/>
      <c r="E15" s="39"/>
      <c r="F15" s="87"/>
    </row>
    <row r="16" spans="1:6" ht="14.25" customHeight="1">
      <c r="B16" s="48"/>
      <c r="C16" s="92"/>
      <c r="D16" s="47"/>
      <c r="E16" s="47"/>
      <c r="F16" s="93"/>
    </row>
    <row r="17" spans="1:7" ht="18" customHeight="1">
      <c r="A17" s="36" t="s">
        <v>43</v>
      </c>
      <c r="B17" s="37" t="s">
        <v>119</v>
      </c>
      <c r="C17" s="84"/>
      <c r="D17" s="38">
        <f>D18+D24+D25+D26+D27+D38+D41</f>
        <v>0</v>
      </c>
      <c r="E17" s="38">
        <f>E18+E24+E25+E26+E27+E38+E41</f>
        <v>0</v>
      </c>
      <c r="F17" s="38">
        <f>F18+F24+F25+F26+F27+F38+F41</f>
        <v>0</v>
      </c>
    </row>
    <row r="18" spans="1:7">
      <c r="A18" s="39">
        <v>1</v>
      </c>
      <c r="B18" s="40" t="s">
        <v>101</v>
      </c>
      <c r="C18" s="86" t="s">
        <v>155</v>
      </c>
      <c r="D18" s="39">
        <f>D19+D20+D21-D22+D23</f>
        <v>0</v>
      </c>
      <c r="E18" s="39">
        <f t="shared" ref="E18:F18" si="1">E19+E20+E21-E22+E23</f>
        <v>0</v>
      </c>
      <c r="F18" s="87">
        <f t="shared" si="1"/>
        <v>0</v>
      </c>
      <c r="G18" s="81" t="s">
        <v>156</v>
      </c>
    </row>
    <row r="19" spans="1:7">
      <c r="A19" s="41"/>
      <c r="B19" s="94" t="s">
        <v>157</v>
      </c>
      <c r="C19" s="89"/>
      <c r="D19" s="95"/>
      <c r="E19" s="95"/>
      <c r="F19" s="96"/>
    </row>
    <row r="20" spans="1:7">
      <c r="A20" s="41"/>
      <c r="B20" s="97" t="s">
        <v>158</v>
      </c>
      <c r="C20" s="91"/>
      <c r="D20" s="95"/>
      <c r="E20" s="95"/>
      <c r="F20" s="96"/>
    </row>
    <row r="21" spans="1:7" ht="27.6">
      <c r="A21" s="41"/>
      <c r="B21" s="97" t="s">
        <v>159</v>
      </c>
      <c r="C21" s="91"/>
      <c r="D21" s="95"/>
      <c r="E21" s="95"/>
      <c r="F21" s="96"/>
    </row>
    <row r="22" spans="1:7">
      <c r="A22" s="41"/>
      <c r="B22" s="97" t="s">
        <v>160</v>
      </c>
      <c r="C22" s="82"/>
      <c r="D22" s="95"/>
      <c r="E22" s="95"/>
      <c r="F22" s="96"/>
    </row>
    <row r="23" spans="1:7">
      <c r="A23" s="41"/>
      <c r="B23" s="97" t="s">
        <v>161</v>
      </c>
      <c r="C23" s="82">
        <v>8111</v>
      </c>
      <c r="D23" s="95"/>
      <c r="E23" s="95"/>
      <c r="F23" s="96"/>
    </row>
    <row r="24" spans="1:7">
      <c r="A24" s="41">
        <v>2</v>
      </c>
      <c r="B24" s="49" t="s">
        <v>50</v>
      </c>
      <c r="C24" s="82">
        <v>6740</v>
      </c>
      <c r="D24" s="41"/>
      <c r="E24" s="41"/>
      <c r="F24" s="88"/>
    </row>
    <row r="25" spans="1:7">
      <c r="A25" s="39">
        <v>3</v>
      </c>
      <c r="B25" s="40" t="s">
        <v>55</v>
      </c>
      <c r="C25" s="86" t="s">
        <v>162</v>
      </c>
      <c r="D25" s="39"/>
      <c r="E25" s="39"/>
      <c r="F25" s="87"/>
    </row>
    <row r="26" spans="1:7" s="98" customFormat="1">
      <c r="A26" s="41">
        <v>4</v>
      </c>
      <c r="B26" s="44" t="s">
        <v>120</v>
      </c>
      <c r="C26" s="82" t="s">
        <v>163</v>
      </c>
      <c r="D26" s="41"/>
      <c r="E26" s="41"/>
      <c r="F26" s="88"/>
    </row>
    <row r="27" spans="1:7">
      <c r="A27" s="39">
        <v>5</v>
      </c>
      <c r="B27" s="40" t="s">
        <v>100</v>
      </c>
      <c r="C27" s="86" t="s">
        <v>164</v>
      </c>
      <c r="D27" s="39">
        <f>D28+D29+D31</f>
        <v>0</v>
      </c>
      <c r="E27" s="39">
        <f>E28+E29+E31</f>
        <v>0</v>
      </c>
      <c r="F27" s="87">
        <f>F28+F29+F31</f>
        <v>0</v>
      </c>
    </row>
    <row r="28" spans="1:7">
      <c r="A28" s="41"/>
      <c r="B28" s="45" t="s">
        <v>121</v>
      </c>
      <c r="C28" s="99" t="s">
        <v>165</v>
      </c>
      <c r="D28" s="95"/>
      <c r="E28" s="95"/>
      <c r="F28" s="96"/>
    </row>
    <row r="29" spans="1:7">
      <c r="A29" s="41"/>
      <c r="B29" s="45" t="s">
        <v>122</v>
      </c>
      <c r="C29" s="99" t="s">
        <v>166</v>
      </c>
      <c r="D29" s="95"/>
      <c r="E29" s="95"/>
      <c r="F29" s="96"/>
    </row>
    <row r="30" spans="1:7" ht="27.6">
      <c r="A30" s="41"/>
      <c r="B30" s="97" t="s">
        <v>167</v>
      </c>
      <c r="C30" s="91" t="s">
        <v>168</v>
      </c>
      <c r="D30" s="95"/>
      <c r="E30" s="95"/>
      <c r="F30" s="96"/>
    </row>
    <row r="31" spans="1:7">
      <c r="A31" s="41"/>
      <c r="B31" s="45" t="s">
        <v>124</v>
      </c>
      <c r="C31" s="91"/>
      <c r="D31" s="95">
        <f>SUM(D32:D37)</f>
        <v>0</v>
      </c>
      <c r="E31" s="95">
        <f>SUM(E32:E37)</f>
        <v>0</v>
      </c>
      <c r="F31" s="96">
        <f>SUM(F32:F37)</f>
        <v>0</v>
      </c>
    </row>
    <row r="32" spans="1:7">
      <c r="A32" s="41"/>
      <c r="B32" s="97" t="s">
        <v>169</v>
      </c>
      <c r="C32" s="91" t="s">
        <v>170</v>
      </c>
      <c r="D32" s="95"/>
      <c r="E32" s="95"/>
      <c r="F32" s="96"/>
    </row>
    <row r="33" spans="1:6">
      <c r="A33" s="41"/>
      <c r="B33" s="97" t="s">
        <v>171</v>
      </c>
      <c r="C33" s="91">
        <v>6200</v>
      </c>
      <c r="D33" s="95"/>
      <c r="E33" s="95"/>
      <c r="F33" s="96"/>
    </row>
    <row r="34" spans="1:6">
      <c r="A34" s="41"/>
      <c r="B34" s="97" t="s">
        <v>172</v>
      </c>
      <c r="C34" s="91">
        <v>6300</v>
      </c>
      <c r="D34" s="95"/>
      <c r="E34" s="95"/>
      <c r="F34" s="96"/>
    </row>
    <row r="35" spans="1:6">
      <c r="A35" s="41"/>
      <c r="B35" s="97" t="s">
        <v>173</v>
      </c>
      <c r="C35" s="91" t="s">
        <v>174</v>
      </c>
      <c r="D35" s="95"/>
      <c r="E35" s="95"/>
      <c r="F35" s="96"/>
    </row>
    <row r="36" spans="1:6">
      <c r="A36" s="41"/>
      <c r="B36" s="97" t="s">
        <v>175</v>
      </c>
      <c r="C36" s="91">
        <v>6600</v>
      </c>
      <c r="D36" s="95"/>
      <c r="E36" s="95"/>
      <c r="F36" s="96"/>
    </row>
    <row r="37" spans="1:6">
      <c r="A37" s="41"/>
      <c r="B37" s="97" t="s">
        <v>103</v>
      </c>
      <c r="C37" s="91">
        <v>6800</v>
      </c>
      <c r="D37" s="43"/>
      <c r="E37" s="43"/>
      <c r="F37" s="90"/>
    </row>
    <row r="38" spans="1:6" s="98" customFormat="1" ht="27.6">
      <c r="A38" s="41">
        <v>6</v>
      </c>
      <c r="B38" s="44" t="s">
        <v>176</v>
      </c>
      <c r="C38" s="82" t="s">
        <v>177</v>
      </c>
      <c r="D38" s="41">
        <f>D39+D40</f>
        <v>0</v>
      </c>
      <c r="E38" s="41">
        <f t="shared" ref="E38:F38" si="2">E39+E40</f>
        <v>0</v>
      </c>
      <c r="F38" s="88">
        <f t="shared" si="2"/>
        <v>0</v>
      </c>
    </row>
    <row r="39" spans="1:6">
      <c r="A39" s="41"/>
      <c r="B39" s="97" t="s">
        <v>178</v>
      </c>
      <c r="C39" s="91" t="s">
        <v>179</v>
      </c>
      <c r="D39" s="95"/>
      <c r="E39" s="95"/>
      <c r="F39" s="96"/>
    </row>
    <row r="40" spans="1:6">
      <c r="A40" s="41"/>
      <c r="B40" s="97" t="s">
        <v>180</v>
      </c>
      <c r="C40" s="91" t="s">
        <v>181</v>
      </c>
      <c r="D40" s="95"/>
      <c r="E40" s="95"/>
      <c r="F40" s="96"/>
    </row>
    <row r="41" spans="1:6" ht="27.6">
      <c r="A41" s="39">
        <v>7</v>
      </c>
      <c r="B41" s="40" t="s">
        <v>126</v>
      </c>
      <c r="C41" s="86" t="s">
        <v>182</v>
      </c>
      <c r="D41" s="39"/>
      <c r="E41" s="39"/>
      <c r="F41" s="87"/>
    </row>
    <row r="42" spans="1:6" ht="41.4">
      <c r="A42" s="51" t="s">
        <v>127</v>
      </c>
      <c r="B42" s="52" t="s">
        <v>128</v>
      </c>
      <c r="C42" s="100"/>
      <c r="D42" s="52">
        <f>D4-D17</f>
        <v>0</v>
      </c>
      <c r="E42" s="52">
        <f>E4-E17</f>
        <v>0</v>
      </c>
      <c r="F42" s="101">
        <f>F4-F17</f>
        <v>0</v>
      </c>
    </row>
    <row r="43" spans="1:6" ht="27.6">
      <c r="A43" s="54" t="s">
        <v>129</v>
      </c>
      <c r="B43" s="55" t="s">
        <v>183</v>
      </c>
      <c r="C43" s="102"/>
      <c r="D43" s="103">
        <f>D4-D15-D17-D41</f>
        <v>0</v>
      </c>
      <c r="E43" s="103">
        <f>E4-E15-E17-E41</f>
        <v>0</v>
      </c>
      <c r="F43" s="104">
        <f>F4-F15-F17-F41</f>
        <v>0</v>
      </c>
    </row>
    <row r="44" spans="1:6" ht="31.2" customHeight="1">
      <c r="A44" s="69"/>
      <c r="B44" s="105" t="s">
        <v>131</v>
      </c>
      <c r="C44" s="106"/>
      <c r="D44" s="107">
        <v>2018</v>
      </c>
      <c r="E44" s="108" t="s">
        <v>1141</v>
      </c>
      <c r="F44" s="109" t="s">
        <v>1134</v>
      </c>
    </row>
    <row r="45" spans="1:6" s="33" customFormat="1" ht="27.6">
      <c r="B45" s="58" t="s">
        <v>132</v>
      </c>
      <c r="C45" s="110"/>
      <c r="D45" s="111"/>
      <c r="E45" s="111">
        <f>D46</f>
        <v>0</v>
      </c>
      <c r="F45" s="112">
        <f>E46</f>
        <v>0</v>
      </c>
    </row>
    <row r="46" spans="1:6" s="33" customFormat="1" ht="27.6">
      <c r="B46" s="58" t="s">
        <v>133</v>
      </c>
      <c r="C46" s="110"/>
      <c r="D46" s="111"/>
      <c r="E46" s="111"/>
      <c r="F46" s="112"/>
    </row>
    <row r="47" spans="1:6" s="33" customFormat="1" ht="27.6">
      <c r="A47" s="113"/>
      <c r="B47" s="62" t="s">
        <v>134</v>
      </c>
      <c r="C47" s="114"/>
      <c r="D47" s="115">
        <f>D46-D45</f>
        <v>0</v>
      </c>
      <c r="E47" s="115">
        <f>E46-E45</f>
        <v>0</v>
      </c>
      <c r="F47" s="116">
        <f>F46-F45</f>
        <v>0</v>
      </c>
    </row>
    <row r="48" spans="1:6" s="33" customFormat="1" ht="45" customHeight="1">
      <c r="B48" s="65" t="s">
        <v>135</v>
      </c>
      <c r="C48" s="117"/>
      <c r="D48" s="118"/>
      <c r="E48" s="118"/>
      <c r="F48" s="119"/>
    </row>
    <row r="49" spans="1:6">
      <c r="A49" s="61"/>
      <c r="B49" s="67" t="s">
        <v>136</v>
      </c>
      <c r="C49" s="120"/>
      <c r="D49" s="50"/>
      <c r="E49" s="50"/>
      <c r="F49" s="121"/>
    </row>
    <row r="50" spans="1:6" ht="55.2">
      <c r="A50" s="69"/>
      <c r="B50" s="70" t="s">
        <v>184</v>
      </c>
      <c r="C50" s="122"/>
      <c r="D50" s="123">
        <f>D43-D47+D49</f>
        <v>0</v>
      </c>
      <c r="E50" s="123">
        <f t="shared" ref="E50:F50" si="3">E43-E47+E49</f>
        <v>0</v>
      </c>
      <c r="F50" s="124">
        <f t="shared" si="3"/>
        <v>0</v>
      </c>
    </row>
    <row r="52" spans="1:6" ht="14.4">
      <c r="B52" s="125" t="s">
        <v>185</v>
      </c>
      <c r="C52" s="126"/>
      <c r="D52" s="127"/>
      <c r="E52" s="127"/>
      <c r="F52" s="127"/>
    </row>
    <row r="53" spans="1:6" ht="27.6">
      <c r="B53" s="128"/>
      <c r="C53" s="129"/>
      <c r="D53" s="130">
        <v>43100</v>
      </c>
      <c r="E53" s="130">
        <v>43465</v>
      </c>
      <c r="F53" s="131" t="s">
        <v>1142</v>
      </c>
    </row>
    <row r="54" spans="1:6">
      <c r="B54" s="132">
        <v>1</v>
      </c>
      <c r="C54" s="133" t="s">
        <v>186</v>
      </c>
      <c r="D54" s="134">
        <f>D55+D58+D61</f>
        <v>0</v>
      </c>
      <c r="E54" s="134">
        <f>E55+E58+E61</f>
        <v>0</v>
      </c>
      <c r="F54" s="134">
        <f>F55+F58+F61</f>
        <v>0</v>
      </c>
    </row>
    <row r="55" spans="1:6">
      <c r="B55" s="135"/>
      <c r="C55" s="136" t="s">
        <v>187</v>
      </c>
      <c r="D55" s="137">
        <f>D56+D57</f>
        <v>0</v>
      </c>
      <c r="E55" s="137">
        <f t="shared" ref="E55:F55" si="4">E56+E57</f>
        <v>0</v>
      </c>
      <c r="F55" s="137">
        <f t="shared" si="4"/>
        <v>0</v>
      </c>
    </row>
    <row r="56" spans="1:6">
      <c r="B56" s="135"/>
      <c r="C56" s="136" t="s">
        <v>188</v>
      </c>
      <c r="D56" s="137"/>
      <c r="E56" s="137"/>
      <c r="F56" s="137"/>
    </row>
    <row r="57" spans="1:6">
      <c r="B57" s="135"/>
      <c r="C57" s="136" t="s">
        <v>189</v>
      </c>
      <c r="D57" s="137"/>
      <c r="E57" s="137"/>
      <c r="F57" s="137"/>
    </row>
    <row r="58" spans="1:6">
      <c r="B58" s="135"/>
      <c r="C58" s="136" t="s">
        <v>190</v>
      </c>
      <c r="D58" s="137">
        <f>D59+D60</f>
        <v>0</v>
      </c>
      <c r="E58" s="137">
        <f t="shared" ref="E58:F58" si="5">E59+E60</f>
        <v>0</v>
      </c>
      <c r="F58" s="137">
        <f t="shared" si="5"/>
        <v>0</v>
      </c>
    </row>
    <row r="59" spans="1:6">
      <c r="B59" s="135"/>
      <c r="C59" s="136" t="s">
        <v>188</v>
      </c>
      <c r="D59" s="137"/>
      <c r="E59" s="137"/>
      <c r="F59" s="137"/>
    </row>
    <row r="60" spans="1:6">
      <c r="B60" s="135"/>
      <c r="C60" s="136" t="s">
        <v>189</v>
      </c>
      <c r="D60" s="137"/>
      <c r="E60" s="137"/>
      <c r="F60" s="137"/>
    </row>
    <row r="61" spans="1:6">
      <c r="B61" s="135"/>
      <c r="C61" s="136" t="s">
        <v>191</v>
      </c>
      <c r="D61" s="137">
        <f>D62+D63</f>
        <v>0</v>
      </c>
      <c r="E61" s="137">
        <f t="shared" ref="E61:F61" si="6">E62+E63</f>
        <v>0</v>
      </c>
      <c r="F61" s="137">
        <f t="shared" si="6"/>
        <v>0</v>
      </c>
    </row>
    <row r="62" spans="1:6">
      <c r="B62" s="135"/>
      <c r="C62" s="136" t="s">
        <v>192</v>
      </c>
      <c r="D62" s="137"/>
      <c r="E62" s="137"/>
      <c r="F62" s="137"/>
    </row>
    <row r="63" spans="1:6">
      <c r="B63" s="135"/>
      <c r="C63" s="136" t="s">
        <v>193</v>
      </c>
      <c r="D63" s="137"/>
      <c r="E63" s="137"/>
      <c r="F63" s="137"/>
    </row>
    <row r="64" spans="1:6">
      <c r="B64" s="132">
        <v>2</v>
      </c>
      <c r="C64" s="133" t="s">
        <v>194</v>
      </c>
      <c r="D64" s="134">
        <f>D65+D66+D67</f>
        <v>0</v>
      </c>
      <c r="E64" s="134">
        <f>E65+E66+E67</f>
        <v>0</v>
      </c>
      <c r="F64" s="134">
        <f>F65+F66+F67</f>
        <v>0</v>
      </c>
    </row>
    <row r="65" spans="2:6" ht="27.6">
      <c r="B65" s="135"/>
      <c r="C65" s="136" t="s">
        <v>195</v>
      </c>
      <c r="D65" s="137"/>
      <c r="E65" s="137"/>
      <c r="F65" s="137"/>
    </row>
    <row r="66" spans="2:6" ht="27.6">
      <c r="B66" s="135"/>
      <c r="C66" s="136" t="s">
        <v>196</v>
      </c>
      <c r="D66" s="137"/>
      <c r="E66" s="137"/>
      <c r="F66" s="137"/>
    </row>
    <row r="67" spans="2:6" ht="27.6">
      <c r="B67" s="135"/>
      <c r="C67" s="136" t="s">
        <v>197</v>
      </c>
      <c r="D67" s="137"/>
      <c r="E67" s="137"/>
      <c r="F67" s="137"/>
    </row>
    <row r="68" spans="2:6">
      <c r="B68" s="132">
        <v>3</v>
      </c>
      <c r="C68" s="138" t="s">
        <v>198</v>
      </c>
      <c r="D68" s="139"/>
      <c r="E68" s="139"/>
      <c r="F68" s="139"/>
    </row>
    <row r="69" spans="2:6">
      <c r="B69" s="132">
        <v>4</v>
      </c>
      <c r="C69" s="133" t="s">
        <v>199</v>
      </c>
      <c r="D69" s="139">
        <f>D70+D71</f>
        <v>0</v>
      </c>
      <c r="E69" s="139">
        <f>E70+E71</f>
        <v>0</v>
      </c>
      <c r="F69" s="139">
        <f>F70+F71</f>
        <v>0</v>
      </c>
    </row>
    <row r="70" spans="2:6">
      <c r="B70" s="135"/>
      <c r="C70" s="136" t="s">
        <v>200</v>
      </c>
      <c r="D70" s="137"/>
      <c r="E70" s="137"/>
      <c r="F70" s="137"/>
    </row>
    <row r="71" spans="2:6">
      <c r="B71" s="135"/>
      <c r="C71" s="136" t="s">
        <v>201</v>
      </c>
      <c r="D71" s="137"/>
      <c r="E71" s="137"/>
      <c r="F71" s="137"/>
    </row>
  </sheetData>
  <mergeCells count="2">
    <mergeCell ref="C1:F1"/>
    <mergeCell ref="C2:F2"/>
  </mergeCells>
  <pageMargins left="0.51181102362204722" right="0.51181102362204722" top="0.55118110236220474" bottom="0.47244094488188981" header="0.31496062992125984" footer="0.31496062992125984"/>
  <pageSetup paperSize="9" scale="57" orientation="portrait" r:id="rId1"/>
</worksheet>
</file>

<file path=xl/worksheets/sheet21.xml><?xml version="1.0" encoding="utf-8"?>
<worksheet xmlns="http://schemas.openxmlformats.org/spreadsheetml/2006/main" xmlns:r="http://schemas.openxmlformats.org/officeDocument/2006/relationships">
  <sheetPr>
    <pageSetUpPr fitToPage="1"/>
  </sheetPr>
  <dimension ref="A1:J71"/>
  <sheetViews>
    <sheetView view="pageBreakPreview" zoomScale="90" zoomScaleNormal="100" zoomScaleSheetLayoutView="90" workbookViewId="0">
      <selection activeCell="I12" sqref="I12"/>
    </sheetView>
  </sheetViews>
  <sheetFormatPr defaultColWidth="9.109375" defaultRowHeight="13.8"/>
  <cols>
    <col min="1" max="1" width="3.6640625" style="33" customWidth="1"/>
    <col min="2" max="2" width="53.44140625" style="140" customWidth="1"/>
    <col min="3" max="3" width="43.33203125" style="141" bestFit="1" customWidth="1"/>
    <col min="4" max="4" width="14.33203125" style="33" customWidth="1"/>
    <col min="5" max="6" width="13" style="33" customWidth="1"/>
    <col min="7" max="16384" width="9.109375" style="33"/>
  </cols>
  <sheetData>
    <row r="1" spans="1:6" ht="15.75" customHeight="1">
      <c r="B1" s="80"/>
      <c r="C1" s="1521" t="s">
        <v>1164</v>
      </c>
      <c r="D1" s="1522"/>
      <c r="E1" s="1522"/>
      <c r="F1" s="1523"/>
    </row>
    <row r="2" spans="1:6">
      <c r="B2" s="34"/>
      <c r="C2" s="1524" t="s">
        <v>108</v>
      </c>
      <c r="D2" s="1518"/>
      <c r="E2" s="1518"/>
      <c r="F2" s="1525"/>
    </row>
    <row r="3" spans="1:6" ht="28.8">
      <c r="B3" s="34"/>
      <c r="C3" s="82" t="s">
        <v>202</v>
      </c>
      <c r="D3" s="35" t="s">
        <v>1157</v>
      </c>
      <c r="E3" s="35" t="s">
        <v>1155</v>
      </c>
      <c r="F3" s="83" t="s">
        <v>1158</v>
      </c>
    </row>
    <row r="4" spans="1:6" ht="14.4">
      <c r="A4" s="36" t="s">
        <v>42</v>
      </c>
      <c r="B4" s="37" t="s">
        <v>109</v>
      </c>
      <c r="C4" s="84"/>
      <c r="D4" s="38">
        <f>D5+D6+D7+D8+D9+D14+D15</f>
        <v>0</v>
      </c>
      <c r="E4" s="38">
        <f t="shared" ref="E4:F4" si="0">E5+E6+E7+E8+E9+E14+E15</f>
        <v>0</v>
      </c>
      <c r="F4" s="85">
        <f t="shared" si="0"/>
        <v>0</v>
      </c>
    </row>
    <row r="5" spans="1:6">
      <c r="A5" s="39">
        <v>1</v>
      </c>
      <c r="B5" s="40" t="s">
        <v>97</v>
      </c>
      <c r="C5" s="86" t="s">
        <v>203</v>
      </c>
      <c r="D5" s="39"/>
      <c r="E5" s="39"/>
      <c r="F5" s="87"/>
    </row>
    <row r="6" spans="1:6">
      <c r="A6" s="41">
        <v>2</v>
      </c>
      <c r="B6" s="34" t="s">
        <v>538</v>
      </c>
      <c r="C6" s="82" t="s">
        <v>204</v>
      </c>
      <c r="D6" s="41"/>
      <c r="E6" s="41"/>
      <c r="F6" s="88"/>
    </row>
    <row r="7" spans="1:6">
      <c r="A7" s="39">
        <v>3</v>
      </c>
      <c r="B7" s="40" t="s">
        <v>55</v>
      </c>
      <c r="C7" s="86" t="s">
        <v>205</v>
      </c>
      <c r="D7" s="39"/>
      <c r="E7" s="39"/>
      <c r="F7" s="87"/>
    </row>
    <row r="8" spans="1:6">
      <c r="A8" s="41">
        <v>4</v>
      </c>
      <c r="B8" s="34" t="s">
        <v>111</v>
      </c>
      <c r="C8" s="82">
        <v>9900</v>
      </c>
      <c r="D8" s="41"/>
      <c r="E8" s="41"/>
      <c r="F8" s="88"/>
    </row>
    <row r="9" spans="1:6">
      <c r="A9" s="39">
        <v>5</v>
      </c>
      <c r="B9" s="40" t="s">
        <v>112</v>
      </c>
      <c r="C9" s="86" t="s">
        <v>206</v>
      </c>
      <c r="D9" s="39">
        <f>SUM(D10:D13)</f>
        <v>0</v>
      </c>
      <c r="E9" s="39">
        <f>SUM(E10:E13)</f>
        <v>0</v>
      </c>
      <c r="F9" s="87">
        <f>SUM(F10:F13)</f>
        <v>0</v>
      </c>
    </row>
    <row r="10" spans="1:6">
      <c r="A10" s="41"/>
      <c r="B10" s="45" t="s">
        <v>113</v>
      </c>
      <c r="C10" s="89" t="s">
        <v>207</v>
      </c>
      <c r="D10" s="43"/>
      <c r="E10" s="43"/>
      <c r="F10" s="90"/>
    </row>
    <row r="11" spans="1:6" ht="27.6">
      <c r="A11" s="41"/>
      <c r="B11" s="45" t="s">
        <v>114</v>
      </c>
      <c r="C11" s="89" t="s">
        <v>208</v>
      </c>
      <c r="D11" s="43"/>
      <c r="E11" s="43"/>
      <c r="F11" s="90"/>
    </row>
    <row r="12" spans="1:6" ht="27.6">
      <c r="A12" s="41"/>
      <c r="B12" s="45" t="s">
        <v>209</v>
      </c>
      <c r="C12" s="91" t="s">
        <v>210</v>
      </c>
      <c r="D12" s="43"/>
      <c r="E12" s="43"/>
      <c r="F12" s="90"/>
    </row>
    <row r="13" spans="1:6">
      <c r="A13" s="41"/>
      <c r="B13" s="45" t="s">
        <v>116</v>
      </c>
      <c r="C13" s="89" t="s">
        <v>211</v>
      </c>
      <c r="D13" s="43"/>
      <c r="E13" s="43"/>
      <c r="F13" s="90"/>
    </row>
    <row r="14" spans="1:6">
      <c r="A14" s="41">
        <v>6</v>
      </c>
      <c r="B14" s="34" t="s">
        <v>117</v>
      </c>
      <c r="C14" s="82" t="s">
        <v>212</v>
      </c>
      <c r="D14" s="41"/>
      <c r="E14" s="41"/>
      <c r="F14" s="88"/>
    </row>
    <row r="15" spans="1:6">
      <c r="A15" s="39">
        <v>7</v>
      </c>
      <c r="B15" s="40" t="s">
        <v>118</v>
      </c>
      <c r="C15" s="86" t="s">
        <v>213</v>
      </c>
      <c r="D15" s="39"/>
      <c r="E15" s="39"/>
      <c r="F15" s="87"/>
    </row>
    <row r="16" spans="1:6" ht="24.9" customHeight="1">
      <c r="B16" s="48"/>
      <c r="C16" s="92"/>
      <c r="D16" s="47"/>
      <c r="E16" s="47"/>
      <c r="F16" s="93"/>
    </row>
    <row r="17" spans="1:6" ht="24.9" customHeight="1">
      <c r="A17" s="36" t="s">
        <v>43</v>
      </c>
      <c r="B17" s="37" t="s">
        <v>119</v>
      </c>
      <c r="C17" s="84"/>
      <c r="D17" s="38">
        <f>D18+D24+D25+D23+D22+D38+D41</f>
        <v>0</v>
      </c>
      <c r="E17" s="38">
        <f t="shared" ref="E17:F17" si="1">E18+E24+E25+E23+E22+E38+E41</f>
        <v>0</v>
      </c>
      <c r="F17" s="85">
        <f t="shared" si="1"/>
        <v>0</v>
      </c>
    </row>
    <row r="18" spans="1:6">
      <c r="A18" s="39">
        <v>1</v>
      </c>
      <c r="B18" s="40" t="s">
        <v>101</v>
      </c>
      <c r="C18" s="86"/>
      <c r="D18" s="39">
        <f>D19+D20+D21</f>
        <v>0</v>
      </c>
      <c r="E18" s="39">
        <f t="shared" ref="E18:F18" si="2">E19+E20+E21</f>
        <v>0</v>
      </c>
      <c r="F18" s="87">
        <f t="shared" si="2"/>
        <v>0</v>
      </c>
    </row>
    <row r="19" spans="1:6" s="142" customFormat="1">
      <c r="A19" s="41"/>
      <c r="B19" s="94" t="s">
        <v>157</v>
      </c>
      <c r="C19" s="89" t="s">
        <v>214</v>
      </c>
      <c r="D19" s="95"/>
      <c r="E19" s="95"/>
      <c r="F19" s="96"/>
    </row>
    <row r="20" spans="1:6">
      <c r="A20" s="41"/>
      <c r="B20" s="97" t="s">
        <v>158</v>
      </c>
      <c r="C20" s="91" t="s">
        <v>149</v>
      </c>
      <c r="D20" s="95"/>
      <c r="E20" s="95"/>
      <c r="F20" s="96"/>
    </row>
    <row r="21" spans="1:6">
      <c r="A21" s="41"/>
      <c r="B21" s="97" t="s">
        <v>160</v>
      </c>
      <c r="C21" s="91" t="s">
        <v>215</v>
      </c>
      <c r="D21" s="95"/>
      <c r="E21" s="95"/>
      <c r="F21" s="96"/>
    </row>
    <row r="22" spans="1:6">
      <c r="A22" s="41">
        <v>2</v>
      </c>
      <c r="B22" s="44" t="s">
        <v>50</v>
      </c>
      <c r="C22" s="82" t="s">
        <v>216</v>
      </c>
      <c r="D22" s="95"/>
      <c r="E22" s="95"/>
      <c r="F22" s="96"/>
    </row>
    <row r="23" spans="1:6">
      <c r="A23" s="39">
        <v>3</v>
      </c>
      <c r="B23" s="40" t="s">
        <v>55</v>
      </c>
      <c r="C23" s="86" t="s">
        <v>217</v>
      </c>
      <c r="D23" s="39"/>
      <c r="E23" s="39"/>
      <c r="F23" s="87"/>
    </row>
    <row r="24" spans="1:6" ht="27.6">
      <c r="A24" s="41">
        <v>4</v>
      </c>
      <c r="B24" s="34" t="s">
        <v>120</v>
      </c>
      <c r="C24" s="82" t="s">
        <v>218</v>
      </c>
      <c r="D24" s="41"/>
      <c r="E24" s="41"/>
      <c r="F24" s="88"/>
    </row>
    <row r="25" spans="1:6">
      <c r="A25" s="39">
        <v>5</v>
      </c>
      <c r="B25" s="40" t="s">
        <v>100</v>
      </c>
      <c r="C25" s="86" t="s">
        <v>219</v>
      </c>
      <c r="D25" s="39">
        <f>D26+D27+D29</f>
        <v>0</v>
      </c>
      <c r="E25" s="39">
        <f>E26+E27+E29</f>
        <v>0</v>
      </c>
      <c r="F25" s="87">
        <f>F26+F27+F29</f>
        <v>0</v>
      </c>
    </row>
    <row r="26" spans="1:6" ht="27.6">
      <c r="A26" s="41"/>
      <c r="B26" s="45" t="s">
        <v>121</v>
      </c>
      <c r="C26" s="143" t="s">
        <v>220</v>
      </c>
      <c r="D26" s="43"/>
      <c r="E26" s="43"/>
      <c r="F26" s="90"/>
    </row>
    <row r="27" spans="1:6">
      <c r="A27" s="41"/>
      <c r="B27" s="45" t="s">
        <v>122</v>
      </c>
      <c r="C27" s="91" t="s">
        <v>221</v>
      </c>
      <c r="D27" s="43"/>
      <c r="E27" s="43"/>
      <c r="F27" s="90"/>
    </row>
    <row r="28" spans="1:6" ht="27.6">
      <c r="A28" s="41"/>
      <c r="B28" s="97" t="s">
        <v>167</v>
      </c>
      <c r="C28" s="91" t="s">
        <v>168</v>
      </c>
      <c r="D28" s="43"/>
      <c r="E28" s="43"/>
      <c r="F28" s="90"/>
    </row>
    <row r="29" spans="1:6">
      <c r="A29" s="41"/>
      <c r="B29" s="45" t="s">
        <v>124</v>
      </c>
      <c r="C29" s="91"/>
      <c r="D29" s="43">
        <f>SUM(D30:D37)</f>
        <v>0</v>
      </c>
      <c r="E29" s="43">
        <f>SUM(E30:E37)</f>
        <v>0</v>
      </c>
      <c r="F29" s="90">
        <f>SUM(F30:F37)</f>
        <v>0</v>
      </c>
    </row>
    <row r="30" spans="1:6">
      <c r="A30" s="41"/>
      <c r="B30" s="97" t="s">
        <v>222</v>
      </c>
      <c r="C30" s="91"/>
      <c r="D30" s="95"/>
      <c r="E30" s="95"/>
      <c r="F30" s="96"/>
    </row>
    <row r="31" spans="1:6">
      <c r="A31" s="41"/>
      <c r="B31" s="97" t="s">
        <v>169</v>
      </c>
      <c r="C31" s="91"/>
      <c r="D31" s="95"/>
      <c r="E31" s="95"/>
      <c r="F31" s="96"/>
    </row>
    <row r="32" spans="1:6">
      <c r="A32" s="41"/>
      <c r="B32" s="97" t="s">
        <v>171</v>
      </c>
      <c r="C32" s="91" t="s">
        <v>223</v>
      </c>
      <c r="D32" s="95"/>
      <c r="E32" s="95"/>
      <c r="F32" s="96"/>
    </row>
    <row r="33" spans="1:10">
      <c r="A33" s="41"/>
      <c r="B33" s="97" t="s">
        <v>224</v>
      </c>
      <c r="C33" s="91" t="s">
        <v>225</v>
      </c>
      <c r="D33" s="95"/>
      <c r="E33" s="95"/>
      <c r="F33" s="96"/>
    </row>
    <row r="34" spans="1:10">
      <c r="A34" s="41"/>
      <c r="B34" s="97" t="s">
        <v>172</v>
      </c>
      <c r="C34" s="91" t="s">
        <v>226</v>
      </c>
      <c r="D34" s="95"/>
      <c r="E34" s="95"/>
      <c r="F34" s="96"/>
    </row>
    <row r="35" spans="1:10">
      <c r="A35" s="41"/>
      <c r="B35" s="97" t="s">
        <v>173</v>
      </c>
      <c r="C35" s="91" t="s">
        <v>227</v>
      </c>
      <c r="D35" s="95"/>
      <c r="E35" s="95"/>
      <c r="F35" s="96"/>
    </row>
    <row r="36" spans="1:10">
      <c r="A36" s="41"/>
      <c r="B36" s="97" t="s">
        <v>175</v>
      </c>
      <c r="C36" s="91" t="s">
        <v>228</v>
      </c>
      <c r="D36" s="95"/>
      <c r="E36" s="95"/>
      <c r="F36" s="96"/>
    </row>
    <row r="37" spans="1:10" ht="27.6">
      <c r="A37" s="41"/>
      <c r="B37" s="97" t="s">
        <v>103</v>
      </c>
      <c r="C37" s="91" t="s">
        <v>229</v>
      </c>
      <c r="D37" s="95"/>
      <c r="E37" s="95"/>
      <c r="F37" s="96"/>
    </row>
    <row r="38" spans="1:10" ht="27.6">
      <c r="A38" s="41">
        <v>6</v>
      </c>
      <c r="B38" s="34" t="s">
        <v>176</v>
      </c>
      <c r="C38" s="82"/>
      <c r="D38" s="41">
        <f>D39+D40</f>
        <v>0</v>
      </c>
      <c r="E38" s="41">
        <f t="shared" ref="E38:F38" si="3">E39+E40</f>
        <v>0</v>
      </c>
      <c r="F38" s="88">
        <f t="shared" si="3"/>
        <v>0</v>
      </c>
    </row>
    <row r="39" spans="1:10">
      <c r="A39" s="41"/>
      <c r="B39" s="45" t="s">
        <v>178</v>
      </c>
      <c r="C39" s="99" t="s">
        <v>230</v>
      </c>
      <c r="D39" s="43"/>
      <c r="E39" s="43"/>
      <c r="F39" s="90"/>
    </row>
    <row r="40" spans="1:10">
      <c r="A40" s="41"/>
      <c r="B40" s="45" t="s">
        <v>180</v>
      </c>
      <c r="C40" s="99"/>
      <c r="D40" s="43"/>
      <c r="E40" s="43"/>
      <c r="F40" s="90"/>
    </row>
    <row r="41" spans="1:10" ht="27.6">
      <c r="A41" s="39">
        <v>7</v>
      </c>
      <c r="B41" s="40" t="s">
        <v>126</v>
      </c>
      <c r="C41" s="86" t="s">
        <v>231</v>
      </c>
      <c r="D41" s="39"/>
      <c r="E41" s="39"/>
      <c r="F41" s="87"/>
    </row>
    <row r="42" spans="1:10" ht="41.4">
      <c r="A42" s="51" t="s">
        <v>127</v>
      </c>
      <c r="B42" s="52" t="s">
        <v>1049</v>
      </c>
      <c r="C42" s="100"/>
      <c r="D42" s="52">
        <f>D4-D17</f>
        <v>0</v>
      </c>
      <c r="E42" s="52">
        <f>E4-E17</f>
        <v>0</v>
      </c>
      <c r="F42" s="101">
        <f>F4-F17</f>
        <v>0</v>
      </c>
      <c r="G42" s="144"/>
      <c r="H42" s="51"/>
      <c r="I42" s="51"/>
      <c r="J42" s="51"/>
    </row>
    <row r="43" spans="1:10" ht="27.6">
      <c r="A43" s="54" t="s">
        <v>129</v>
      </c>
      <c r="B43" s="55" t="s">
        <v>183</v>
      </c>
      <c r="C43" s="102"/>
      <c r="D43" s="103">
        <f>D4-D15-D17-D41</f>
        <v>0</v>
      </c>
      <c r="E43" s="103">
        <f t="shared" ref="E43:F43" si="4">E4-E15-E17-E41</f>
        <v>0</v>
      </c>
      <c r="F43" s="104">
        <f t="shared" si="4"/>
        <v>0</v>
      </c>
      <c r="G43" s="145"/>
      <c r="H43" s="54"/>
      <c r="I43" s="54"/>
      <c r="J43" s="54"/>
    </row>
    <row r="44" spans="1:10" s="81" customFormat="1" ht="28.95" customHeight="1">
      <c r="A44" s="69"/>
      <c r="B44" s="105" t="s">
        <v>131</v>
      </c>
      <c r="C44" s="106"/>
      <c r="D44" s="107">
        <v>2018</v>
      </c>
      <c r="E44" s="108" t="s">
        <v>1141</v>
      </c>
      <c r="F44" s="109" t="s">
        <v>1134</v>
      </c>
    </row>
    <row r="45" spans="1:10" ht="27.6">
      <c r="B45" s="58" t="s">
        <v>132</v>
      </c>
      <c r="C45" s="110"/>
      <c r="D45" s="111"/>
      <c r="E45" s="111">
        <f>D46</f>
        <v>0</v>
      </c>
      <c r="F45" s="112">
        <f>E46</f>
        <v>0</v>
      </c>
    </row>
    <row r="46" spans="1:10" ht="27.6">
      <c r="B46" s="58" t="s">
        <v>133</v>
      </c>
      <c r="C46" s="110"/>
      <c r="D46" s="111"/>
      <c r="E46" s="111"/>
      <c r="F46" s="112"/>
    </row>
    <row r="47" spans="1:10" ht="27.6">
      <c r="A47" s="113"/>
      <c r="B47" s="62" t="s">
        <v>232</v>
      </c>
      <c r="C47" s="114"/>
      <c r="D47" s="115">
        <f>D46-D45</f>
        <v>0</v>
      </c>
      <c r="E47" s="115">
        <f>E46-E45</f>
        <v>0</v>
      </c>
      <c r="F47" s="116">
        <f>F46-F45</f>
        <v>0</v>
      </c>
    </row>
    <row r="48" spans="1:10" ht="45" customHeight="1">
      <c r="B48" s="65" t="s">
        <v>135</v>
      </c>
      <c r="C48" s="117"/>
      <c r="D48" s="118"/>
      <c r="E48" s="118"/>
      <c r="F48" s="119"/>
    </row>
    <row r="49" spans="1:10">
      <c r="A49" s="61"/>
      <c r="B49" s="67" t="s">
        <v>136</v>
      </c>
      <c r="C49" s="120"/>
      <c r="D49" s="50"/>
      <c r="E49" s="50"/>
      <c r="F49" s="121"/>
      <c r="G49" s="146"/>
      <c r="H49" s="147"/>
      <c r="I49" s="147"/>
      <c r="J49" s="147"/>
    </row>
    <row r="50" spans="1:10" ht="41.4">
      <c r="A50" s="69"/>
      <c r="B50" s="70" t="s">
        <v>184</v>
      </c>
      <c r="C50" s="122"/>
      <c r="D50" s="123">
        <f>D43-D47+D49</f>
        <v>0</v>
      </c>
      <c r="E50" s="123">
        <f>E43-E47+E49</f>
        <v>0</v>
      </c>
      <c r="F50" s="124">
        <f t="shared" ref="F50" si="5">F43-F47+F49</f>
        <v>0</v>
      </c>
      <c r="G50" s="148"/>
      <c r="H50" s="71"/>
      <c r="I50" s="71"/>
      <c r="J50" s="71"/>
    </row>
    <row r="52" spans="1:10" ht="14.4">
      <c r="B52" s="125" t="s">
        <v>185</v>
      </c>
      <c r="C52" s="126"/>
      <c r="D52" s="127"/>
      <c r="E52" s="127"/>
      <c r="F52" s="127"/>
    </row>
    <row r="53" spans="1:10" ht="27.6">
      <c r="B53" s="128"/>
      <c r="C53" s="129"/>
      <c r="D53" s="130">
        <v>43100</v>
      </c>
      <c r="E53" s="130">
        <v>43465</v>
      </c>
      <c r="F53" s="131" t="s">
        <v>1142</v>
      </c>
    </row>
    <row r="54" spans="1:10">
      <c r="B54" s="132">
        <v>1</v>
      </c>
      <c r="C54" s="133" t="s">
        <v>186</v>
      </c>
      <c r="D54" s="134">
        <f>D55+D58+D61</f>
        <v>0</v>
      </c>
      <c r="E54" s="134">
        <f>E55+E58+E61</f>
        <v>0</v>
      </c>
      <c r="F54" s="134">
        <f>F55+F58+F61</f>
        <v>0</v>
      </c>
    </row>
    <row r="55" spans="1:10">
      <c r="B55" s="135"/>
      <c r="C55" s="136" t="s">
        <v>187</v>
      </c>
      <c r="D55" s="137">
        <f>D56+D57</f>
        <v>0</v>
      </c>
      <c r="E55" s="137">
        <f t="shared" ref="E55:F55" si="6">E56+E57</f>
        <v>0</v>
      </c>
      <c r="F55" s="137">
        <f t="shared" si="6"/>
        <v>0</v>
      </c>
    </row>
    <row r="56" spans="1:10">
      <c r="B56" s="135"/>
      <c r="C56" s="136" t="s">
        <v>188</v>
      </c>
      <c r="D56" s="137"/>
      <c r="E56" s="137"/>
      <c r="F56" s="137"/>
    </row>
    <row r="57" spans="1:10">
      <c r="B57" s="135"/>
      <c r="C57" s="136" t="s">
        <v>189</v>
      </c>
      <c r="D57" s="137"/>
      <c r="E57" s="137"/>
      <c r="F57" s="137"/>
    </row>
    <row r="58" spans="1:10">
      <c r="B58" s="135"/>
      <c r="C58" s="136" t="s">
        <v>190</v>
      </c>
      <c r="D58" s="137">
        <f>D59+D60</f>
        <v>0</v>
      </c>
      <c r="E58" s="137">
        <f t="shared" ref="E58:F58" si="7">E59+E60</f>
        <v>0</v>
      </c>
      <c r="F58" s="137">
        <f t="shared" si="7"/>
        <v>0</v>
      </c>
    </row>
    <row r="59" spans="1:10">
      <c r="B59" s="135"/>
      <c r="C59" s="136" t="s">
        <v>188</v>
      </c>
      <c r="D59" s="137"/>
      <c r="E59" s="137"/>
      <c r="F59" s="137"/>
    </row>
    <row r="60" spans="1:10">
      <c r="B60" s="135"/>
      <c r="C60" s="136" t="s">
        <v>189</v>
      </c>
      <c r="D60" s="137"/>
      <c r="E60" s="137"/>
      <c r="F60" s="137"/>
    </row>
    <row r="61" spans="1:10">
      <c r="B61" s="135"/>
      <c r="C61" s="136" t="s">
        <v>191</v>
      </c>
      <c r="D61" s="137">
        <f>D62+D63</f>
        <v>0</v>
      </c>
      <c r="E61" s="137">
        <f t="shared" ref="E61:F61" si="8">E62+E63</f>
        <v>0</v>
      </c>
      <c r="F61" s="137">
        <f t="shared" si="8"/>
        <v>0</v>
      </c>
    </row>
    <row r="62" spans="1:10">
      <c r="B62" s="135"/>
      <c r="C62" s="136" t="s">
        <v>192</v>
      </c>
      <c r="D62" s="137"/>
      <c r="E62" s="137"/>
      <c r="F62" s="137"/>
    </row>
    <row r="63" spans="1:10">
      <c r="B63" s="135"/>
      <c r="C63" s="136" t="s">
        <v>193</v>
      </c>
      <c r="D63" s="137"/>
      <c r="E63" s="137"/>
      <c r="F63" s="137"/>
    </row>
    <row r="64" spans="1:10">
      <c r="B64" s="132">
        <v>2</v>
      </c>
      <c r="C64" s="133" t="s">
        <v>194</v>
      </c>
      <c r="D64" s="134">
        <f>D65+D66+D67</f>
        <v>0</v>
      </c>
      <c r="E64" s="134">
        <f>E65+E66+E67</f>
        <v>0</v>
      </c>
      <c r="F64" s="134">
        <f>F65+F66+F67</f>
        <v>0</v>
      </c>
    </row>
    <row r="65" spans="2:6" ht="27.6">
      <c r="B65" s="135"/>
      <c r="C65" s="136" t="s">
        <v>195</v>
      </c>
      <c r="D65" s="137"/>
      <c r="E65" s="137"/>
      <c r="F65" s="137"/>
    </row>
    <row r="66" spans="2:6" ht="27.6">
      <c r="B66" s="135"/>
      <c r="C66" s="136" t="s">
        <v>196</v>
      </c>
      <c r="D66" s="137"/>
      <c r="E66" s="137"/>
      <c r="F66" s="137"/>
    </row>
    <row r="67" spans="2:6" ht="27.6">
      <c r="B67" s="135"/>
      <c r="C67" s="136" t="s">
        <v>197</v>
      </c>
      <c r="D67" s="137"/>
      <c r="E67" s="137"/>
      <c r="F67" s="137"/>
    </row>
    <row r="68" spans="2:6">
      <c r="B68" s="132">
        <v>3</v>
      </c>
      <c r="C68" s="138" t="s">
        <v>198</v>
      </c>
      <c r="D68" s="139"/>
      <c r="E68" s="139"/>
      <c r="F68" s="139"/>
    </row>
    <row r="69" spans="2:6">
      <c r="B69" s="132">
        <v>4</v>
      </c>
      <c r="C69" s="133" t="s">
        <v>199</v>
      </c>
      <c r="D69" s="139">
        <f>D70+D71</f>
        <v>0</v>
      </c>
      <c r="E69" s="139">
        <f>E70+E71</f>
        <v>0</v>
      </c>
      <c r="F69" s="139">
        <f>F70+F71</f>
        <v>0</v>
      </c>
    </row>
    <row r="70" spans="2:6">
      <c r="B70" s="135"/>
      <c r="C70" s="136" t="s">
        <v>200</v>
      </c>
      <c r="D70" s="137"/>
      <c r="E70" s="137"/>
      <c r="F70" s="137"/>
    </row>
    <row r="71" spans="2:6">
      <c r="B71" s="135"/>
      <c r="C71" s="136" t="s">
        <v>201</v>
      </c>
      <c r="D71" s="137"/>
      <c r="E71" s="137"/>
      <c r="F71" s="137"/>
    </row>
  </sheetData>
  <mergeCells count="2">
    <mergeCell ref="C1:F1"/>
    <mergeCell ref="C2:F2"/>
  </mergeCells>
  <pageMargins left="0.94" right="0.51181102362204722" top="0.55118110236220474" bottom="0.32" header="0.31496062992125984" footer="0.17"/>
  <pageSetup paperSize="9" scale="57" orientation="portrait" r:id="rId1"/>
  <rowBreaks count="1" manualBreakCount="1">
    <brk id="51" max="5" man="1"/>
  </rowBreaks>
</worksheet>
</file>

<file path=xl/worksheets/sheet22.xml><?xml version="1.0" encoding="utf-8"?>
<worksheet xmlns="http://schemas.openxmlformats.org/spreadsheetml/2006/main" xmlns:r="http://schemas.openxmlformats.org/officeDocument/2006/relationships">
  <dimension ref="A1:J73"/>
  <sheetViews>
    <sheetView view="pageBreakPreview" zoomScale="90" zoomScaleNormal="100" zoomScaleSheetLayoutView="90" workbookViewId="0"/>
  </sheetViews>
  <sheetFormatPr defaultColWidth="9.109375" defaultRowHeight="13.8"/>
  <cols>
    <col min="1" max="1" width="8.33203125" style="33" customWidth="1"/>
    <col min="2" max="2" width="75.33203125" style="33" customWidth="1"/>
    <col min="3" max="3" width="28.6640625" style="33" customWidth="1"/>
    <col min="4" max="4" width="14.5546875" style="33" customWidth="1"/>
    <col min="5" max="5" width="13.6640625" style="33" customWidth="1"/>
    <col min="6" max="6" width="13.88671875" style="33" customWidth="1"/>
    <col min="7" max="7" width="22.6640625" style="33" customWidth="1"/>
    <col min="8" max="8" width="16.5546875" style="33" customWidth="1"/>
    <col min="9" max="10" width="12.109375" style="140" customWidth="1"/>
    <col min="11" max="16384" width="9.109375" style="33"/>
  </cols>
  <sheetData>
    <row r="1" spans="1:10" ht="15.6">
      <c r="B1" s="80"/>
      <c r="C1" s="1521" t="s">
        <v>1165</v>
      </c>
      <c r="D1" s="1522"/>
      <c r="E1" s="1522"/>
      <c r="F1" s="1523"/>
      <c r="G1" s="1521" t="s">
        <v>1166</v>
      </c>
      <c r="H1" s="1522"/>
      <c r="I1" s="1522"/>
      <c r="J1" s="1523"/>
    </row>
    <row r="2" spans="1:10">
      <c r="C2" s="1524" t="s">
        <v>108</v>
      </c>
      <c r="D2" s="1518"/>
      <c r="E2" s="1518"/>
      <c r="F2" s="1525"/>
      <c r="G2" s="1524" t="s">
        <v>108</v>
      </c>
      <c r="H2" s="1518"/>
      <c r="I2" s="1518"/>
      <c r="J2" s="1525"/>
    </row>
    <row r="3" spans="1:10" ht="28.8">
      <c r="B3" s="34"/>
      <c r="C3" s="82" t="s">
        <v>233</v>
      </c>
      <c r="D3" s="35" t="s">
        <v>1157</v>
      </c>
      <c r="E3" s="35" t="s">
        <v>1155</v>
      </c>
      <c r="F3" s="83" t="s">
        <v>1158</v>
      </c>
      <c r="G3" s="82" t="s">
        <v>234</v>
      </c>
      <c r="H3" s="35" t="s">
        <v>1157</v>
      </c>
      <c r="I3" s="35" t="s">
        <v>1155</v>
      </c>
      <c r="J3" s="83" t="s">
        <v>1158</v>
      </c>
    </row>
    <row r="4" spans="1:10" ht="14.4">
      <c r="A4" s="36" t="s">
        <v>42</v>
      </c>
      <c r="B4" s="37" t="s">
        <v>235</v>
      </c>
      <c r="C4" s="84"/>
      <c r="D4" s="38">
        <f>D5+D6+D7+D8+D9+D10+D15+D16</f>
        <v>0</v>
      </c>
      <c r="E4" s="38">
        <f t="shared" ref="E4:J4" si="0">E5+E6+E7+E8+E9+E10+E15+E16</f>
        <v>0</v>
      </c>
      <c r="F4" s="38">
        <f t="shared" si="0"/>
        <v>0</v>
      </c>
      <c r="G4" s="84"/>
      <c r="H4" s="149">
        <f t="shared" si="0"/>
        <v>0</v>
      </c>
      <c r="I4" s="150">
        <f t="shared" si="0"/>
        <v>0</v>
      </c>
      <c r="J4" s="151">
        <f t="shared" si="0"/>
        <v>0</v>
      </c>
    </row>
    <row r="5" spans="1:10">
      <c r="A5" s="39">
        <v>1</v>
      </c>
      <c r="B5" s="40" t="s">
        <v>97</v>
      </c>
      <c r="C5" s="86"/>
      <c r="D5" s="39"/>
      <c r="E5" s="39"/>
      <c r="F5" s="87"/>
      <c r="G5" s="86" t="s">
        <v>236</v>
      </c>
      <c r="H5" s="147"/>
      <c r="I5" s="152"/>
      <c r="J5" s="153"/>
    </row>
    <row r="6" spans="1:10" ht="27.6">
      <c r="A6" s="41">
        <v>2</v>
      </c>
      <c r="B6" s="34" t="s">
        <v>237</v>
      </c>
      <c r="C6" s="82" t="s">
        <v>144</v>
      </c>
      <c r="D6" s="41"/>
      <c r="E6" s="41"/>
      <c r="F6" s="88"/>
      <c r="G6" s="82"/>
      <c r="H6" s="154"/>
      <c r="I6" s="155"/>
      <c r="J6" s="156"/>
    </row>
    <row r="7" spans="1:10" ht="27.6">
      <c r="A7" s="39">
        <v>3</v>
      </c>
      <c r="B7" s="40" t="s">
        <v>538</v>
      </c>
      <c r="C7" s="86" t="s">
        <v>145</v>
      </c>
      <c r="D7" s="39"/>
      <c r="E7" s="39"/>
      <c r="F7" s="87"/>
      <c r="G7" s="86" t="s">
        <v>238</v>
      </c>
      <c r="H7" s="147"/>
      <c r="I7" s="152"/>
      <c r="J7" s="153"/>
    </row>
    <row r="8" spans="1:10">
      <c r="A8" s="41">
        <v>4</v>
      </c>
      <c r="B8" s="34" t="s">
        <v>55</v>
      </c>
      <c r="C8" s="82" t="s">
        <v>146</v>
      </c>
      <c r="D8" s="41"/>
      <c r="E8" s="41"/>
      <c r="F8" s="88"/>
      <c r="G8" s="82" t="s">
        <v>239</v>
      </c>
      <c r="H8" s="154"/>
      <c r="I8" s="155"/>
      <c r="J8" s="156"/>
    </row>
    <row r="9" spans="1:10">
      <c r="A9" s="39">
        <v>5</v>
      </c>
      <c r="B9" s="40" t="s">
        <v>111</v>
      </c>
      <c r="C9" s="86" t="s">
        <v>147</v>
      </c>
      <c r="D9" s="39"/>
      <c r="E9" s="39"/>
      <c r="F9" s="87"/>
      <c r="G9" s="86"/>
      <c r="H9" s="147"/>
      <c r="I9" s="152"/>
      <c r="J9" s="153"/>
    </row>
    <row r="10" spans="1:10" s="159" customFormat="1">
      <c r="A10" s="41">
        <v>6</v>
      </c>
      <c r="B10" s="34" t="s">
        <v>112</v>
      </c>
      <c r="C10" s="82" t="s">
        <v>148</v>
      </c>
      <c r="D10" s="41">
        <f>SUM(D11:D14)</f>
        <v>0</v>
      </c>
      <c r="E10" s="41">
        <f>SUM(E11:E14)</f>
        <v>0</v>
      </c>
      <c r="F10" s="88">
        <f>SUM(F11:F14)</f>
        <v>0</v>
      </c>
      <c r="G10" s="82"/>
      <c r="H10" s="46">
        <f t="shared" ref="H10:J10" si="1">SUM(H11:H14)</f>
        <v>0</v>
      </c>
      <c r="I10" s="157">
        <f t="shared" si="1"/>
        <v>0</v>
      </c>
      <c r="J10" s="158">
        <f t="shared" si="1"/>
        <v>0</v>
      </c>
    </row>
    <row r="11" spans="1:10">
      <c r="A11" s="41"/>
      <c r="B11" s="45" t="s">
        <v>113</v>
      </c>
      <c r="C11" s="99" t="s">
        <v>149</v>
      </c>
      <c r="D11" s="43"/>
      <c r="E11" s="43"/>
      <c r="F11" s="90"/>
      <c r="G11" s="99"/>
      <c r="H11" s="154"/>
      <c r="I11" s="155"/>
      <c r="J11" s="156"/>
    </row>
    <row r="12" spans="1:10">
      <c r="A12" s="41"/>
      <c r="B12" s="45" t="s">
        <v>114</v>
      </c>
      <c r="C12" s="99" t="s">
        <v>150</v>
      </c>
      <c r="D12" s="43"/>
      <c r="E12" s="43"/>
      <c r="F12" s="90"/>
      <c r="G12" s="99" t="s">
        <v>240</v>
      </c>
      <c r="H12" s="154"/>
      <c r="I12" s="155"/>
      <c r="J12" s="156"/>
    </row>
    <row r="13" spans="1:10" ht="41.4">
      <c r="A13" s="41"/>
      <c r="B13" s="45" t="s">
        <v>1048</v>
      </c>
      <c r="C13" s="99" t="s">
        <v>152</v>
      </c>
      <c r="D13" s="43"/>
      <c r="E13" s="43"/>
      <c r="F13" s="90"/>
      <c r="G13" s="99" t="s">
        <v>241</v>
      </c>
      <c r="H13" s="154"/>
      <c r="I13" s="155"/>
      <c r="J13" s="156"/>
    </row>
    <row r="14" spans="1:10">
      <c r="A14" s="41"/>
      <c r="B14" s="160" t="s">
        <v>116</v>
      </c>
      <c r="C14" s="92" t="s">
        <v>153</v>
      </c>
      <c r="D14" s="47"/>
      <c r="E14" s="47"/>
      <c r="F14" s="93"/>
      <c r="G14" s="92"/>
      <c r="H14" s="154"/>
      <c r="I14" s="155"/>
      <c r="J14" s="156"/>
    </row>
    <row r="15" spans="1:10">
      <c r="A15" s="39">
        <v>7</v>
      </c>
      <c r="B15" s="40" t="s">
        <v>117</v>
      </c>
      <c r="C15" s="86">
        <v>4100</v>
      </c>
      <c r="D15" s="39"/>
      <c r="E15" s="39"/>
      <c r="F15" s="87"/>
      <c r="G15" s="86"/>
      <c r="H15" s="147"/>
      <c r="I15" s="152"/>
      <c r="J15" s="153"/>
    </row>
    <row r="16" spans="1:10">
      <c r="A16" s="41">
        <v>8</v>
      </c>
      <c r="B16" s="34" t="s">
        <v>118</v>
      </c>
      <c r="C16" s="82" t="s">
        <v>154</v>
      </c>
      <c r="D16" s="41"/>
      <c r="E16" s="41"/>
      <c r="F16" s="88"/>
      <c r="G16" s="82"/>
      <c r="H16" s="154"/>
      <c r="I16" s="155"/>
      <c r="J16" s="156"/>
    </row>
    <row r="17" spans="1:10">
      <c r="B17" s="48"/>
      <c r="C17" s="92"/>
      <c r="D17" s="47"/>
      <c r="E17" s="47"/>
      <c r="F17" s="93"/>
      <c r="G17" s="92"/>
      <c r="H17" s="154"/>
      <c r="I17" s="155"/>
      <c r="J17" s="156"/>
    </row>
    <row r="18" spans="1:10" ht="14.4">
      <c r="A18" s="36" t="s">
        <v>43</v>
      </c>
      <c r="B18" s="37" t="s">
        <v>242</v>
      </c>
      <c r="C18" s="84"/>
      <c r="D18" s="38">
        <f>D19+D25+D26+D27+D39+D42+D28</f>
        <v>0</v>
      </c>
      <c r="E18" s="38">
        <f t="shared" ref="E18:J18" si="2">E19+E25+E26+E27+E39+E42+E28</f>
        <v>0</v>
      </c>
      <c r="F18" s="85">
        <f t="shared" si="2"/>
        <v>0</v>
      </c>
      <c r="G18" s="84"/>
      <c r="H18" s="149">
        <f t="shared" si="2"/>
        <v>0</v>
      </c>
      <c r="I18" s="150">
        <f t="shared" si="2"/>
        <v>0</v>
      </c>
      <c r="J18" s="151">
        <f t="shared" si="2"/>
        <v>0</v>
      </c>
    </row>
    <row r="19" spans="1:10">
      <c r="A19" s="39">
        <v>1</v>
      </c>
      <c r="B19" s="40" t="s">
        <v>101</v>
      </c>
      <c r="C19" s="86" t="s">
        <v>243</v>
      </c>
      <c r="D19" s="39">
        <f>D20+D21+D22-D23+D24</f>
        <v>0</v>
      </c>
      <c r="E19" s="39">
        <f t="shared" ref="E19:J19" si="3">E20+E21+E22-E23+E24</f>
        <v>0</v>
      </c>
      <c r="F19" s="87">
        <f t="shared" si="3"/>
        <v>0</v>
      </c>
      <c r="G19" s="86" t="s">
        <v>244</v>
      </c>
      <c r="H19" s="147">
        <f t="shared" si="3"/>
        <v>0</v>
      </c>
      <c r="I19" s="152">
        <f t="shared" si="3"/>
        <v>0</v>
      </c>
      <c r="J19" s="153">
        <f t="shared" si="3"/>
        <v>0</v>
      </c>
    </row>
    <row r="20" spans="1:10">
      <c r="A20" s="41"/>
      <c r="B20" s="161" t="s">
        <v>157</v>
      </c>
      <c r="C20" s="91"/>
      <c r="D20" s="95"/>
      <c r="E20" s="95"/>
      <c r="F20" s="96"/>
      <c r="G20" s="91"/>
      <c r="H20" s="154"/>
      <c r="I20" s="155"/>
      <c r="J20" s="156"/>
    </row>
    <row r="21" spans="1:10">
      <c r="A21" s="41"/>
      <c r="B21" s="161" t="s">
        <v>158</v>
      </c>
      <c r="C21" s="91"/>
      <c r="D21" s="95"/>
      <c r="E21" s="95"/>
      <c r="F21" s="96"/>
      <c r="G21" s="91"/>
      <c r="H21" s="154"/>
      <c r="I21" s="155"/>
      <c r="J21" s="156"/>
    </row>
    <row r="22" spans="1:10">
      <c r="A22" s="41"/>
      <c r="B22" s="161" t="s">
        <v>159</v>
      </c>
      <c r="C22" s="91"/>
      <c r="D22" s="95"/>
      <c r="E22" s="95"/>
      <c r="F22" s="96"/>
      <c r="G22" s="91"/>
      <c r="H22" s="154"/>
      <c r="I22" s="155"/>
      <c r="J22" s="156"/>
    </row>
    <row r="23" spans="1:10">
      <c r="A23" s="41"/>
      <c r="B23" s="161" t="s">
        <v>160</v>
      </c>
      <c r="C23" s="91"/>
      <c r="D23" s="95"/>
      <c r="E23" s="95"/>
      <c r="F23" s="96"/>
      <c r="G23" s="91"/>
      <c r="H23" s="154"/>
      <c r="I23" s="155"/>
      <c r="J23" s="156"/>
    </row>
    <row r="24" spans="1:10">
      <c r="A24" s="41"/>
      <c r="B24" s="161" t="s">
        <v>161</v>
      </c>
      <c r="C24" s="91">
        <v>8111</v>
      </c>
      <c r="D24" s="95"/>
      <c r="E24" s="95"/>
      <c r="F24" s="96"/>
      <c r="G24" s="91"/>
      <c r="H24" s="154"/>
      <c r="I24" s="155"/>
      <c r="J24" s="156"/>
    </row>
    <row r="25" spans="1:10">
      <c r="A25" s="39">
        <v>2</v>
      </c>
      <c r="B25" s="40" t="s">
        <v>245</v>
      </c>
      <c r="C25" s="86">
        <v>6740</v>
      </c>
      <c r="D25" s="39"/>
      <c r="E25" s="39"/>
      <c r="F25" s="87"/>
      <c r="G25" s="86"/>
      <c r="H25" s="147"/>
      <c r="I25" s="152"/>
      <c r="J25" s="153"/>
    </row>
    <row r="26" spans="1:10" ht="27.6">
      <c r="A26" s="41">
        <v>3</v>
      </c>
      <c r="B26" s="34" t="s">
        <v>55</v>
      </c>
      <c r="C26" s="82" t="s">
        <v>162</v>
      </c>
      <c r="D26" s="41"/>
      <c r="E26" s="41"/>
      <c r="F26" s="88"/>
      <c r="G26" s="82" t="s">
        <v>246</v>
      </c>
      <c r="H26" s="154"/>
      <c r="I26" s="155"/>
      <c r="J26" s="156"/>
    </row>
    <row r="27" spans="1:10">
      <c r="A27" s="39">
        <v>4</v>
      </c>
      <c r="B27" s="40" t="s">
        <v>120</v>
      </c>
      <c r="C27" s="86" t="s">
        <v>163</v>
      </c>
      <c r="D27" s="39"/>
      <c r="E27" s="39"/>
      <c r="F27" s="87"/>
      <c r="G27" s="86" t="s">
        <v>247</v>
      </c>
      <c r="H27" s="147"/>
      <c r="I27" s="152"/>
      <c r="J27" s="153"/>
    </row>
    <row r="28" spans="1:10" s="159" customFormat="1">
      <c r="A28" s="41">
        <v>5</v>
      </c>
      <c r="B28" s="34" t="s">
        <v>100</v>
      </c>
      <c r="C28" s="82" t="s">
        <v>164</v>
      </c>
      <c r="D28" s="41">
        <f>D29+D30+D31</f>
        <v>0</v>
      </c>
      <c r="E28" s="41">
        <f>E29+E30+E31</f>
        <v>0</v>
      </c>
      <c r="F28" s="88">
        <f>F29+F30+F31</f>
        <v>0</v>
      </c>
      <c r="G28" s="82"/>
      <c r="H28" s="46">
        <f t="shared" ref="H28:J28" si="4">H29+H30+H31</f>
        <v>0</v>
      </c>
      <c r="I28" s="157">
        <f t="shared" si="4"/>
        <v>0</v>
      </c>
      <c r="J28" s="158">
        <f t="shared" si="4"/>
        <v>0</v>
      </c>
    </row>
    <row r="29" spans="1:10">
      <c r="A29" s="41"/>
      <c r="B29" s="45" t="s">
        <v>121</v>
      </c>
      <c r="C29" s="99" t="s">
        <v>165</v>
      </c>
      <c r="D29" s="43"/>
      <c r="E29" s="43"/>
      <c r="F29" s="90"/>
      <c r="G29" s="99"/>
      <c r="H29" s="154"/>
      <c r="I29" s="155"/>
      <c r="J29" s="156"/>
    </row>
    <row r="30" spans="1:10">
      <c r="A30" s="41"/>
      <c r="B30" s="45" t="s">
        <v>122</v>
      </c>
      <c r="C30" s="99" t="s">
        <v>166</v>
      </c>
      <c r="D30" s="43"/>
      <c r="E30" s="43"/>
      <c r="F30" s="90"/>
      <c r="G30" s="99" t="s">
        <v>248</v>
      </c>
      <c r="H30" s="154"/>
      <c r="I30" s="155"/>
      <c r="J30" s="156"/>
    </row>
    <row r="31" spans="1:10">
      <c r="A31" s="41"/>
      <c r="B31" s="45" t="s">
        <v>124</v>
      </c>
      <c r="C31" s="99"/>
      <c r="D31" s="43">
        <f>SUM(D32:D38)</f>
        <v>0</v>
      </c>
      <c r="E31" s="43">
        <f>SUM(E32:E38)</f>
        <v>0</v>
      </c>
      <c r="F31" s="90">
        <f>SUM(F32:F38)</f>
        <v>0</v>
      </c>
      <c r="G31" s="99" t="s">
        <v>249</v>
      </c>
      <c r="H31" s="154"/>
      <c r="I31" s="155"/>
      <c r="J31" s="156"/>
    </row>
    <row r="32" spans="1:10">
      <c r="A32" s="41"/>
      <c r="B32" s="161" t="s">
        <v>222</v>
      </c>
      <c r="C32" s="91">
        <v>6120</v>
      </c>
      <c r="D32" s="95"/>
      <c r="E32" s="95"/>
      <c r="F32" s="96"/>
      <c r="G32" s="91"/>
      <c r="H32" s="154"/>
      <c r="I32" s="155"/>
      <c r="J32" s="156"/>
    </row>
    <row r="33" spans="1:10">
      <c r="A33" s="41"/>
      <c r="B33" s="161" t="s">
        <v>169</v>
      </c>
      <c r="C33" s="91" t="s">
        <v>170</v>
      </c>
      <c r="D33" s="95"/>
      <c r="E33" s="95"/>
      <c r="F33" s="96"/>
      <c r="G33" s="91"/>
      <c r="H33" s="154"/>
      <c r="I33" s="155"/>
      <c r="J33" s="156"/>
    </row>
    <row r="34" spans="1:10">
      <c r="A34" s="41"/>
      <c r="B34" s="161" t="s">
        <v>171</v>
      </c>
      <c r="C34" s="91">
        <v>6200</v>
      </c>
      <c r="D34" s="95"/>
      <c r="E34" s="95"/>
      <c r="F34" s="96"/>
      <c r="G34" s="91"/>
      <c r="H34" s="154"/>
      <c r="I34" s="155"/>
      <c r="J34" s="156"/>
    </row>
    <row r="35" spans="1:10">
      <c r="A35" s="41"/>
      <c r="B35" s="161" t="s">
        <v>172</v>
      </c>
      <c r="C35" s="91">
        <v>6300</v>
      </c>
      <c r="D35" s="95"/>
      <c r="E35" s="95"/>
      <c r="F35" s="96"/>
      <c r="G35" s="91"/>
      <c r="H35" s="154"/>
      <c r="I35" s="155"/>
      <c r="J35" s="156"/>
    </row>
    <row r="36" spans="1:10" ht="27.6">
      <c r="A36" s="41"/>
      <c r="B36" s="161" t="s">
        <v>173</v>
      </c>
      <c r="C36" s="91" t="s">
        <v>174</v>
      </c>
      <c r="D36" s="95"/>
      <c r="E36" s="95"/>
      <c r="F36" s="96"/>
      <c r="G36" s="91"/>
      <c r="H36" s="154"/>
      <c r="I36" s="155"/>
      <c r="J36" s="156"/>
    </row>
    <row r="37" spans="1:10">
      <c r="A37" s="41"/>
      <c r="B37" s="161" t="s">
        <v>175</v>
      </c>
      <c r="C37" s="91">
        <v>6600</v>
      </c>
      <c r="D37" s="95"/>
      <c r="E37" s="95"/>
      <c r="F37" s="96"/>
      <c r="G37" s="91"/>
      <c r="H37" s="154"/>
      <c r="I37" s="155"/>
      <c r="J37" s="156"/>
    </row>
    <row r="38" spans="1:10">
      <c r="A38" s="41"/>
      <c r="B38" s="161" t="s">
        <v>103</v>
      </c>
      <c r="C38" s="91">
        <v>6800</v>
      </c>
      <c r="D38" s="95"/>
      <c r="E38" s="95"/>
      <c r="F38" s="96"/>
      <c r="G38" s="91"/>
      <c r="H38" s="154"/>
      <c r="I38" s="155"/>
      <c r="J38" s="156"/>
    </row>
    <row r="39" spans="1:10" s="41" customFormat="1">
      <c r="A39" s="39">
        <v>6</v>
      </c>
      <c r="B39" s="40" t="s">
        <v>176</v>
      </c>
      <c r="C39" s="86" t="s">
        <v>177</v>
      </c>
      <c r="D39" s="39">
        <f>D40+D41</f>
        <v>0</v>
      </c>
      <c r="E39" s="39">
        <f t="shared" ref="E39:J39" si="5">E40+E41</f>
        <v>0</v>
      </c>
      <c r="F39" s="87">
        <f t="shared" si="5"/>
        <v>0</v>
      </c>
      <c r="G39" s="86"/>
      <c r="H39" s="162">
        <f t="shared" si="5"/>
        <v>0</v>
      </c>
      <c r="I39" s="163">
        <f t="shared" si="5"/>
        <v>0</v>
      </c>
      <c r="J39" s="164">
        <f t="shared" si="5"/>
        <v>0</v>
      </c>
    </row>
    <row r="40" spans="1:10">
      <c r="A40" s="41"/>
      <c r="B40" s="45" t="s">
        <v>178</v>
      </c>
      <c r="C40" s="99" t="s">
        <v>179</v>
      </c>
      <c r="D40" s="43"/>
      <c r="E40" s="43"/>
      <c r="F40" s="90"/>
      <c r="G40" s="99"/>
      <c r="H40" s="154"/>
      <c r="I40" s="155"/>
      <c r="J40" s="156"/>
    </row>
    <row r="41" spans="1:10">
      <c r="A41" s="41"/>
      <c r="B41" s="45" t="s">
        <v>180</v>
      </c>
      <c r="C41" s="99" t="s">
        <v>181</v>
      </c>
      <c r="D41" s="43"/>
      <c r="E41" s="43"/>
      <c r="F41" s="90"/>
      <c r="G41" s="99"/>
      <c r="H41" s="154"/>
      <c r="I41" s="155"/>
      <c r="J41" s="156"/>
    </row>
    <row r="42" spans="1:10" s="159" customFormat="1" ht="27.6">
      <c r="A42" s="41">
        <v>7</v>
      </c>
      <c r="B42" s="34" t="s">
        <v>126</v>
      </c>
      <c r="C42" s="82" t="s">
        <v>182</v>
      </c>
      <c r="D42" s="41"/>
      <c r="E42" s="41"/>
      <c r="F42" s="88"/>
      <c r="G42" s="82"/>
      <c r="H42" s="46"/>
      <c r="I42" s="157"/>
      <c r="J42" s="158"/>
    </row>
    <row r="43" spans="1:10" ht="27.6">
      <c r="A43" s="51" t="s">
        <v>127</v>
      </c>
      <c r="B43" s="52" t="s">
        <v>1047</v>
      </c>
      <c r="C43" s="100"/>
      <c r="D43" s="52">
        <f>D4-D18</f>
        <v>0</v>
      </c>
      <c r="E43" s="52">
        <f>E4-E18</f>
        <v>0</v>
      </c>
      <c r="F43" s="101">
        <f>F4-F18</f>
        <v>0</v>
      </c>
      <c r="G43" s="165"/>
      <c r="H43" s="51">
        <f t="shared" ref="H43:J43" si="6">H4-H18</f>
        <v>0</v>
      </c>
      <c r="I43" s="53">
        <f t="shared" si="6"/>
        <v>0</v>
      </c>
      <c r="J43" s="166">
        <f t="shared" si="6"/>
        <v>0</v>
      </c>
    </row>
    <row r="44" spans="1:10" ht="27.6">
      <c r="A44" s="54" t="s">
        <v>129</v>
      </c>
      <c r="B44" s="55" t="s">
        <v>183</v>
      </c>
      <c r="C44" s="102"/>
      <c r="D44" s="103">
        <f>D4-D16-D18-D42</f>
        <v>0</v>
      </c>
      <c r="E44" s="103">
        <f t="shared" ref="E44:J44" si="7">E4-E16-E18-E42</f>
        <v>0</v>
      </c>
      <c r="F44" s="104">
        <f t="shared" si="7"/>
        <v>0</v>
      </c>
      <c r="G44" s="167"/>
      <c r="H44" s="54">
        <f t="shared" si="7"/>
        <v>0</v>
      </c>
      <c r="I44" s="168">
        <f t="shared" si="7"/>
        <v>0</v>
      </c>
      <c r="J44" s="169">
        <f t="shared" si="7"/>
        <v>0</v>
      </c>
    </row>
    <row r="45" spans="1:10" s="47" customFormat="1" ht="27.6">
      <c r="A45" s="69"/>
      <c r="B45" s="105" t="s">
        <v>131</v>
      </c>
      <c r="C45" s="106"/>
      <c r="D45" s="107">
        <v>2018</v>
      </c>
      <c r="E45" s="108" t="s">
        <v>1160</v>
      </c>
      <c r="F45" s="109" t="s">
        <v>1159</v>
      </c>
      <c r="G45" s="106"/>
      <c r="H45" s="107">
        <v>2018</v>
      </c>
      <c r="I45" s="108" t="s">
        <v>1141</v>
      </c>
      <c r="J45" s="109" t="s">
        <v>1134</v>
      </c>
    </row>
    <row r="46" spans="1:10" ht="16.2" customHeight="1">
      <c r="B46" s="58" t="s">
        <v>132</v>
      </c>
      <c r="C46" s="170"/>
      <c r="D46" s="171"/>
      <c r="E46" s="171">
        <f>D47</f>
        <v>0</v>
      </c>
      <c r="F46" s="172">
        <f>E47</f>
        <v>0</v>
      </c>
      <c r="G46" s="173"/>
      <c r="H46" s="154"/>
      <c r="I46" s="155">
        <f>H47</f>
        <v>0</v>
      </c>
      <c r="J46" s="156">
        <f>I47</f>
        <v>0</v>
      </c>
    </row>
    <row r="47" spans="1:10" ht="14.4" customHeight="1">
      <c r="B47" s="58" t="s">
        <v>133</v>
      </c>
      <c r="C47" s="170"/>
      <c r="D47" s="171"/>
      <c r="E47" s="171"/>
      <c r="F47" s="172"/>
      <c r="G47" s="173"/>
      <c r="H47" s="154"/>
      <c r="I47" s="155"/>
      <c r="J47" s="156"/>
    </row>
    <row r="48" spans="1:10">
      <c r="B48" s="58" t="s">
        <v>232</v>
      </c>
      <c r="C48" s="170"/>
      <c r="D48" s="171">
        <f>D47-D46</f>
        <v>0</v>
      </c>
      <c r="E48" s="171">
        <f>E47-E46</f>
        <v>0</v>
      </c>
      <c r="F48" s="172">
        <f>F47-F46</f>
        <v>0</v>
      </c>
      <c r="G48" s="173"/>
      <c r="H48" s="154">
        <f>H47-H46</f>
        <v>0</v>
      </c>
      <c r="I48" s="155">
        <f>I47-I46</f>
        <v>0</v>
      </c>
      <c r="J48" s="156">
        <f>J47-J46</f>
        <v>0</v>
      </c>
    </row>
    <row r="49" spans="1:10" ht="27.6">
      <c r="B49" s="174" t="s">
        <v>135</v>
      </c>
      <c r="C49" s="175"/>
      <c r="D49" s="171"/>
      <c r="E49" s="171"/>
      <c r="F49" s="172"/>
      <c r="G49" s="173"/>
      <c r="H49" s="154"/>
      <c r="I49" s="155"/>
      <c r="J49" s="156"/>
    </row>
    <row r="50" spans="1:10">
      <c r="A50" s="61"/>
      <c r="B50" s="67" t="s">
        <v>136</v>
      </c>
      <c r="C50" s="120"/>
      <c r="D50" s="50"/>
      <c r="E50" s="50"/>
      <c r="F50" s="121"/>
      <c r="G50" s="176"/>
      <c r="H50" s="147"/>
      <c r="I50" s="152"/>
      <c r="J50" s="153"/>
    </row>
    <row r="51" spans="1:10" ht="41.4">
      <c r="A51" s="69"/>
      <c r="B51" s="70" t="s">
        <v>184</v>
      </c>
      <c r="C51" s="122"/>
      <c r="D51" s="123">
        <f>D44-D48+D50</f>
        <v>0</v>
      </c>
      <c r="E51" s="123">
        <f t="shared" ref="E51:J51" si="8">E44-E48+E50</f>
        <v>0</v>
      </c>
      <c r="F51" s="124">
        <f t="shared" si="8"/>
        <v>0</v>
      </c>
      <c r="G51" s="177"/>
      <c r="H51" s="123">
        <f>H44-H48+H50</f>
        <v>0</v>
      </c>
      <c r="I51" s="178">
        <f t="shared" si="8"/>
        <v>0</v>
      </c>
      <c r="J51" s="179">
        <f t="shared" si="8"/>
        <v>0</v>
      </c>
    </row>
    <row r="52" spans="1:10">
      <c r="C52" s="180"/>
      <c r="D52" s="47"/>
      <c r="E52" s="47"/>
      <c r="F52" s="47"/>
    </row>
    <row r="58" spans="1:10" ht="15.6">
      <c r="A58" s="181"/>
      <c r="B58" s="182"/>
      <c r="C58" s="182"/>
      <c r="D58" s="182"/>
      <c r="E58" s="182"/>
    </row>
    <row r="59" spans="1:10">
      <c r="A59" s="181"/>
      <c r="B59" s="183"/>
      <c r="C59" s="183"/>
      <c r="D59" s="183"/>
      <c r="E59" s="183"/>
    </row>
    <row r="60" spans="1:10" ht="14.4">
      <c r="A60" s="181"/>
      <c r="B60" s="184"/>
      <c r="C60" s="185"/>
      <c r="D60" s="185"/>
      <c r="E60" s="185"/>
    </row>
    <row r="61" spans="1:10" ht="14.4">
      <c r="A61" s="186"/>
      <c r="B61" s="184"/>
      <c r="C61" s="187"/>
      <c r="D61" s="187"/>
      <c r="E61" s="187"/>
    </row>
    <row r="62" spans="1:10">
      <c r="A62" s="188"/>
      <c r="B62" s="189"/>
      <c r="C62" s="190"/>
      <c r="D62" s="190"/>
      <c r="E62" s="190"/>
    </row>
    <row r="63" spans="1:10">
      <c r="A63" s="186"/>
      <c r="B63" s="184"/>
      <c r="C63" s="190"/>
      <c r="D63" s="190"/>
      <c r="E63" s="190"/>
    </row>
    <row r="64" spans="1:10">
      <c r="A64" s="191"/>
      <c r="B64" s="189"/>
      <c r="C64" s="190"/>
      <c r="D64" s="190"/>
      <c r="E64" s="190"/>
    </row>
    <row r="65" spans="1:5">
      <c r="A65" s="186"/>
      <c r="B65" s="184"/>
      <c r="C65" s="183"/>
      <c r="D65" s="183"/>
      <c r="E65" s="183"/>
    </row>
    <row r="66" spans="1:5">
      <c r="A66" s="186"/>
      <c r="B66" s="184"/>
      <c r="C66" s="192"/>
      <c r="D66" s="192"/>
      <c r="E66" s="192"/>
    </row>
    <row r="67" spans="1:5">
      <c r="A67" s="181"/>
      <c r="B67" s="193"/>
      <c r="C67" s="194"/>
      <c r="D67" s="194"/>
      <c r="E67" s="194"/>
    </row>
    <row r="68" spans="1:5">
      <c r="A68" s="181"/>
      <c r="B68" s="195"/>
      <c r="C68" s="196"/>
      <c r="D68" s="196"/>
      <c r="E68" s="196"/>
    </row>
    <row r="69" spans="1:5">
      <c r="A69" s="181"/>
      <c r="B69" s="195"/>
      <c r="C69" s="196"/>
      <c r="D69" s="196"/>
      <c r="E69" s="196"/>
    </row>
    <row r="70" spans="1:5">
      <c r="A70" s="181"/>
      <c r="B70" s="195"/>
      <c r="C70" s="196"/>
      <c r="D70" s="196"/>
      <c r="E70" s="196"/>
    </row>
    <row r="71" spans="1:5">
      <c r="A71" s="181"/>
      <c r="B71" s="197"/>
      <c r="C71" s="196"/>
      <c r="D71" s="196"/>
      <c r="E71" s="196"/>
    </row>
    <row r="72" spans="1:5">
      <c r="A72" s="181"/>
      <c r="B72" s="198"/>
      <c r="C72" s="196"/>
      <c r="D72" s="196"/>
      <c r="E72" s="196"/>
    </row>
    <row r="73" spans="1:5" ht="14.4">
      <c r="A73" s="181"/>
      <c r="B73" s="199"/>
      <c r="C73" s="200"/>
      <c r="D73" s="200"/>
      <c r="E73" s="200"/>
    </row>
  </sheetData>
  <mergeCells count="4">
    <mergeCell ref="C1:F1"/>
    <mergeCell ref="G1:J1"/>
    <mergeCell ref="C2:F2"/>
    <mergeCell ref="G2:J2"/>
  </mergeCells>
  <printOptions horizontalCentered="1" verticalCentered="1"/>
  <pageMargins left="0.51181102362204722" right="0.70866141732283472" top="0.6692913385826772" bottom="0.27559055118110237" header="0.11811023622047245" footer="0.19685039370078741"/>
  <pageSetup paperSize="9" scale="59" orientation="landscape" r:id="rId1"/>
</worksheet>
</file>

<file path=xl/worksheets/sheet3.xml><?xml version="1.0" encoding="utf-8"?>
<worksheet xmlns="http://schemas.openxmlformats.org/spreadsheetml/2006/main" xmlns:r="http://schemas.openxmlformats.org/officeDocument/2006/relationships">
  <sheetPr>
    <pageSetUpPr fitToPage="1"/>
  </sheetPr>
  <dimension ref="A1:G103"/>
  <sheetViews>
    <sheetView view="pageBreakPreview" zoomScaleNormal="100" zoomScaleSheetLayoutView="100" workbookViewId="0">
      <pane ySplit="4" topLeftCell="A5" activePane="bottomLeft" state="frozen"/>
      <selection activeCell="D246" sqref="D246"/>
      <selection pane="bottomLeft" sqref="A1:G1"/>
    </sheetView>
  </sheetViews>
  <sheetFormatPr defaultColWidth="9.109375" defaultRowHeight="13.8"/>
  <cols>
    <col min="1" max="1" width="7.6640625" style="1" bestFit="1" customWidth="1"/>
    <col min="2" max="2" width="43.5546875" style="1" customWidth="1"/>
    <col min="3" max="3" width="42.6640625" style="17" bestFit="1" customWidth="1"/>
    <col min="4" max="4" width="39.44140625" style="1" bestFit="1" customWidth="1"/>
    <col min="5" max="7" width="18.88671875" style="1" customWidth="1"/>
    <col min="8" max="16384" width="9.109375" style="2"/>
  </cols>
  <sheetData>
    <row r="1" spans="1:7" ht="17.25" customHeight="1">
      <c r="A1" s="1392" t="s">
        <v>1123</v>
      </c>
      <c r="B1" s="1392"/>
      <c r="C1" s="1392"/>
      <c r="D1" s="1392"/>
      <c r="E1" s="1392"/>
      <c r="F1" s="1392"/>
      <c r="G1" s="1392"/>
    </row>
    <row r="2" spans="1:7" ht="19.5" customHeight="1">
      <c r="B2" s="3"/>
      <c r="C2" s="12"/>
      <c r="D2" s="3"/>
      <c r="E2" s="1395" t="s">
        <v>1259</v>
      </c>
      <c r="F2" s="1395"/>
      <c r="G2" s="1395"/>
    </row>
    <row r="3" spans="1:7" s="11" customFormat="1">
      <c r="A3" s="19" t="s">
        <v>47</v>
      </c>
      <c r="B3" s="18" t="s">
        <v>70</v>
      </c>
      <c r="C3" s="20" t="s">
        <v>48</v>
      </c>
      <c r="D3" s="10"/>
      <c r="E3" s="1396" t="s">
        <v>1258</v>
      </c>
      <c r="F3" s="1396"/>
      <c r="G3" s="1396"/>
    </row>
    <row r="4" spans="1:7" ht="37.5" customHeight="1">
      <c r="A4" s="19"/>
      <c r="B4" s="18"/>
      <c r="C4" s="20"/>
      <c r="D4" s="10"/>
      <c r="E4" s="535" t="s">
        <v>545</v>
      </c>
      <c r="F4" s="535" t="s">
        <v>546</v>
      </c>
      <c r="G4" s="535" t="s">
        <v>547</v>
      </c>
    </row>
    <row r="5" spans="1:7">
      <c r="A5" s="21">
        <v>1</v>
      </c>
      <c r="B5" s="22">
        <v>21</v>
      </c>
      <c r="C5" s="23" t="s">
        <v>49</v>
      </c>
      <c r="D5" s="22" t="s">
        <v>1052</v>
      </c>
      <c r="E5" s="784">
        <f>E6+E7+E8+E9+E10</f>
        <v>0</v>
      </c>
      <c r="F5" s="784">
        <f>F6+F7+F8+F9+F10</f>
        <v>0</v>
      </c>
      <c r="G5" s="784">
        <f>G6+G7+G8+G9+G10</f>
        <v>0</v>
      </c>
    </row>
    <row r="6" spans="1:7">
      <c r="A6" s="4" t="s">
        <v>0</v>
      </c>
      <c r="B6" s="8" t="s">
        <v>83</v>
      </c>
      <c r="C6" s="14" t="s">
        <v>74</v>
      </c>
      <c r="D6" s="8"/>
      <c r="E6" s="785"/>
      <c r="F6" s="785"/>
      <c r="G6" s="785">
        <f>E6+F6</f>
        <v>0</v>
      </c>
    </row>
    <row r="7" spans="1:7">
      <c r="A7" s="4" t="s">
        <v>4</v>
      </c>
      <c r="B7" s="8" t="s">
        <v>84</v>
      </c>
      <c r="C7" s="14" t="s">
        <v>75</v>
      </c>
      <c r="D7" s="8"/>
      <c r="E7" s="785"/>
      <c r="F7" s="785"/>
      <c r="G7" s="785">
        <f>E7+F7</f>
        <v>0</v>
      </c>
    </row>
    <row r="8" spans="1:7">
      <c r="A8" s="4" t="s">
        <v>1050</v>
      </c>
      <c r="B8" s="8" t="s">
        <v>85</v>
      </c>
      <c r="C8" s="14" t="s">
        <v>73</v>
      </c>
      <c r="D8" s="8"/>
      <c r="E8" s="785"/>
      <c r="F8" s="785"/>
      <c r="G8" s="785">
        <f>E8+F8</f>
        <v>0</v>
      </c>
    </row>
    <row r="9" spans="1:7">
      <c r="A9" s="4" t="s">
        <v>1051</v>
      </c>
      <c r="B9" s="8">
        <v>21304</v>
      </c>
      <c r="C9" s="14" t="s">
        <v>5</v>
      </c>
      <c r="D9" s="8"/>
      <c r="E9" s="785"/>
      <c r="F9" s="785"/>
      <c r="G9" s="785">
        <f>E9+F9</f>
        <v>0</v>
      </c>
    </row>
    <row r="10" spans="1:7">
      <c r="A10" s="4" t="s">
        <v>76</v>
      </c>
      <c r="B10" s="8" t="s">
        <v>86</v>
      </c>
      <c r="C10" s="14" t="s">
        <v>82</v>
      </c>
      <c r="D10" s="8" t="s">
        <v>1084</v>
      </c>
      <c r="E10" s="785">
        <f>E11+E12+E13</f>
        <v>0</v>
      </c>
      <c r="F10" s="785">
        <f>F11+F12+F13</f>
        <v>0</v>
      </c>
      <c r="G10" s="785">
        <f>G11+G12+G13</f>
        <v>0</v>
      </c>
    </row>
    <row r="11" spans="1:7" s="27" customFormat="1">
      <c r="A11" s="5" t="s">
        <v>1085</v>
      </c>
      <c r="B11" s="9" t="s">
        <v>87</v>
      </c>
      <c r="C11" s="15" t="s">
        <v>2</v>
      </c>
      <c r="D11" s="9"/>
      <c r="E11" s="786"/>
      <c r="F11" s="786"/>
      <c r="G11" s="786">
        <f>E11+F11</f>
        <v>0</v>
      </c>
    </row>
    <row r="12" spans="1:7" s="27" customFormat="1">
      <c r="A12" s="5" t="s">
        <v>1086</v>
      </c>
      <c r="B12" s="9" t="s">
        <v>88</v>
      </c>
      <c r="C12" s="15" t="s">
        <v>1</v>
      </c>
      <c r="D12" s="9"/>
      <c r="E12" s="786"/>
      <c r="F12" s="786"/>
      <c r="G12" s="786">
        <f>E12+F12</f>
        <v>0</v>
      </c>
    </row>
    <row r="13" spans="1:7" s="27" customFormat="1">
      <c r="A13" s="5" t="s">
        <v>1087</v>
      </c>
      <c r="B13" s="9" t="s">
        <v>89</v>
      </c>
      <c r="C13" s="15" t="s">
        <v>3</v>
      </c>
      <c r="D13" s="9"/>
      <c r="E13" s="786"/>
      <c r="F13" s="786"/>
      <c r="G13" s="786">
        <f>E13+F13</f>
        <v>0</v>
      </c>
    </row>
    <row r="14" spans="1:7" ht="6.75" customHeight="1">
      <c r="A14" s="3"/>
      <c r="B14" s="7"/>
      <c r="C14" s="13"/>
      <c r="D14" s="7"/>
      <c r="E14" s="787"/>
      <c r="F14" s="787"/>
      <c r="G14" s="787"/>
    </row>
    <row r="15" spans="1:7">
      <c r="A15" s="21">
        <v>2</v>
      </c>
      <c r="B15" s="22">
        <v>22</v>
      </c>
      <c r="C15" s="23" t="s">
        <v>50</v>
      </c>
      <c r="D15" s="22"/>
      <c r="E15" s="784"/>
      <c r="F15" s="784"/>
      <c r="G15" s="784">
        <f>E15+F15</f>
        <v>0</v>
      </c>
    </row>
    <row r="16" spans="1:7" ht="6.75" customHeight="1">
      <c r="A16" s="3"/>
      <c r="B16" s="7"/>
      <c r="C16" s="13"/>
      <c r="D16" s="7"/>
      <c r="E16" s="787"/>
      <c r="F16" s="787"/>
      <c r="G16" s="787"/>
    </row>
    <row r="17" spans="1:7">
      <c r="A17" s="21">
        <v>3</v>
      </c>
      <c r="B17" s="22">
        <v>23</v>
      </c>
      <c r="C17" s="23" t="s">
        <v>51</v>
      </c>
      <c r="D17" s="22" t="s">
        <v>1053</v>
      </c>
      <c r="E17" s="784">
        <f>E18+E39+E40+E41+E44+E45</f>
        <v>0</v>
      </c>
      <c r="F17" s="784">
        <f>F18+F39+F40+F41+F44+F45</f>
        <v>0</v>
      </c>
      <c r="G17" s="784">
        <f>G18+G39+G40+G41+G44+G45</f>
        <v>0</v>
      </c>
    </row>
    <row r="18" spans="1:7">
      <c r="A18" s="4" t="s">
        <v>6</v>
      </c>
      <c r="B18" s="8">
        <v>231</v>
      </c>
      <c r="C18" s="14" t="s">
        <v>7</v>
      </c>
      <c r="D18" s="8" t="s">
        <v>69</v>
      </c>
      <c r="E18" s="785">
        <f>E19+E21+E24+E27+E30+E33+E36</f>
        <v>0</v>
      </c>
      <c r="F18" s="785">
        <f>F19+F21+F24+F27+F30+F33+F36</f>
        <v>0</v>
      </c>
      <c r="G18" s="785">
        <f>G19+G21+G24+G27+G30+G33+G36</f>
        <v>0</v>
      </c>
    </row>
    <row r="19" spans="1:7">
      <c r="A19" s="5" t="s">
        <v>8</v>
      </c>
      <c r="B19" s="9">
        <v>23101</v>
      </c>
      <c r="C19" s="15" t="s">
        <v>9</v>
      </c>
      <c r="D19" s="9" t="s">
        <v>1054</v>
      </c>
      <c r="E19" s="786">
        <f>E20</f>
        <v>0</v>
      </c>
      <c r="F19" s="786">
        <f>F20</f>
        <v>0</v>
      </c>
      <c r="G19" s="786">
        <f>G20</f>
        <v>0</v>
      </c>
    </row>
    <row r="20" spans="1:7" s="27" customFormat="1" ht="14.4">
      <c r="A20" s="24" t="s">
        <v>1055</v>
      </c>
      <c r="B20" s="25">
        <v>2310180</v>
      </c>
      <c r="C20" s="26" t="s">
        <v>10</v>
      </c>
      <c r="D20" s="25"/>
      <c r="E20" s="788"/>
      <c r="F20" s="788"/>
      <c r="G20" s="788">
        <f>E20+F20</f>
        <v>0</v>
      </c>
    </row>
    <row r="21" spans="1:7">
      <c r="A21" s="5" t="s">
        <v>1056</v>
      </c>
      <c r="B21" s="9">
        <v>23102</v>
      </c>
      <c r="C21" s="15" t="s">
        <v>1088</v>
      </c>
      <c r="D21" s="9" t="s">
        <v>1089</v>
      </c>
      <c r="E21" s="786">
        <f>E22+E23</f>
        <v>0</v>
      </c>
      <c r="F21" s="786">
        <f>F22+F23</f>
        <v>0</v>
      </c>
      <c r="G21" s="786">
        <f>G22+G23</f>
        <v>0</v>
      </c>
    </row>
    <row r="22" spans="1:7" s="27" customFormat="1" ht="28.8">
      <c r="A22" s="24" t="s">
        <v>1090</v>
      </c>
      <c r="B22" s="28" t="s">
        <v>1091</v>
      </c>
      <c r="C22" s="26" t="s">
        <v>45</v>
      </c>
      <c r="D22" s="25"/>
      <c r="E22" s="788"/>
      <c r="F22" s="788"/>
      <c r="G22" s="788">
        <f>E22+F22</f>
        <v>0</v>
      </c>
    </row>
    <row r="23" spans="1:7" s="27" customFormat="1" ht="14.4">
      <c r="A23" s="1163" t="s">
        <v>1092</v>
      </c>
      <c r="B23" s="1161" t="s">
        <v>1093</v>
      </c>
      <c r="C23" s="1162" t="s">
        <v>46</v>
      </c>
      <c r="D23" s="1161"/>
      <c r="E23" s="788"/>
      <c r="F23" s="788"/>
      <c r="G23" s="788">
        <f>E23+F23</f>
        <v>0</v>
      </c>
    </row>
    <row r="24" spans="1:7" ht="41.4">
      <c r="A24" s="5" t="s">
        <v>1057</v>
      </c>
      <c r="B24" s="9">
        <v>23103</v>
      </c>
      <c r="C24" s="15" t="s">
        <v>1094</v>
      </c>
      <c r="D24" s="9" t="s">
        <v>1095</v>
      </c>
      <c r="E24" s="786">
        <f>E25+E26</f>
        <v>0</v>
      </c>
      <c r="F24" s="786">
        <f>F25+F26</f>
        <v>0</v>
      </c>
      <c r="G24" s="786">
        <f>G25+G26</f>
        <v>0</v>
      </c>
    </row>
    <row r="25" spans="1:7" s="27" customFormat="1" ht="28.8">
      <c r="A25" s="24" t="s">
        <v>1096</v>
      </c>
      <c r="B25" s="28" t="s">
        <v>1097</v>
      </c>
      <c r="C25" s="26" t="s">
        <v>45</v>
      </c>
      <c r="D25" s="25"/>
      <c r="E25" s="788"/>
      <c r="F25" s="788"/>
      <c r="G25" s="788">
        <f>E25+F25</f>
        <v>0</v>
      </c>
    </row>
    <row r="26" spans="1:7" s="27" customFormat="1" ht="14.4">
      <c r="A26" s="1163" t="s">
        <v>1098</v>
      </c>
      <c r="B26" s="1161" t="s">
        <v>1099</v>
      </c>
      <c r="C26" s="1162" t="s">
        <v>46</v>
      </c>
      <c r="D26" s="1161"/>
      <c r="E26" s="788"/>
      <c r="F26" s="788"/>
      <c r="G26" s="788">
        <f>E26+F26</f>
        <v>0</v>
      </c>
    </row>
    <row r="27" spans="1:7" ht="27.6">
      <c r="A27" s="5" t="s">
        <v>11</v>
      </c>
      <c r="B27" s="9">
        <v>23104</v>
      </c>
      <c r="C27" s="15" t="s">
        <v>12</v>
      </c>
      <c r="D27" s="9" t="s">
        <v>1060</v>
      </c>
      <c r="E27" s="786">
        <f>E28+E29</f>
        <v>0</v>
      </c>
      <c r="F27" s="786">
        <f>F28+F29</f>
        <v>0</v>
      </c>
      <c r="G27" s="786">
        <f>G28+G29</f>
        <v>0</v>
      </c>
    </row>
    <row r="28" spans="1:7" s="27" customFormat="1" ht="14.4">
      <c r="A28" s="24" t="s">
        <v>1058</v>
      </c>
      <c r="B28" s="25" t="s">
        <v>91</v>
      </c>
      <c r="C28" s="26" t="s">
        <v>77</v>
      </c>
      <c r="D28" s="25"/>
      <c r="E28" s="788"/>
      <c r="F28" s="788"/>
      <c r="G28" s="788">
        <f>E28+F28</f>
        <v>0</v>
      </c>
    </row>
    <row r="29" spans="1:7" s="27" customFormat="1" ht="14.4">
      <c r="A29" s="24" t="s">
        <v>1059</v>
      </c>
      <c r="B29" s="25">
        <v>2310480</v>
      </c>
      <c r="C29" s="26" t="s">
        <v>78</v>
      </c>
      <c r="D29" s="25"/>
      <c r="E29" s="788"/>
      <c r="F29" s="788"/>
      <c r="G29" s="788">
        <f>E29+F29</f>
        <v>0</v>
      </c>
    </row>
    <row r="30" spans="1:7">
      <c r="A30" s="5" t="s">
        <v>13</v>
      </c>
      <c r="B30" s="9">
        <v>23105</v>
      </c>
      <c r="C30" s="15" t="s">
        <v>79</v>
      </c>
      <c r="D30" s="9" t="s">
        <v>1061</v>
      </c>
      <c r="E30" s="786">
        <f>E31+E32</f>
        <v>0</v>
      </c>
      <c r="F30" s="786">
        <f>F31+F32</f>
        <v>0</v>
      </c>
      <c r="G30" s="786">
        <f>G31+G32</f>
        <v>0</v>
      </c>
    </row>
    <row r="31" spans="1:7" s="27" customFormat="1" ht="14.4">
      <c r="A31" s="24" t="s">
        <v>1062</v>
      </c>
      <c r="B31" s="25" t="s">
        <v>92</v>
      </c>
      <c r="C31" s="26" t="s">
        <v>80</v>
      </c>
      <c r="D31" s="25"/>
      <c r="E31" s="788"/>
      <c r="F31" s="788"/>
      <c r="G31" s="788">
        <f>E31+F31</f>
        <v>0</v>
      </c>
    </row>
    <row r="32" spans="1:7" s="27" customFormat="1" ht="14.4">
      <c r="A32" s="24" t="s">
        <v>1063</v>
      </c>
      <c r="B32" s="25">
        <v>2310580</v>
      </c>
      <c r="C32" s="26" t="s">
        <v>14</v>
      </c>
      <c r="D32" s="25"/>
      <c r="E32" s="788"/>
      <c r="F32" s="788"/>
      <c r="G32" s="788">
        <f>E32+F32</f>
        <v>0</v>
      </c>
    </row>
    <row r="33" spans="1:7">
      <c r="A33" s="5" t="s">
        <v>30</v>
      </c>
      <c r="B33" s="9">
        <v>23108</v>
      </c>
      <c r="C33" s="15" t="s">
        <v>15</v>
      </c>
      <c r="D33" s="9" t="s">
        <v>1081</v>
      </c>
      <c r="E33" s="786">
        <f>E34+E35</f>
        <v>0</v>
      </c>
      <c r="F33" s="786">
        <f>F34+F35</f>
        <v>0</v>
      </c>
      <c r="G33" s="786">
        <f>G34+G35</f>
        <v>0</v>
      </c>
    </row>
    <row r="34" spans="1:7" s="27" customFormat="1" ht="14.4">
      <c r="A34" s="24" t="s">
        <v>1064</v>
      </c>
      <c r="B34" s="25" t="s">
        <v>93</v>
      </c>
      <c r="C34" s="26" t="s">
        <v>31</v>
      </c>
      <c r="D34" s="25"/>
      <c r="E34" s="788"/>
      <c r="F34" s="788"/>
      <c r="G34" s="788">
        <f>E34+F34</f>
        <v>0</v>
      </c>
    </row>
    <row r="35" spans="1:7" s="27" customFormat="1" ht="28.8">
      <c r="A35" s="24" t="s">
        <v>1065</v>
      </c>
      <c r="B35" s="25" t="s">
        <v>52</v>
      </c>
      <c r="C35" s="26" t="s">
        <v>32</v>
      </c>
      <c r="D35" s="25"/>
      <c r="E35" s="788"/>
      <c r="F35" s="788"/>
      <c r="G35" s="788">
        <f>E35+F35</f>
        <v>0</v>
      </c>
    </row>
    <row r="36" spans="1:7">
      <c r="A36" s="5" t="s">
        <v>36</v>
      </c>
      <c r="B36" s="9">
        <v>23109</v>
      </c>
      <c r="C36" s="15" t="s">
        <v>16</v>
      </c>
      <c r="D36" s="9" t="s">
        <v>1082</v>
      </c>
      <c r="E36" s="786">
        <f>E37+E38</f>
        <v>0</v>
      </c>
      <c r="F36" s="786">
        <f>F37+F38</f>
        <v>0</v>
      </c>
      <c r="G36" s="786">
        <f>G37+G38</f>
        <v>0</v>
      </c>
    </row>
    <row r="37" spans="1:7" s="27" customFormat="1" ht="14.4">
      <c r="A37" s="24" t="s">
        <v>1066</v>
      </c>
      <c r="B37" s="25" t="s">
        <v>94</v>
      </c>
      <c r="C37" s="26" t="s">
        <v>33</v>
      </c>
      <c r="D37" s="25"/>
      <c r="E37" s="788"/>
      <c r="F37" s="788"/>
      <c r="G37" s="788">
        <f>E37+F37</f>
        <v>0</v>
      </c>
    </row>
    <row r="38" spans="1:7" s="27" customFormat="1" ht="28.8">
      <c r="A38" s="24" t="s">
        <v>1067</v>
      </c>
      <c r="B38" s="25">
        <v>2310980</v>
      </c>
      <c r="C38" s="26" t="s">
        <v>34</v>
      </c>
      <c r="D38" s="25"/>
      <c r="E38" s="788"/>
      <c r="F38" s="788"/>
      <c r="G38" s="788">
        <f>E38+F38</f>
        <v>0</v>
      </c>
    </row>
    <row r="39" spans="1:7" ht="45.75" customHeight="1">
      <c r="A39" s="4" t="s">
        <v>37</v>
      </c>
      <c r="B39" s="8">
        <v>232</v>
      </c>
      <c r="C39" s="14" t="s">
        <v>17</v>
      </c>
      <c r="D39" s="8"/>
      <c r="E39" s="785"/>
      <c r="F39" s="785"/>
      <c r="G39" s="785">
        <f>E39+F39</f>
        <v>0</v>
      </c>
    </row>
    <row r="40" spans="1:7" ht="27.6">
      <c r="A40" s="4" t="s">
        <v>1068</v>
      </c>
      <c r="B40" s="8">
        <v>233</v>
      </c>
      <c r="C40" s="14" t="s">
        <v>18</v>
      </c>
      <c r="D40" s="8"/>
      <c r="E40" s="785"/>
      <c r="F40" s="785"/>
      <c r="G40" s="785">
        <f>E40+F40</f>
        <v>0</v>
      </c>
    </row>
    <row r="41" spans="1:7">
      <c r="A41" s="4" t="s">
        <v>1069</v>
      </c>
      <c r="B41" s="8">
        <v>234</v>
      </c>
      <c r="C41" s="14" t="s">
        <v>19</v>
      </c>
      <c r="D41" s="8" t="s">
        <v>1070</v>
      </c>
      <c r="E41" s="785">
        <f>E42+E43</f>
        <v>0</v>
      </c>
      <c r="F41" s="785">
        <f>F42+F43</f>
        <v>0</v>
      </c>
      <c r="G41" s="785">
        <f>G42+G43</f>
        <v>0</v>
      </c>
    </row>
    <row r="42" spans="1:7" s="27" customFormat="1">
      <c r="A42" s="5" t="s">
        <v>1071</v>
      </c>
      <c r="B42" s="9" t="s">
        <v>95</v>
      </c>
      <c r="C42" s="15" t="s">
        <v>19</v>
      </c>
      <c r="D42" s="9"/>
      <c r="E42" s="786"/>
      <c r="F42" s="786"/>
      <c r="G42" s="786">
        <f>E42+F42</f>
        <v>0</v>
      </c>
    </row>
    <row r="43" spans="1:7" s="27" customFormat="1" ht="27.6">
      <c r="A43" s="5" t="s">
        <v>1072</v>
      </c>
      <c r="B43" s="9">
        <v>2340480</v>
      </c>
      <c r="C43" s="15" t="s">
        <v>35</v>
      </c>
      <c r="D43" s="9"/>
      <c r="E43" s="786"/>
      <c r="F43" s="786"/>
      <c r="G43" s="786">
        <f>E43+F43</f>
        <v>0</v>
      </c>
    </row>
    <row r="44" spans="1:7">
      <c r="A44" s="4" t="s">
        <v>1073</v>
      </c>
      <c r="B44" s="8">
        <v>236</v>
      </c>
      <c r="C44" s="14" t="s">
        <v>20</v>
      </c>
      <c r="D44" s="8"/>
      <c r="E44" s="785"/>
      <c r="F44" s="785"/>
      <c r="G44" s="785">
        <f>E44+F44</f>
        <v>0</v>
      </c>
    </row>
    <row r="45" spans="1:7">
      <c r="A45" s="4" t="s">
        <v>1074</v>
      </c>
      <c r="B45" s="8">
        <v>239</v>
      </c>
      <c r="C45" s="14" t="s">
        <v>21</v>
      </c>
      <c r="D45" s="8" t="s">
        <v>1075</v>
      </c>
      <c r="E45" s="785">
        <f>E46+E47+E48+E49</f>
        <v>0</v>
      </c>
      <c r="F45" s="785">
        <f>F46+F47+F48+F49</f>
        <v>0</v>
      </c>
      <c r="G45" s="785">
        <f>G46+G47+G48+G49</f>
        <v>0</v>
      </c>
    </row>
    <row r="46" spans="1:7">
      <c r="A46" s="5" t="s">
        <v>1076</v>
      </c>
      <c r="B46" s="9">
        <v>23901</v>
      </c>
      <c r="C46" s="15" t="s">
        <v>22</v>
      </c>
      <c r="D46" s="9"/>
      <c r="E46" s="786"/>
      <c r="F46" s="786"/>
      <c r="G46" s="786">
        <f>E46+F46</f>
        <v>0</v>
      </c>
    </row>
    <row r="47" spans="1:7">
      <c r="A47" s="5" t="s">
        <v>1077</v>
      </c>
      <c r="B47" s="9">
        <v>23902</v>
      </c>
      <c r="C47" s="6" t="s">
        <v>23</v>
      </c>
      <c r="D47" s="9"/>
      <c r="E47" s="786"/>
      <c r="F47" s="786"/>
      <c r="G47" s="786">
        <f>E47+F47</f>
        <v>0</v>
      </c>
    </row>
    <row r="48" spans="1:7">
      <c r="A48" s="5" t="s">
        <v>1078</v>
      </c>
      <c r="B48" s="9">
        <v>23905</v>
      </c>
      <c r="C48" s="15" t="s">
        <v>24</v>
      </c>
      <c r="D48" s="9"/>
      <c r="E48" s="786"/>
      <c r="F48" s="786"/>
      <c r="G48" s="786">
        <f>E48+F48</f>
        <v>0</v>
      </c>
    </row>
    <row r="49" spans="1:7" ht="27.6">
      <c r="A49" s="5" t="s">
        <v>1079</v>
      </c>
      <c r="B49" s="9" t="s">
        <v>90</v>
      </c>
      <c r="C49" s="15" t="s">
        <v>544</v>
      </c>
      <c r="D49" s="9"/>
      <c r="E49" s="786"/>
      <c r="F49" s="786"/>
      <c r="G49" s="786">
        <f>E49+F49</f>
        <v>0</v>
      </c>
    </row>
    <row r="50" spans="1:7" ht="6.75" customHeight="1">
      <c r="A50" s="3"/>
      <c r="B50" s="7"/>
      <c r="C50" s="13"/>
      <c r="D50" s="7"/>
      <c r="E50" s="787"/>
      <c r="F50" s="787"/>
      <c r="G50" s="787"/>
    </row>
    <row r="51" spans="1:7">
      <c r="A51" s="21">
        <v>4</v>
      </c>
      <c r="B51" s="22">
        <v>24</v>
      </c>
      <c r="C51" s="23" t="s">
        <v>53</v>
      </c>
      <c r="D51" s="22" t="s">
        <v>1100</v>
      </c>
      <c r="E51" s="784">
        <f>E52+E53</f>
        <v>0</v>
      </c>
      <c r="F51" s="784">
        <f>F52+F53</f>
        <v>0</v>
      </c>
      <c r="G51" s="784">
        <f>G52+G53</f>
        <v>0</v>
      </c>
    </row>
    <row r="52" spans="1:7" ht="41.4">
      <c r="A52" s="5" t="s">
        <v>1101</v>
      </c>
      <c r="B52" s="9" t="s">
        <v>1102</v>
      </c>
      <c r="C52" s="15" t="s">
        <v>1103</v>
      </c>
      <c r="D52" s="9"/>
      <c r="E52" s="786"/>
      <c r="F52" s="786"/>
      <c r="G52" s="786">
        <f>E52+F52</f>
        <v>0</v>
      </c>
    </row>
    <row r="53" spans="1:7" ht="27.6">
      <c r="A53" s="5" t="s">
        <v>1104</v>
      </c>
      <c r="B53" s="9">
        <v>24302</v>
      </c>
      <c r="C53" s="15" t="s">
        <v>1105</v>
      </c>
      <c r="D53" s="9"/>
      <c r="E53" s="786"/>
      <c r="F53" s="786"/>
      <c r="G53" s="786">
        <f>E53+F53</f>
        <v>0</v>
      </c>
    </row>
    <row r="54" spans="1:7" ht="6.75" customHeight="1">
      <c r="A54" s="3"/>
      <c r="B54" s="3"/>
      <c r="C54" s="13"/>
      <c r="D54" s="3"/>
      <c r="E54" s="789"/>
      <c r="F54" s="789"/>
      <c r="G54" s="789"/>
    </row>
    <row r="55" spans="1:7">
      <c r="A55" s="21">
        <v>5</v>
      </c>
      <c r="B55" s="22">
        <v>25</v>
      </c>
      <c r="C55" s="23" t="s">
        <v>54</v>
      </c>
      <c r="D55" s="22"/>
      <c r="E55" s="784"/>
      <c r="F55" s="784"/>
      <c r="G55" s="784">
        <f>E55+F55</f>
        <v>0</v>
      </c>
    </row>
    <row r="56" spans="1:7" ht="6.75" customHeight="1">
      <c r="A56" s="3"/>
      <c r="B56" s="3"/>
      <c r="C56" s="13"/>
      <c r="D56" s="3"/>
      <c r="E56" s="789"/>
      <c r="F56" s="789"/>
      <c r="G56" s="789"/>
    </row>
    <row r="57" spans="1:7">
      <c r="A57" s="21">
        <v>6</v>
      </c>
      <c r="B57" s="22">
        <v>26</v>
      </c>
      <c r="C57" s="23" t="s">
        <v>1106</v>
      </c>
      <c r="D57" s="22"/>
      <c r="E57" s="784"/>
      <c r="F57" s="784"/>
      <c r="G57" s="784">
        <f>E57+F57</f>
        <v>0</v>
      </c>
    </row>
    <row r="58" spans="1:7" ht="6.75" customHeight="1">
      <c r="A58" s="3"/>
      <c r="B58" s="3"/>
      <c r="C58" s="13"/>
      <c r="D58" s="3"/>
      <c r="E58" s="789"/>
      <c r="F58" s="789"/>
      <c r="G58" s="789"/>
    </row>
    <row r="59" spans="1:7">
      <c r="A59" s="21">
        <v>7</v>
      </c>
      <c r="B59" s="22">
        <v>27</v>
      </c>
      <c r="C59" s="23" t="s">
        <v>56</v>
      </c>
      <c r="D59" s="22"/>
      <c r="E59" s="784"/>
      <c r="F59" s="784"/>
      <c r="G59" s="784">
        <f>E59+F59</f>
        <v>0</v>
      </c>
    </row>
    <row r="60" spans="1:7" ht="7.5" customHeight="1">
      <c r="A60" s="3"/>
      <c r="B60" s="3"/>
      <c r="C60" s="16"/>
      <c r="D60" s="3"/>
      <c r="E60" s="789"/>
      <c r="F60" s="789"/>
      <c r="G60" s="789"/>
    </row>
    <row r="61" spans="1:7">
      <c r="A61" s="21">
        <v>8</v>
      </c>
      <c r="B61" s="22">
        <v>29</v>
      </c>
      <c r="C61" s="23" t="s">
        <v>57</v>
      </c>
      <c r="D61" s="22" t="s">
        <v>1107</v>
      </c>
      <c r="E61" s="797">
        <f>E62+E63+E64+E65+E66+E67</f>
        <v>0</v>
      </c>
      <c r="F61" s="797">
        <f>F62+F63+F64+F65+F66+F67</f>
        <v>0</v>
      </c>
      <c r="G61" s="797">
        <f>G62+G63+G64+G65+G66+G67</f>
        <v>0</v>
      </c>
    </row>
    <row r="62" spans="1:7">
      <c r="A62" s="5" t="s">
        <v>38</v>
      </c>
      <c r="B62" s="9">
        <v>29101</v>
      </c>
      <c r="C62" s="15" t="s">
        <v>25</v>
      </c>
      <c r="D62" s="9"/>
      <c r="E62" s="798"/>
      <c r="F62" s="798"/>
      <c r="G62" s="798">
        <f t="shared" ref="G62:G67" si="0">E62+F62</f>
        <v>0</v>
      </c>
    </row>
    <row r="63" spans="1:7" ht="27.6">
      <c r="A63" s="5" t="s">
        <v>39</v>
      </c>
      <c r="B63" s="9">
        <v>29102</v>
      </c>
      <c r="C63" s="15" t="s">
        <v>26</v>
      </c>
      <c r="D63" s="9"/>
      <c r="E63" s="798"/>
      <c r="F63" s="798"/>
      <c r="G63" s="798">
        <f t="shared" si="0"/>
        <v>0</v>
      </c>
    </row>
    <row r="64" spans="1:7" ht="27.6">
      <c r="A64" s="5" t="s">
        <v>1080</v>
      </c>
      <c r="B64" s="9">
        <v>29103</v>
      </c>
      <c r="C64" s="15" t="s">
        <v>1108</v>
      </c>
      <c r="D64" s="9"/>
      <c r="E64" s="798"/>
      <c r="F64" s="798"/>
      <c r="G64" s="798">
        <f t="shared" si="0"/>
        <v>0</v>
      </c>
    </row>
    <row r="65" spans="1:7" ht="41.4">
      <c r="A65" s="5" t="s">
        <v>1109</v>
      </c>
      <c r="B65" s="9">
        <v>29104</v>
      </c>
      <c r="C65" s="15" t="s">
        <v>1110</v>
      </c>
      <c r="D65" s="9"/>
      <c r="E65" s="798"/>
      <c r="F65" s="798"/>
      <c r="G65" s="798">
        <f t="shared" si="0"/>
        <v>0</v>
      </c>
    </row>
    <row r="66" spans="1:7">
      <c r="A66" s="5" t="s">
        <v>1111</v>
      </c>
      <c r="B66" s="9">
        <v>29105</v>
      </c>
      <c r="C66" s="15" t="s">
        <v>1112</v>
      </c>
      <c r="D66" s="9"/>
      <c r="E66" s="798"/>
      <c r="F66" s="798"/>
      <c r="G66" s="798">
        <f t="shared" si="0"/>
        <v>0</v>
      </c>
    </row>
    <row r="67" spans="1:7">
      <c r="A67" s="5" t="s">
        <v>1113</v>
      </c>
      <c r="B67" s="9">
        <v>29106</v>
      </c>
      <c r="C67" s="15" t="s">
        <v>27</v>
      </c>
      <c r="D67" s="9"/>
      <c r="E67" s="798"/>
      <c r="F67" s="798"/>
      <c r="G67" s="798">
        <f t="shared" si="0"/>
        <v>0</v>
      </c>
    </row>
    <row r="68" spans="1:7" ht="5.25" customHeight="1">
      <c r="A68" s="3"/>
      <c r="B68" s="3"/>
      <c r="C68" s="13"/>
      <c r="D68" s="3"/>
      <c r="E68" s="789"/>
      <c r="F68" s="789"/>
      <c r="G68" s="789"/>
    </row>
    <row r="69" spans="1:7">
      <c r="A69" s="21">
        <v>9</v>
      </c>
      <c r="B69" s="22">
        <v>31</v>
      </c>
      <c r="C69" s="23" t="s">
        <v>58</v>
      </c>
      <c r="D69" s="22" t="s">
        <v>1114</v>
      </c>
      <c r="E69" s="784">
        <f>E70+E71</f>
        <v>0</v>
      </c>
      <c r="F69" s="784">
        <f>F70+F71</f>
        <v>0</v>
      </c>
      <c r="G69" s="784">
        <f>G70+G71</f>
        <v>0</v>
      </c>
    </row>
    <row r="70" spans="1:7" ht="27.6">
      <c r="A70" s="5" t="s">
        <v>1115</v>
      </c>
      <c r="B70" s="9" t="s">
        <v>1116</v>
      </c>
      <c r="C70" s="15" t="s">
        <v>1117</v>
      </c>
      <c r="D70" s="9"/>
      <c r="E70" s="786"/>
      <c r="F70" s="786"/>
      <c r="G70" s="786">
        <f>E70+F70</f>
        <v>0</v>
      </c>
    </row>
    <row r="71" spans="1:7">
      <c r="A71" s="5" t="s">
        <v>1118</v>
      </c>
      <c r="B71" s="9" t="s">
        <v>1119</v>
      </c>
      <c r="C71" s="15" t="s">
        <v>1120</v>
      </c>
      <c r="D71" s="9"/>
      <c r="E71" s="786"/>
      <c r="F71" s="786"/>
      <c r="G71" s="786">
        <f>E71+F71</f>
        <v>0</v>
      </c>
    </row>
    <row r="72" spans="1:7" ht="7.5" customHeight="1">
      <c r="A72" s="3"/>
      <c r="B72" s="3"/>
      <c r="C72" s="16"/>
      <c r="D72" s="3"/>
      <c r="E72" s="789"/>
      <c r="F72" s="789"/>
      <c r="G72" s="789"/>
    </row>
    <row r="73" spans="1:7">
      <c r="A73" s="21">
        <v>10</v>
      </c>
      <c r="B73" s="22">
        <v>33</v>
      </c>
      <c r="C73" s="23" t="s">
        <v>59</v>
      </c>
      <c r="D73" s="22"/>
      <c r="E73" s="784">
        <v>0</v>
      </c>
      <c r="F73" s="784">
        <v>0</v>
      </c>
      <c r="G73" s="784">
        <v>0</v>
      </c>
    </row>
    <row r="74" spans="1:7" ht="14.4" thickBot="1">
      <c r="A74" s="3"/>
      <c r="B74" s="3"/>
      <c r="C74" s="13"/>
      <c r="D74" s="3"/>
      <c r="E74" s="789"/>
      <c r="F74" s="789"/>
      <c r="G74" s="789"/>
    </row>
    <row r="75" spans="1:7" ht="19.5" customHeight="1" thickTop="1" thickBot="1">
      <c r="A75" s="31" t="s">
        <v>42</v>
      </c>
      <c r="B75" s="32" t="s">
        <v>40</v>
      </c>
      <c r="C75" s="790"/>
      <c r="D75" s="782" t="s">
        <v>68</v>
      </c>
      <c r="E75" s="791">
        <f>E5+E15+E17+E51+E55+E57+E59+E61+E69+E73</f>
        <v>0</v>
      </c>
      <c r="F75" s="791">
        <f>F5+F15+F17+F51+F55+F57+F59+F61+F69+F73</f>
        <v>0</v>
      </c>
      <c r="G75" s="791">
        <f>G5+G15+G17+G51+G55+G57+G59+G61+G69+G73</f>
        <v>0</v>
      </c>
    </row>
    <row r="76" spans="1:7" ht="15" thickTop="1" thickBot="1">
      <c r="A76" s="31" t="s">
        <v>43</v>
      </c>
      <c r="B76" s="32" t="s">
        <v>41</v>
      </c>
      <c r="C76" s="790"/>
      <c r="D76" s="782" t="s">
        <v>44</v>
      </c>
      <c r="E76" s="791">
        <f>E75-E57</f>
        <v>0</v>
      </c>
      <c r="F76" s="791">
        <f>F75-F57</f>
        <v>0</v>
      </c>
      <c r="G76" s="791">
        <f>G75-G57</f>
        <v>0</v>
      </c>
    </row>
    <row r="77" spans="1:7" ht="15.75" customHeight="1" thickTop="1">
      <c r="A77" s="3"/>
      <c r="B77" s="3"/>
      <c r="C77" s="13"/>
      <c r="D77" s="3"/>
      <c r="E77" s="789"/>
      <c r="F77" s="789"/>
      <c r="G77" s="789"/>
    </row>
    <row r="78" spans="1:7" s="30" customFormat="1" ht="13.5" customHeight="1">
      <c r="A78" s="21">
        <v>11</v>
      </c>
      <c r="B78" s="22">
        <v>41</v>
      </c>
      <c r="C78" s="29" t="s">
        <v>61</v>
      </c>
      <c r="D78" s="22"/>
      <c r="E78" s="784"/>
      <c r="F78" s="784"/>
      <c r="G78" s="784">
        <f>E78+F78</f>
        <v>0</v>
      </c>
    </row>
    <row r="79" spans="1:7" ht="3.75" customHeight="1">
      <c r="A79" s="3"/>
      <c r="B79" s="3"/>
      <c r="C79" s="16"/>
      <c r="D79" s="3"/>
      <c r="E79" s="789"/>
      <c r="F79" s="789"/>
      <c r="G79" s="789"/>
    </row>
    <row r="80" spans="1:7" s="30" customFormat="1" ht="13.5" customHeight="1">
      <c r="A80" s="21">
        <v>12</v>
      </c>
      <c r="B80" s="22">
        <v>43</v>
      </c>
      <c r="C80" s="29" t="s">
        <v>62</v>
      </c>
      <c r="D80" s="22"/>
      <c r="E80" s="784"/>
      <c r="F80" s="784"/>
      <c r="G80" s="784">
        <f>E80+F80</f>
        <v>0</v>
      </c>
    </row>
    <row r="81" spans="1:7" ht="3.75" customHeight="1">
      <c r="A81" s="3"/>
      <c r="B81" s="3"/>
      <c r="C81" s="16"/>
      <c r="D81" s="3"/>
      <c r="E81" s="789"/>
      <c r="F81" s="789"/>
      <c r="G81" s="789"/>
    </row>
    <row r="82" spans="1:7" s="30" customFormat="1" ht="13.5" customHeight="1">
      <c r="A82" s="21">
        <v>13</v>
      </c>
      <c r="B82" s="22">
        <v>44</v>
      </c>
      <c r="C82" s="29" t="s">
        <v>63</v>
      </c>
      <c r="D82" s="22"/>
      <c r="E82" s="784"/>
      <c r="F82" s="784"/>
      <c r="G82" s="784">
        <f>E82+F82</f>
        <v>0</v>
      </c>
    </row>
    <row r="83" spans="1:7" ht="3.75" customHeight="1">
      <c r="A83" s="3"/>
      <c r="B83" s="3"/>
      <c r="C83" s="16"/>
      <c r="D83" s="3"/>
      <c r="E83" s="789"/>
      <c r="F83" s="789"/>
      <c r="G83" s="789"/>
    </row>
    <row r="84" spans="1:7" s="30" customFormat="1" ht="13.5" customHeight="1">
      <c r="A84" s="21">
        <v>14</v>
      </c>
      <c r="B84" s="22">
        <v>45</v>
      </c>
      <c r="C84" s="29" t="s">
        <v>81</v>
      </c>
      <c r="D84" s="22"/>
      <c r="E84" s="784"/>
      <c r="F84" s="784"/>
      <c r="G84" s="784">
        <f>E84+F84</f>
        <v>0</v>
      </c>
    </row>
    <row r="85" spans="1:7" ht="3.75" customHeight="1">
      <c r="A85" s="3"/>
      <c r="B85" s="3"/>
      <c r="C85" s="16"/>
      <c r="D85" s="3"/>
      <c r="E85" s="789"/>
      <c r="F85" s="789"/>
      <c r="G85" s="789"/>
    </row>
    <row r="86" spans="1:7" s="30" customFormat="1" ht="13.5" customHeight="1">
      <c r="A86" s="21">
        <v>15</v>
      </c>
      <c r="B86" s="22">
        <v>49</v>
      </c>
      <c r="C86" s="29" t="s">
        <v>60</v>
      </c>
      <c r="D86" s="22"/>
      <c r="E86" s="784"/>
      <c r="F86" s="784"/>
      <c r="G86" s="784">
        <f>E86+F86</f>
        <v>0</v>
      </c>
    </row>
    <row r="87" spans="1:7" ht="3.75" customHeight="1">
      <c r="A87" s="3"/>
      <c r="B87" s="3"/>
      <c r="C87" s="13"/>
      <c r="D87" s="3"/>
      <c r="E87" s="789"/>
      <c r="F87" s="789"/>
      <c r="G87" s="789"/>
    </row>
    <row r="88" spans="1:7" s="30" customFormat="1" ht="13.5" customHeight="1">
      <c r="A88" s="21">
        <v>16</v>
      </c>
      <c r="B88" s="22">
        <v>51</v>
      </c>
      <c r="C88" s="29" t="s">
        <v>61</v>
      </c>
      <c r="D88" s="22"/>
      <c r="E88" s="784"/>
      <c r="F88" s="784"/>
      <c r="G88" s="784">
        <f>E88+F88</f>
        <v>0</v>
      </c>
    </row>
    <row r="89" spans="1:7" ht="3.75" customHeight="1">
      <c r="A89" s="3"/>
      <c r="B89" s="3"/>
      <c r="C89" s="13"/>
      <c r="D89" s="3"/>
      <c r="E89" s="789"/>
      <c r="F89" s="789"/>
      <c r="G89" s="789"/>
    </row>
    <row r="90" spans="1:7" s="30" customFormat="1" ht="13.5" customHeight="1">
      <c r="A90" s="21">
        <v>17</v>
      </c>
      <c r="B90" s="22">
        <v>52</v>
      </c>
      <c r="C90" s="29" t="s">
        <v>64</v>
      </c>
      <c r="D90" s="22"/>
      <c r="E90" s="784"/>
      <c r="F90" s="784"/>
      <c r="G90" s="784">
        <f>E90+F90</f>
        <v>0</v>
      </c>
    </row>
    <row r="91" spans="1:7" ht="3.75" customHeight="1">
      <c r="A91" s="3"/>
      <c r="B91" s="3"/>
      <c r="C91" s="13"/>
      <c r="D91" s="3"/>
      <c r="E91" s="789"/>
      <c r="F91" s="789"/>
      <c r="G91" s="789"/>
    </row>
    <row r="92" spans="1:7" s="30" customFormat="1" ht="13.5" customHeight="1">
      <c r="A92" s="21">
        <v>18</v>
      </c>
      <c r="B92" s="22">
        <v>53</v>
      </c>
      <c r="C92" s="29" t="s">
        <v>65</v>
      </c>
      <c r="D92" s="22"/>
      <c r="E92" s="784"/>
      <c r="F92" s="784"/>
      <c r="G92" s="784">
        <f>E92+F92</f>
        <v>0</v>
      </c>
    </row>
    <row r="93" spans="1:7" ht="3.75" customHeight="1">
      <c r="A93" s="3"/>
      <c r="B93" s="3"/>
      <c r="C93" s="16"/>
      <c r="D93" s="3"/>
      <c r="E93" s="789"/>
      <c r="F93" s="789"/>
      <c r="G93" s="789"/>
    </row>
    <row r="94" spans="1:7" s="30" customFormat="1" ht="13.5" customHeight="1">
      <c r="A94" s="21">
        <v>19</v>
      </c>
      <c r="B94" s="22">
        <v>54</v>
      </c>
      <c r="C94" s="29" t="s">
        <v>66</v>
      </c>
      <c r="D94" s="22"/>
      <c r="E94" s="784"/>
      <c r="F94" s="784"/>
      <c r="G94" s="784">
        <f>E94+F94</f>
        <v>0</v>
      </c>
    </row>
    <row r="95" spans="1:7" ht="3.75" customHeight="1">
      <c r="A95" s="3"/>
      <c r="B95" s="3"/>
      <c r="C95" s="16"/>
      <c r="D95" s="3"/>
      <c r="E95" s="789"/>
      <c r="F95" s="789"/>
      <c r="G95" s="789"/>
    </row>
    <row r="96" spans="1:7" s="30" customFormat="1" ht="13.5" customHeight="1">
      <c r="A96" s="21">
        <v>20</v>
      </c>
      <c r="B96" s="22">
        <v>57</v>
      </c>
      <c r="C96" s="29" t="s">
        <v>67</v>
      </c>
      <c r="D96" s="22"/>
      <c r="E96" s="784"/>
      <c r="F96" s="784"/>
      <c r="G96" s="784">
        <f>E96+F96</f>
        <v>0</v>
      </c>
    </row>
    <row r="97" spans="1:7" ht="3.75" customHeight="1" thickBot="1">
      <c r="A97" s="3"/>
      <c r="B97" s="3"/>
      <c r="C97" s="13"/>
      <c r="D97" s="3"/>
      <c r="E97" s="789"/>
      <c r="F97" s="789"/>
      <c r="G97" s="789"/>
    </row>
    <row r="98" spans="1:7" ht="42.6" thickTop="1" thickBot="1">
      <c r="A98" s="31" t="s">
        <v>127</v>
      </c>
      <c r="B98" s="783" t="s">
        <v>71</v>
      </c>
      <c r="C98" s="792"/>
      <c r="D98" s="792" t="s">
        <v>72</v>
      </c>
      <c r="E98" s="793">
        <f>E75+E78+E80+E82+E84+E86+E88+E90+E92+E94+E96</f>
        <v>0</v>
      </c>
      <c r="F98" s="793">
        <f>F75+F78+F80+F82+F84+F86+F88+F90+F92+F94+F96</f>
        <v>0</v>
      </c>
      <c r="G98" s="793">
        <f>G75+G78+G80+G82+G84+G86+G88+G90+G92+G94+G96</f>
        <v>0</v>
      </c>
    </row>
    <row r="99" spans="1:7" ht="21" customHeight="1" thickTop="1">
      <c r="A99" s="3"/>
      <c r="B99" s="3"/>
      <c r="C99" s="13"/>
      <c r="D99" s="3"/>
      <c r="E99" s="789"/>
      <c r="F99" s="789"/>
      <c r="G99" s="789"/>
    </row>
    <row r="100" spans="1:7" ht="17.25" customHeight="1">
      <c r="A100" s="794"/>
      <c r="B100" s="794" t="s">
        <v>28</v>
      </c>
      <c r="C100" s="794"/>
      <c r="D100" s="794"/>
      <c r="E100" s="795"/>
      <c r="F100" s="795"/>
      <c r="G100" s="795"/>
    </row>
    <row r="101" spans="1:7" ht="27.6">
      <c r="A101" s="21"/>
      <c r="B101" s="22" t="s">
        <v>29</v>
      </c>
      <c r="C101" s="23" t="s">
        <v>1121</v>
      </c>
      <c r="D101" s="796"/>
      <c r="E101" s="784"/>
      <c r="F101" s="784"/>
      <c r="G101" s="784">
        <f>E101+F101</f>
        <v>0</v>
      </c>
    </row>
    <row r="103" spans="1:7" ht="14.4">
      <c r="A103" s="1393" t="s">
        <v>1124</v>
      </c>
      <c r="B103" s="1394"/>
      <c r="C103" s="1394"/>
      <c r="D103" s="1394"/>
      <c r="E103" s="1394"/>
      <c r="F103" s="1394"/>
      <c r="G103" s="1394"/>
    </row>
  </sheetData>
  <mergeCells count="4">
    <mergeCell ref="A1:G1"/>
    <mergeCell ref="A103:G103"/>
    <mergeCell ref="E2:G2"/>
    <mergeCell ref="E3:G3"/>
  </mergeCells>
  <pageMargins left="0.43307086614173229" right="0.31496062992125984" top="0.15748031496062992" bottom="0.15748031496062992" header="0.11811023622047245" footer="0.11811023622047245"/>
  <pageSetup paperSize="9" scale="49" orientation="portrait" r:id="rId1"/>
  <rowBreaks count="1" manualBreakCount="1">
    <brk id="49" max="16383" man="1"/>
  </rowBreaks>
</worksheet>
</file>

<file path=xl/worksheets/sheet4.xml><?xml version="1.0" encoding="utf-8"?>
<worksheet xmlns="http://schemas.openxmlformats.org/spreadsheetml/2006/main" xmlns:r="http://schemas.openxmlformats.org/officeDocument/2006/relationships">
  <sheetPr>
    <pageSetUpPr fitToPage="1"/>
  </sheetPr>
  <dimension ref="A1:M16"/>
  <sheetViews>
    <sheetView workbookViewId="0">
      <selection activeCell="I19" sqref="I19"/>
    </sheetView>
  </sheetViews>
  <sheetFormatPr defaultColWidth="9.109375" defaultRowHeight="13.8"/>
  <cols>
    <col min="1" max="1" width="7.6640625" style="1" bestFit="1" customWidth="1"/>
    <col min="2" max="2" width="20.44140625" style="1" customWidth="1"/>
    <col min="3" max="3" width="33.44140625" style="17" bestFit="1" customWidth="1"/>
    <col min="4" max="13" width="18.88671875" style="1" customWidth="1"/>
    <col min="14" max="16384" width="9.109375" style="2"/>
  </cols>
  <sheetData>
    <row r="1" spans="1:13" ht="17.25" customHeight="1" thickBot="1">
      <c r="A1" s="1392" t="s">
        <v>1281</v>
      </c>
      <c r="B1" s="1392"/>
      <c r="C1" s="1392"/>
      <c r="D1" s="1392"/>
      <c r="E1" s="1392"/>
      <c r="F1" s="1392"/>
      <c r="G1" s="1392"/>
      <c r="H1" s="1392"/>
      <c r="I1" s="1392"/>
      <c r="J1" s="1392"/>
      <c r="K1" s="1392"/>
      <c r="L1" s="1392"/>
      <c r="M1" s="1392"/>
    </row>
    <row r="2" spans="1:13" ht="28.5" customHeight="1">
      <c r="A2" s="1197"/>
      <c r="B2" s="1196"/>
      <c r="C2" s="1195"/>
      <c r="D2" s="1398" t="s">
        <v>1278</v>
      </c>
      <c r="E2" s="1399"/>
      <c r="F2" s="1399"/>
      <c r="G2" s="1399"/>
      <c r="H2" s="1400"/>
      <c r="I2" s="1401" t="s">
        <v>1259</v>
      </c>
      <c r="J2" s="1402"/>
      <c r="K2" s="1402"/>
      <c r="L2" s="1402"/>
      <c r="M2" s="1403"/>
    </row>
    <row r="3" spans="1:13" s="11" customFormat="1" ht="69">
      <c r="A3" s="1194" t="s">
        <v>47</v>
      </c>
      <c r="B3" s="18" t="s">
        <v>70</v>
      </c>
      <c r="C3" s="1193" t="s">
        <v>48</v>
      </c>
      <c r="D3" s="1192" t="s">
        <v>1277</v>
      </c>
      <c r="E3" s="20" t="s">
        <v>1272</v>
      </c>
      <c r="F3" s="20" t="s">
        <v>1276</v>
      </c>
      <c r="G3" s="20" t="s">
        <v>1275</v>
      </c>
      <c r="H3" s="1193" t="s">
        <v>1274</v>
      </c>
      <c r="I3" s="1192" t="s">
        <v>1273</v>
      </c>
      <c r="J3" s="20" t="s">
        <v>1272</v>
      </c>
      <c r="K3" s="20" t="s">
        <v>1271</v>
      </c>
      <c r="L3" s="20" t="s">
        <v>1270</v>
      </c>
      <c r="M3" s="1191" t="s">
        <v>1269</v>
      </c>
    </row>
    <row r="4" spans="1:13" s="11" customFormat="1">
      <c r="A4" s="1194"/>
      <c r="B4" s="18"/>
      <c r="C4" s="1193"/>
      <c r="D4" s="1192" t="s">
        <v>1268</v>
      </c>
      <c r="E4" s="20">
        <v>2</v>
      </c>
      <c r="F4" s="20">
        <v>3</v>
      </c>
      <c r="G4" s="20">
        <v>4</v>
      </c>
      <c r="H4" s="1193">
        <v>5</v>
      </c>
      <c r="I4" s="1192" t="s">
        <v>1267</v>
      </c>
      <c r="J4" s="20">
        <v>7</v>
      </c>
      <c r="K4" s="20">
        <v>8</v>
      </c>
      <c r="L4" s="20">
        <v>9</v>
      </c>
      <c r="M4" s="1191">
        <v>10</v>
      </c>
    </row>
    <row r="5" spans="1:13" ht="9" customHeight="1">
      <c r="A5" s="1190"/>
      <c r="B5" s="3"/>
      <c r="C5" s="1189"/>
      <c r="D5" s="1187"/>
      <c r="E5" s="3"/>
      <c r="F5" s="3"/>
      <c r="G5" s="3"/>
      <c r="H5" s="1188"/>
      <c r="I5" s="1187"/>
      <c r="J5" s="3"/>
      <c r="K5" s="3"/>
      <c r="L5" s="3"/>
      <c r="M5" s="1186"/>
    </row>
    <row r="6" spans="1:13">
      <c r="A6" s="1184">
        <v>4</v>
      </c>
      <c r="B6" s="22">
        <v>24</v>
      </c>
      <c r="C6" s="1183" t="s">
        <v>53</v>
      </c>
      <c r="D6" s="1181"/>
      <c r="E6" s="784"/>
      <c r="F6" s="784"/>
      <c r="G6" s="784"/>
      <c r="H6" s="1182"/>
      <c r="I6" s="1181"/>
      <c r="J6" s="784"/>
      <c r="K6" s="784"/>
      <c r="L6" s="784"/>
      <c r="M6" s="1180"/>
    </row>
    <row r="7" spans="1:13" ht="6.75" customHeight="1">
      <c r="A7" s="1179"/>
      <c r="B7" s="3"/>
      <c r="C7" s="1185"/>
      <c r="D7" s="1176"/>
      <c r="E7" s="789"/>
      <c r="F7" s="789"/>
      <c r="G7" s="789"/>
      <c r="H7" s="1177"/>
      <c r="I7" s="1176"/>
      <c r="J7" s="789"/>
      <c r="K7" s="789"/>
      <c r="L7" s="789"/>
      <c r="M7" s="1175"/>
    </row>
    <row r="8" spans="1:13">
      <c r="A8" s="1184">
        <v>9</v>
      </c>
      <c r="B8" s="22">
        <v>31</v>
      </c>
      <c r="C8" s="1183" t="s">
        <v>58</v>
      </c>
      <c r="D8" s="1181"/>
      <c r="E8" s="784"/>
      <c r="F8" s="784"/>
      <c r="G8" s="784"/>
      <c r="H8" s="1182"/>
      <c r="I8" s="1181"/>
      <c r="J8" s="784"/>
      <c r="K8" s="784"/>
      <c r="L8" s="784"/>
      <c r="M8" s="1180"/>
    </row>
    <row r="9" spans="1:13" ht="7.5" customHeight="1">
      <c r="A9" s="1179"/>
      <c r="B9" s="3"/>
      <c r="C9" s="1178"/>
      <c r="D9" s="1176"/>
      <c r="E9" s="789"/>
      <c r="F9" s="789"/>
      <c r="G9" s="789"/>
      <c r="H9" s="1177"/>
      <c r="I9" s="1176"/>
      <c r="J9" s="789"/>
      <c r="K9" s="789"/>
      <c r="L9" s="789"/>
      <c r="M9" s="1175"/>
    </row>
    <row r="10" spans="1:13" ht="14.4" thickBot="1">
      <c r="A10" s="1174">
        <v>10</v>
      </c>
      <c r="B10" s="1173">
        <v>33</v>
      </c>
      <c r="C10" s="1172" t="s">
        <v>59</v>
      </c>
      <c r="D10" s="1171"/>
      <c r="E10" s="1170"/>
      <c r="F10" s="1170"/>
      <c r="G10" s="1170"/>
      <c r="H10" s="1169"/>
      <c r="I10" s="1168"/>
      <c r="J10" s="1167"/>
      <c r="K10" s="1167"/>
      <c r="L10" s="1167"/>
      <c r="M10" s="1166"/>
    </row>
    <row r="11" spans="1:13">
      <c r="A11" s="3"/>
      <c r="B11" s="3"/>
      <c r="C11" s="13"/>
      <c r="D11" s="789"/>
      <c r="E11" s="789"/>
      <c r="F11" s="789"/>
      <c r="G11" s="789"/>
      <c r="H11" s="789"/>
      <c r="I11" s="789"/>
      <c r="J11" s="789"/>
      <c r="K11" s="789"/>
      <c r="L11" s="789"/>
      <c r="M11" s="789"/>
    </row>
    <row r="12" spans="1:13" ht="37.5" customHeight="1">
      <c r="A12" s="1165" t="s">
        <v>1266</v>
      </c>
      <c r="B12" s="1404" t="s">
        <v>1265</v>
      </c>
      <c r="C12" s="1404"/>
      <c r="D12" s="1404"/>
      <c r="E12" s="1404"/>
      <c r="F12" s="1404"/>
      <c r="G12" s="1404"/>
      <c r="H12" s="1404"/>
      <c r="I12" s="1404"/>
      <c r="J12" s="1404"/>
      <c r="K12" s="1404"/>
      <c r="L12" s="1404"/>
      <c r="M12" s="1404"/>
    </row>
    <row r="13" spans="1:13">
      <c r="A13" s="1165" t="s">
        <v>1264</v>
      </c>
      <c r="B13" s="1397" t="s">
        <v>1279</v>
      </c>
      <c r="C13" s="1397"/>
      <c r="D13" s="1397"/>
      <c r="E13" s="1397"/>
      <c r="F13" s="1397"/>
      <c r="G13" s="1397"/>
      <c r="H13" s="1397"/>
      <c r="I13" s="1397"/>
      <c r="J13" s="1397"/>
      <c r="K13" s="1397"/>
      <c r="L13" s="1397"/>
      <c r="M13" s="1397"/>
    </row>
    <row r="14" spans="1:13">
      <c r="A14" s="1165" t="s">
        <v>1263</v>
      </c>
      <c r="B14" s="1397" t="s">
        <v>1262</v>
      </c>
      <c r="C14" s="1397"/>
      <c r="D14" s="1397"/>
      <c r="E14" s="1397"/>
      <c r="F14" s="1397"/>
      <c r="G14" s="1397"/>
      <c r="H14" s="1397"/>
      <c r="I14" s="1397"/>
      <c r="J14" s="1397"/>
      <c r="K14" s="1397"/>
      <c r="L14" s="1397"/>
      <c r="M14" s="1397"/>
    </row>
    <row r="15" spans="1:13">
      <c r="A15" s="1165" t="s">
        <v>1261</v>
      </c>
      <c r="B15" s="1397" t="s">
        <v>1260</v>
      </c>
      <c r="C15" s="1397"/>
      <c r="D15" s="1397"/>
      <c r="E15" s="1397"/>
      <c r="F15" s="1397"/>
      <c r="G15" s="1397"/>
      <c r="H15" s="1397"/>
      <c r="I15" s="1397"/>
      <c r="J15" s="1397"/>
      <c r="K15" s="1397"/>
      <c r="L15" s="1397"/>
      <c r="M15" s="1397"/>
    </row>
    <row r="16" spans="1:13">
      <c r="A16" s="1165"/>
      <c r="B16" s="1165"/>
    </row>
  </sheetData>
  <mergeCells count="7">
    <mergeCell ref="B14:M14"/>
    <mergeCell ref="B15:M15"/>
    <mergeCell ref="D2:H2"/>
    <mergeCell ref="I2:M2"/>
    <mergeCell ref="A1:M1"/>
    <mergeCell ref="B12:M12"/>
    <mergeCell ref="B13:M13"/>
  </mergeCells>
  <pageMargins left="0.70866141732283472" right="0.70866141732283472" top="0.74803149606299213" bottom="0.74803149606299213" header="0.31496062992125984" footer="0.31496062992125984"/>
  <pageSetup paperSize="9" scale="52" orientation="landscape" r:id="rId1"/>
</worksheet>
</file>

<file path=xl/worksheets/sheet5.xml><?xml version="1.0" encoding="utf-8"?>
<worksheet xmlns="http://schemas.openxmlformats.org/spreadsheetml/2006/main" xmlns:r="http://schemas.openxmlformats.org/officeDocument/2006/relationships">
  <sheetPr>
    <pageSetUpPr fitToPage="1"/>
  </sheetPr>
  <dimension ref="A1:G43"/>
  <sheetViews>
    <sheetView view="pageBreakPreview" zoomScaleNormal="100" zoomScaleSheetLayoutView="100" workbookViewId="0">
      <selection activeCell="K18" sqref="K18"/>
    </sheetView>
  </sheetViews>
  <sheetFormatPr defaultColWidth="9.109375" defaultRowHeight="13.2"/>
  <cols>
    <col min="1" max="1" width="50.109375" style="799" bestFit="1" customWidth="1"/>
    <col min="2" max="2" width="13.109375" style="799" customWidth="1"/>
    <col min="3" max="3" width="12.88671875" style="799" customWidth="1"/>
    <col min="4" max="4" width="11.88671875" style="799" customWidth="1"/>
    <col min="5" max="5" width="12.6640625" style="799" customWidth="1"/>
    <col min="6" max="6" width="14.88671875" style="799" customWidth="1"/>
    <col min="7" max="7" width="11.6640625" style="799" customWidth="1"/>
    <col min="8" max="8" width="3.109375" style="799" customWidth="1"/>
    <col min="9" max="16384" width="9.109375" style="799"/>
  </cols>
  <sheetData>
    <row r="1" spans="1:7" ht="15.6">
      <c r="A1" s="1406" t="s">
        <v>1282</v>
      </c>
      <c r="B1" s="1406"/>
      <c r="C1" s="1406"/>
      <c r="D1" s="1406"/>
      <c r="E1" s="1406"/>
      <c r="F1" s="1406"/>
      <c r="G1" s="1406"/>
    </row>
    <row r="2" spans="1:7" ht="18">
      <c r="A2" s="1407" t="s">
        <v>250</v>
      </c>
      <c r="B2" s="1407"/>
      <c r="C2" s="1407"/>
      <c r="D2" s="1407"/>
      <c r="E2" s="1407"/>
      <c r="F2" s="1407"/>
      <c r="G2" s="1407"/>
    </row>
    <row r="3" spans="1:7" ht="15.6">
      <c r="A3" s="1408" t="s">
        <v>251</v>
      </c>
      <c r="B3" s="1408"/>
      <c r="C3" s="1408"/>
      <c r="D3" s="1408"/>
      <c r="E3" s="1408"/>
      <c r="F3" s="1408"/>
      <c r="G3" s="1408"/>
    </row>
    <row r="5" spans="1:7" ht="9.75" customHeight="1">
      <c r="A5" s="1409" t="s">
        <v>252</v>
      </c>
      <c r="B5" s="1409"/>
      <c r="C5" s="1409"/>
      <c r="D5" s="1409"/>
      <c r="E5" s="1409"/>
      <c r="F5" s="1409"/>
      <c r="G5" s="1409"/>
    </row>
    <row r="6" spans="1:7">
      <c r="A6" s="1410"/>
      <c r="B6" s="1412">
        <v>2019</v>
      </c>
      <c r="C6" s="1413"/>
      <c r="D6" s="1414"/>
      <c r="E6" s="1412">
        <v>2020</v>
      </c>
      <c r="F6" s="1413"/>
      <c r="G6" s="1414"/>
    </row>
    <row r="7" spans="1:7">
      <c r="A7" s="1411"/>
      <c r="B7" s="1415" t="s">
        <v>253</v>
      </c>
      <c r="C7" s="1416"/>
      <c r="D7" s="1417"/>
      <c r="E7" s="1418" t="s">
        <v>1170</v>
      </c>
      <c r="F7" s="1419"/>
      <c r="G7" s="1420"/>
    </row>
    <row r="8" spans="1:7">
      <c r="A8" s="1411"/>
      <c r="B8" s="800" t="s">
        <v>254</v>
      </c>
      <c r="C8" s="800" t="s">
        <v>998</v>
      </c>
      <c r="D8" s="800" t="s">
        <v>255</v>
      </c>
      <c r="E8" s="800" t="s">
        <v>254</v>
      </c>
      <c r="F8" s="800" t="s">
        <v>998</v>
      </c>
      <c r="G8" s="800" t="s">
        <v>255</v>
      </c>
    </row>
    <row r="9" spans="1:7">
      <c r="A9" s="801" t="s">
        <v>1171</v>
      </c>
      <c r="B9" s="802">
        <f t="shared" ref="B9:G9" si="0">B11+B17</f>
        <v>0</v>
      </c>
      <c r="C9" s="802">
        <f t="shared" si="0"/>
        <v>0</v>
      </c>
      <c r="D9" s="802">
        <f t="shared" si="0"/>
        <v>0</v>
      </c>
      <c r="E9" s="802">
        <f t="shared" si="0"/>
        <v>0</v>
      </c>
      <c r="F9" s="802">
        <f t="shared" si="0"/>
        <v>0</v>
      </c>
      <c r="G9" s="802">
        <f t="shared" si="0"/>
        <v>0</v>
      </c>
    </row>
    <row r="10" spans="1:7">
      <c r="A10" s="801" t="s">
        <v>1172</v>
      </c>
      <c r="B10" s="803"/>
      <c r="C10" s="803"/>
      <c r="D10" s="803"/>
      <c r="E10" s="804"/>
      <c r="F10" s="804"/>
      <c r="G10" s="804"/>
    </row>
    <row r="11" spans="1:7" ht="14.4">
      <c r="A11" s="805" t="s">
        <v>1173</v>
      </c>
      <c r="B11" s="806">
        <f>SUM(B13:B15)</f>
        <v>0</v>
      </c>
      <c r="C11" s="806">
        <f t="shared" ref="C11:G11" si="1">SUM(C13:C15)</f>
        <v>0</v>
      </c>
      <c r="D11" s="806">
        <f t="shared" si="1"/>
        <v>0</v>
      </c>
      <c r="E11" s="806">
        <f t="shared" si="1"/>
        <v>0</v>
      </c>
      <c r="F11" s="806">
        <f t="shared" si="1"/>
        <v>0</v>
      </c>
      <c r="G11" s="806">
        <f t="shared" si="1"/>
        <v>0</v>
      </c>
    </row>
    <row r="12" spans="1:7">
      <c r="A12" s="807" t="s">
        <v>256</v>
      </c>
      <c r="B12" s="808"/>
      <c r="C12" s="808"/>
      <c r="D12" s="808"/>
      <c r="E12" s="809"/>
      <c r="F12" s="809"/>
      <c r="G12" s="809"/>
    </row>
    <row r="13" spans="1:7">
      <c r="A13" s="807" t="s">
        <v>999</v>
      </c>
      <c r="B13" s="808"/>
      <c r="C13" s="808"/>
      <c r="D13" s="808"/>
      <c r="E13" s="809"/>
      <c r="F13" s="809"/>
      <c r="G13" s="809"/>
    </row>
    <row r="14" spans="1:7">
      <c r="A14" s="807" t="s">
        <v>1039</v>
      </c>
      <c r="B14" s="808"/>
      <c r="C14" s="808"/>
      <c r="D14" s="808"/>
      <c r="E14" s="809"/>
      <c r="F14" s="809"/>
      <c r="G14" s="809"/>
    </row>
    <row r="15" spans="1:7">
      <c r="A15" s="807" t="s">
        <v>257</v>
      </c>
      <c r="B15" s="808"/>
      <c r="C15" s="808"/>
      <c r="D15" s="808"/>
      <c r="E15" s="809"/>
      <c r="F15" s="809"/>
      <c r="G15" s="809"/>
    </row>
    <row r="16" spans="1:7">
      <c r="A16" s="810"/>
      <c r="B16" s="811"/>
      <c r="C16" s="811"/>
      <c r="D16" s="811"/>
      <c r="E16" s="812"/>
      <c r="F16" s="812"/>
      <c r="G16" s="812"/>
    </row>
    <row r="17" spans="1:7" ht="14.4">
      <c r="A17" s="805" t="s">
        <v>1177</v>
      </c>
      <c r="B17" s="806">
        <f>SUM(B19:B36)</f>
        <v>0</v>
      </c>
      <c r="C17" s="806">
        <f t="shared" ref="C17:G17" si="2">SUM(C19:C36)</f>
        <v>0</v>
      </c>
      <c r="D17" s="806">
        <f t="shared" si="2"/>
        <v>0</v>
      </c>
      <c r="E17" s="806">
        <f t="shared" si="2"/>
        <v>0</v>
      </c>
      <c r="F17" s="806">
        <f t="shared" si="2"/>
        <v>0</v>
      </c>
      <c r="G17" s="806">
        <f t="shared" si="2"/>
        <v>0</v>
      </c>
    </row>
    <row r="18" spans="1:7">
      <c r="A18" s="807" t="s">
        <v>256</v>
      </c>
      <c r="B18" s="808"/>
      <c r="C18" s="808"/>
      <c r="D18" s="808"/>
      <c r="E18" s="809"/>
      <c r="F18" s="809"/>
      <c r="G18" s="809"/>
    </row>
    <row r="19" spans="1:7">
      <c r="A19" s="807" t="s">
        <v>539</v>
      </c>
      <c r="B19" s="808"/>
      <c r="C19" s="808"/>
      <c r="D19" s="808"/>
      <c r="E19" s="809"/>
      <c r="F19" s="809"/>
      <c r="G19" s="809"/>
    </row>
    <row r="20" spans="1:7">
      <c r="A20" s="807" t="s">
        <v>540</v>
      </c>
      <c r="B20" s="808"/>
      <c r="C20" s="808"/>
      <c r="D20" s="808"/>
      <c r="E20" s="809"/>
      <c r="F20" s="809"/>
      <c r="G20" s="809"/>
    </row>
    <row r="21" spans="1:7">
      <c r="A21" s="807" t="s">
        <v>541</v>
      </c>
      <c r="B21" s="808"/>
      <c r="C21" s="808"/>
      <c r="D21" s="808"/>
      <c r="E21" s="809"/>
      <c r="F21" s="809"/>
      <c r="G21" s="809"/>
    </row>
    <row r="22" spans="1:7">
      <c r="A22" s="807" t="s">
        <v>542</v>
      </c>
      <c r="B22" s="808"/>
      <c r="C22" s="808"/>
      <c r="D22" s="808"/>
      <c r="E22" s="809"/>
      <c r="F22" s="809"/>
      <c r="G22" s="809"/>
    </row>
    <row r="23" spans="1:7">
      <c r="A23" s="807" t="s">
        <v>258</v>
      </c>
      <c r="B23" s="808"/>
      <c r="C23" s="808"/>
      <c r="D23" s="808"/>
      <c r="E23" s="809"/>
      <c r="F23" s="809"/>
      <c r="G23" s="809"/>
    </row>
    <row r="24" spans="1:7">
      <c r="A24" s="807" t="s">
        <v>543</v>
      </c>
      <c r="B24" s="808"/>
      <c r="C24" s="808"/>
      <c r="D24" s="808"/>
      <c r="E24" s="809"/>
      <c r="F24" s="809"/>
      <c r="G24" s="809"/>
    </row>
    <row r="25" spans="1:7">
      <c r="A25" s="807" t="s">
        <v>259</v>
      </c>
      <c r="B25" s="808"/>
      <c r="C25" s="808"/>
      <c r="D25" s="808"/>
      <c r="E25" s="809"/>
      <c r="F25" s="809"/>
      <c r="G25" s="809"/>
    </row>
    <row r="26" spans="1:7">
      <c r="A26" s="807" t="s">
        <v>260</v>
      </c>
      <c r="B26" s="808"/>
      <c r="C26" s="808"/>
      <c r="D26" s="808"/>
      <c r="E26" s="809"/>
      <c r="F26" s="809"/>
      <c r="G26" s="809"/>
    </row>
    <row r="27" spans="1:7">
      <c r="A27" s="807" t="s">
        <v>261</v>
      </c>
      <c r="B27" s="808"/>
      <c r="C27" s="808"/>
      <c r="D27" s="808"/>
      <c r="E27" s="809"/>
      <c r="F27" s="809"/>
      <c r="G27" s="809"/>
    </row>
    <row r="28" spans="1:7">
      <c r="A28" s="807" t="s">
        <v>262</v>
      </c>
      <c r="B28" s="808"/>
      <c r="C28" s="808"/>
      <c r="D28" s="808"/>
      <c r="E28" s="809"/>
      <c r="F28" s="809"/>
      <c r="G28" s="809"/>
    </row>
    <row r="29" spans="1:7">
      <c r="A29" s="807" t="s">
        <v>263</v>
      </c>
      <c r="B29" s="808"/>
      <c r="C29" s="808"/>
      <c r="D29" s="808"/>
      <c r="E29" s="809"/>
      <c r="F29" s="809"/>
      <c r="G29" s="809"/>
    </row>
    <row r="30" spans="1:7">
      <c r="A30" s="807" t="s">
        <v>264</v>
      </c>
      <c r="B30" s="808"/>
      <c r="C30" s="808"/>
      <c r="D30" s="808"/>
      <c r="E30" s="809"/>
      <c r="F30" s="809"/>
      <c r="G30" s="809"/>
    </row>
    <row r="31" spans="1:7">
      <c r="A31" s="807" t="s">
        <v>265</v>
      </c>
      <c r="B31" s="808"/>
      <c r="C31" s="808"/>
      <c r="D31" s="808"/>
      <c r="E31" s="809"/>
      <c r="F31" s="809"/>
      <c r="G31" s="809"/>
    </row>
    <row r="32" spans="1:7">
      <c r="A32" s="807" t="s">
        <v>266</v>
      </c>
      <c r="B32" s="808"/>
      <c r="C32" s="808"/>
      <c r="D32" s="808"/>
      <c r="E32" s="809"/>
      <c r="F32" s="809"/>
      <c r="G32" s="809"/>
    </row>
    <row r="33" spans="1:7">
      <c r="A33" s="807" t="s">
        <v>267</v>
      </c>
      <c r="B33" s="808"/>
      <c r="C33" s="808"/>
      <c r="D33" s="808"/>
      <c r="E33" s="809"/>
      <c r="F33" s="809"/>
      <c r="G33" s="809"/>
    </row>
    <row r="34" spans="1:7">
      <c r="A34" s="807" t="s">
        <v>268</v>
      </c>
      <c r="B34" s="808"/>
      <c r="C34" s="808"/>
      <c r="D34" s="808"/>
      <c r="E34" s="809"/>
      <c r="F34" s="809"/>
      <c r="G34" s="809"/>
    </row>
    <row r="35" spans="1:7">
      <c r="A35" s="807" t="s">
        <v>269</v>
      </c>
      <c r="B35" s="808"/>
      <c r="C35" s="808"/>
      <c r="D35" s="808"/>
      <c r="E35" s="809"/>
      <c r="F35" s="809"/>
      <c r="G35" s="809"/>
    </row>
    <row r="36" spans="1:7">
      <c r="A36" s="807" t="s">
        <v>257</v>
      </c>
      <c r="B36" s="808"/>
      <c r="C36" s="808"/>
      <c r="D36" s="808"/>
      <c r="E36" s="809"/>
      <c r="F36" s="809"/>
      <c r="G36" s="809"/>
    </row>
    <row r="37" spans="1:7" ht="14.4">
      <c r="A37" s="813"/>
      <c r="B37" s="814"/>
      <c r="C37" s="814"/>
      <c r="D37" s="814"/>
      <c r="E37" s="815"/>
      <c r="F37" s="815"/>
      <c r="G37" s="815"/>
    </row>
    <row r="38" spans="1:7" ht="14.4">
      <c r="A38" s="816" t="s">
        <v>1174</v>
      </c>
      <c r="B38" s="817"/>
      <c r="C38" s="817"/>
      <c r="D38" s="817"/>
      <c r="E38" s="818"/>
      <c r="F38" s="818"/>
      <c r="G38" s="818"/>
    </row>
    <row r="39" spans="1:7">
      <c r="A39" s="810"/>
      <c r="B39" s="811"/>
      <c r="C39" s="811"/>
      <c r="D39" s="811"/>
      <c r="E39" s="812"/>
      <c r="F39" s="812"/>
      <c r="G39" s="812"/>
    </row>
    <row r="40" spans="1:7" ht="16.2">
      <c r="A40" s="819" t="s">
        <v>1175</v>
      </c>
      <c r="B40" s="820">
        <f t="shared" ref="B40:G40" si="3">+B38+B9</f>
        <v>0</v>
      </c>
      <c r="C40" s="820">
        <f t="shared" si="3"/>
        <v>0</v>
      </c>
      <c r="D40" s="820">
        <f t="shared" si="3"/>
        <v>0</v>
      </c>
      <c r="E40" s="820">
        <f t="shared" si="3"/>
        <v>0</v>
      </c>
      <c r="F40" s="820">
        <f t="shared" si="3"/>
        <v>0</v>
      </c>
      <c r="G40" s="820">
        <f t="shared" si="3"/>
        <v>0</v>
      </c>
    </row>
    <row r="42" spans="1:7" ht="30" customHeight="1">
      <c r="A42" s="1405" t="s">
        <v>270</v>
      </c>
      <c r="B42" s="1405"/>
      <c r="C42" s="1405"/>
      <c r="D42" s="1405"/>
      <c r="E42" s="1405"/>
      <c r="F42" s="1405"/>
      <c r="G42" s="1405"/>
    </row>
    <row r="43" spans="1:7" ht="13.95" customHeight="1">
      <c r="A43" s="1405" t="s">
        <v>1176</v>
      </c>
      <c r="B43" s="1405"/>
      <c r="C43" s="1405"/>
      <c r="D43" s="1405"/>
      <c r="E43" s="1405"/>
      <c r="F43" s="1405"/>
      <c r="G43" s="1405"/>
    </row>
  </sheetData>
  <mergeCells count="11">
    <mergeCell ref="A42:G42"/>
    <mergeCell ref="A43:G43"/>
    <mergeCell ref="A1:G1"/>
    <mergeCell ref="A2:G2"/>
    <mergeCell ref="A3:G3"/>
    <mergeCell ref="A5:G5"/>
    <mergeCell ref="A6:A8"/>
    <mergeCell ref="B6:D6"/>
    <mergeCell ref="E6:G6"/>
    <mergeCell ref="B7:D7"/>
    <mergeCell ref="E7:G7"/>
  </mergeCells>
  <pageMargins left="0.39" right="0.31496062992125984" top="0.35433070866141736" bottom="0.35433070866141736" header="0.31496062992125984" footer="0.31496062992125984"/>
  <pageSetup paperSize="9" scale="89" orientation="landscape" r:id="rId1"/>
</worksheet>
</file>

<file path=xl/worksheets/sheet6.xml><?xml version="1.0" encoding="utf-8"?>
<worksheet xmlns="http://schemas.openxmlformats.org/spreadsheetml/2006/main" xmlns:r="http://schemas.openxmlformats.org/officeDocument/2006/relationships">
  <sheetPr>
    <pageSetUpPr fitToPage="1"/>
  </sheetPr>
  <dimension ref="A1:K31"/>
  <sheetViews>
    <sheetView view="pageBreakPreview" zoomScale="90" zoomScaleNormal="100" zoomScaleSheetLayoutView="90" workbookViewId="0">
      <selection sqref="A1:K1"/>
    </sheetView>
  </sheetViews>
  <sheetFormatPr defaultColWidth="9.109375" defaultRowHeight="13.2"/>
  <cols>
    <col min="1" max="1" width="56.44140625" style="201" customWidth="1"/>
    <col min="2" max="2" width="9.5546875" style="201" bestFit="1" customWidth="1"/>
    <col min="3" max="3" width="6.5546875" style="201" bestFit="1" customWidth="1"/>
    <col min="4" max="4" width="9.109375" style="201" bestFit="1" customWidth="1"/>
    <col min="5" max="5" width="16.109375" style="201" customWidth="1"/>
    <col min="6" max="6" width="15.44140625" style="201" customWidth="1"/>
    <col min="7" max="7" width="9.5546875" style="201" bestFit="1" customWidth="1"/>
    <col min="8" max="8" width="6.5546875" style="201" bestFit="1" customWidth="1"/>
    <col min="9" max="9" width="9.109375" style="201" bestFit="1" customWidth="1"/>
    <col min="10" max="10" width="15.33203125" style="201" customWidth="1"/>
    <col min="11" max="11" width="15.44140625" style="201" customWidth="1"/>
    <col min="12" max="16384" width="9.109375" style="201"/>
  </cols>
  <sheetData>
    <row r="1" spans="1:11" ht="15.6">
      <c r="A1" s="1421" t="s">
        <v>271</v>
      </c>
      <c r="B1" s="1421"/>
      <c r="C1" s="1421"/>
      <c r="D1" s="1421"/>
      <c r="E1" s="1421"/>
      <c r="F1" s="1421"/>
      <c r="G1" s="1421"/>
      <c r="H1" s="1421"/>
      <c r="I1" s="1421"/>
      <c r="J1" s="1421"/>
      <c r="K1" s="1421"/>
    </row>
    <row r="2" spans="1:11" ht="15.6">
      <c r="A2" s="1421" t="s">
        <v>272</v>
      </c>
      <c r="B2" s="1421"/>
      <c r="C2" s="1421"/>
      <c r="D2" s="1421"/>
      <c r="E2" s="1421"/>
      <c r="F2" s="1421"/>
      <c r="G2" s="1421"/>
      <c r="H2" s="1421"/>
      <c r="I2" s="1421"/>
      <c r="J2" s="1421"/>
      <c r="K2" s="1421"/>
    </row>
    <row r="3" spans="1:11" ht="15.6">
      <c r="A3" s="202"/>
    </row>
    <row r="4" spans="1:11" ht="15.6">
      <c r="A4" s="1421" t="s">
        <v>273</v>
      </c>
      <c r="B4" s="1421"/>
      <c r="C4" s="1421"/>
      <c r="D4" s="1421"/>
      <c r="E4" s="1421"/>
      <c r="F4" s="1421"/>
      <c r="G4" s="1421"/>
      <c r="H4" s="1421"/>
      <c r="I4" s="1421"/>
      <c r="J4" s="1421"/>
      <c r="K4" s="1421"/>
    </row>
    <row r="5" spans="1:11" ht="15.6">
      <c r="A5" s="1421" t="s">
        <v>274</v>
      </c>
      <c r="B5" s="1421"/>
      <c r="C5" s="1421"/>
      <c r="D5" s="1421"/>
      <c r="E5" s="1421"/>
      <c r="F5" s="1421"/>
      <c r="G5" s="1421"/>
      <c r="H5" s="1421"/>
      <c r="I5" s="1421"/>
      <c r="J5" s="1421"/>
      <c r="K5" s="1421"/>
    </row>
    <row r="6" spans="1:11" ht="16.2" thickBot="1">
      <c r="A6" s="202"/>
    </row>
    <row r="7" spans="1:11" s="204" customFormat="1" ht="14.4" thickBot="1">
      <c r="A7" s="203"/>
      <c r="B7" s="1422" t="s">
        <v>275</v>
      </c>
      <c r="C7" s="1423"/>
      <c r="D7" s="1423"/>
      <c r="E7" s="1423"/>
      <c r="F7" s="1424"/>
      <c r="G7" s="1425" t="s">
        <v>276</v>
      </c>
      <c r="H7" s="1423"/>
      <c r="I7" s="1423"/>
      <c r="J7" s="1423"/>
      <c r="K7" s="1426"/>
    </row>
    <row r="8" spans="1:11" s="204" customFormat="1" ht="55.2">
      <c r="A8" s="1427"/>
      <c r="B8" s="205" t="s">
        <v>277</v>
      </c>
      <c r="C8" s="206" t="s">
        <v>278</v>
      </c>
      <c r="D8" s="206" t="s">
        <v>279</v>
      </c>
      <c r="E8" s="206" t="s">
        <v>280</v>
      </c>
      <c r="F8" s="207" t="s">
        <v>281</v>
      </c>
      <c r="G8" s="208" t="s">
        <v>277</v>
      </c>
      <c r="H8" s="206" t="s">
        <v>278</v>
      </c>
      <c r="I8" s="206" t="s">
        <v>279</v>
      </c>
      <c r="J8" s="206" t="s">
        <v>280</v>
      </c>
      <c r="K8" s="209" t="s">
        <v>281</v>
      </c>
    </row>
    <row r="9" spans="1:11" s="204" customFormat="1" ht="14.4" thickBot="1">
      <c r="A9" s="1427"/>
      <c r="B9" s="210" t="s">
        <v>282</v>
      </c>
      <c r="C9" s="211" t="s">
        <v>283</v>
      </c>
      <c r="D9" s="211" t="s">
        <v>284</v>
      </c>
      <c r="E9" s="212" t="s">
        <v>285</v>
      </c>
      <c r="F9" s="213" t="s">
        <v>285</v>
      </c>
      <c r="G9" s="214" t="s">
        <v>282</v>
      </c>
      <c r="H9" s="211" t="s">
        <v>283</v>
      </c>
      <c r="I9" s="211" t="s">
        <v>284</v>
      </c>
      <c r="J9" s="212" t="s">
        <v>285</v>
      </c>
      <c r="K9" s="213" t="s">
        <v>285</v>
      </c>
    </row>
    <row r="10" spans="1:11" s="204" customFormat="1" ht="30">
      <c r="A10" s="215" t="s">
        <v>286</v>
      </c>
      <c r="B10" s="216"/>
      <c r="C10" s="217"/>
      <c r="D10" s="217">
        <f>B10+C10</f>
        <v>0</v>
      </c>
      <c r="E10" s="218"/>
      <c r="F10" s="219">
        <f>E10</f>
        <v>0</v>
      </c>
      <c r="G10" s="220"/>
      <c r="H10" s="217"/>
      <c r="I10" s="217">
        <f>G10+H10</f>
        <v>0</v>
      </c>
      <c r="J10" s="218"/>
      <c r="K10" s="221">
        <f>J10</f>
        <v>0</v>
      </c>
    </row>
    <row r="11" spans="1:11" s="204" customFormat="1" ht="13.8">
      <c r="A11" s="222"/>
      <c r="B11" s="223"/>
      <c r="C11" s="224"/>
      <c r="D11" s="224"/>
      <c r="E11" s="225"/>
      <c r="F11" s="226"/>
      <c r="G11" s="227"/>
      <c r="H11" s="224"/>
      <c r="I11" s="224"/>
      <c r="J11" s="225"/>
      <c r="K11" s="228"/>
    </row>
    <row r="12" spans="1:11" s="204" customFormat="1" ht="13.8">
      <c r="A12" s="229" t="s">
        <v>287</v>
      </c>
      <c r="B12" s="223">
        <f t="shared" ref="B12:K12" si="0">SUM(B13:B14)</f>
        <v>0</v>
      </c>
      <c r="C12" s="224">
        <f t="shared" si="0"/>
        <v>0</v>
      </c>
      <c r="D12" s="224">
        <f t="shared" si="0"/>
        <v>0</v>
      </c>
      <c r="E12" s="225">
        <f t="shared" si="0"/>
        <v>0</v>
      </c>
      <c r="F12" s="226">
        <f t="shared" si="0"/>
        <v>0</v>
      </c>
      <c r="G12" s="227">
        <f t="shared" si="0"/>
        <v>0</v>
      </c>
      <c r="H12" s="224">
        <f t="shared" si="0"/>
        <v>0</v>
      </c>
      <c r="I12" s="224">
        <f t="shared" si="0"/>
        <v>0</v>
      </c>
      <c r="J12" s="225">
        <f t="shared" si="0"/>
        <v>0</v>
      </c>
      <c r="K12" s="228">
        <f t="shared" si="0"/>
        <v>0</v>
      </c>
    </row>
    <row r="13" spans="1:11" s="204" customFormat="1" ht="13.8">
      <c r="A13" s="230" t="s">
        <v>288</v>
      </c>
      <c r="B13" s="231"/>
      <c r="C13" s="232"/>
      <c r="D13" s="232">
        <f t="shared" ref="D13:D14" si="1">B13+C13</f>
        <v>0</v>
      </c>
      <c r="E13" s="233"/>
      <c r="F13" s="234"/>
      <c r="G13" s="235"/>
      <c r="H13" s="232"/>
      <c r="I13" s="232">
        <f t="shared" ref="I13:I14" si="2">G13+H13</f>
        <v>0</v>
      </c>
      <c r="J13" s="233"/>
      <c r="K13" s="236"/>
    </row>
    <row r="14" spans="1:11" s="204" customFormat="1" ht="13.8">
      <c r="A14" s="230" t="s">
        <v>289</v>
      </c>
      <c r="B14" s="231"/>
      <c r="C14" s="232"/>
      <c r="D14" s="232">
        <f t="shared" si="1"/>
        <v>0</v>
      </c>
      <c r="E14" s="233"/>
      <c r="F14" s="234"/>
      <c r="G14" s="235"/>
      <c r="H14" s="232"/>
      <c r="I14" s="232">
        <f t="shared" si="2"/>
        <v>0</v>
      </c>
      <c r="J14" s="233"/>
      <c r="K14" s="236"/>
    </row>
    <row r="15" spans="1:11" s="204" customFormat="1" ht="13.8">
      <c r="A15" s="222"/>
      <c r="B15" s="223"/>
      <c r="C15" s="224"/>
      <c r="D15" s="224"/>
      <c r="E15" s="225"/>
      <c r="F15" s="226"/>
      <c r="G15" s="227"/>
      <c r="H15" s="224"/>
      <c r="I15" s="224"/>
      <c r="J15" s="225"/>
      <c r="K15" s="228"/>
    </row>
    <row r="16" spans="1:11" s="204" customFormat="1" ht="13.8">
      <c r="A16" s="229" t="s">
        <v>290</v>
      </c>
      <c r="B16" s="223">
        <f t="shared" ref="B16:K16" si="3">SUM(B17:B20)</f>
        <v>0</v>
      </c>
      <c r="C16" s="224">
        <f t="shared" si="3"/>
        <v>0</v>
      </c>
      <c r="D16" s="224">
        <f t="shared" si="3"/>
        <v>0</v>
      </c>
      <c r="E16" s="225">
        <f t="shared" si="3"/>
        <v>0</v>
      </c>
      <c r="F16" s="226">
        <f t="shared" si="3"/>
        <v>0</v>
      </c>
      <c r="G16" s="227">
        <f t="shared" si="3"/>
        <v>0</v>
      </c>
      <c r="H16" s="224">
        <f t="shared" si="3"/>
        <v>0</v>
      </c>
      <c r="I16" s="224">
        <f t="shared" si="3"/>
        <v>0</v>
      </c>
      <c r="J16" s="225">
        <f t="shared" si="3"/>
        <v>0</v>
      </c>
      <c r="K16" s="228">
        <f t="shared" si="3"/>
        <v>0</v>
      </c>
    </row>
    <row r="17" spans="1:11" s="204" customFormat="1" ht="13.8">
      <c r="A17" s="230" t="s">
        <v>291</v>
      </c>
      <c r="B17" s="231"/>
      <c r="C17" s="232"/>
      <c r="D17" s="232">
        <f t="shared" ref="D17:D20" si="4">B17+C17</f>
        <v>0</v>
      </c>
      <c r="E17" s="233"/>
      <c r="F17" s="234"/>
      <c r="G17" s="235"/>
      <c r="H17" s="232"/>
      <c r="I17" s="232">
        <f t="shared" ref="I17:I20" si="5">G17+H17</f>
        <v>0</v>
      </c>
      <c r="J17" s="233"/>
      <c r="K17" s="236"/>
    </row>
    <row r="18" spans="1:11" s="204" customFormat="1" ht="13.8">
      <c r="A18" s="230" t="s">
        <v>292</v>
      </c>
      <c r="B18" s="231"/>
      <c r="C18" s="232"/>
      <c r="D18" s="232">
        <f t="shared" si="4"/>
        <v>0</v>
      </c>
      <c r="E18" s="233"/>
      <c r="F18" s="234"/>
      <c r="G18" s="235"/>
      <c r="H18" s="232"/>
      <c r="I18" s="232">
        <f t="shared" si="5"/>
        <v>0</v>
      </c>
      <c r="J18" s="233"/>
      <c r="K18" s="236"/>
    </row>
    <row r="19" spans="1:11" s="204" customFormat="1" ht="13.8">
      <c r="A19" s="230" t="s">
        <v>293</v>
      </c>
      <c r="B19" s="231"/>
      <c r="C19" s="232"/>
      <c r="D19" s="232">
        <f t="shared" si="4"/>
        <v>0</v>
      </c>
      <c r="E19" s="233"/>
      <c r="F19" s="234"/>
      <c r="G19" s="235"/>
      <c r="H19" s="232"/>
      <c r="I19" s="232">
        <f t="shared" si="5"/>
        <v>0</v>
      </c>
      <c r="J19" s="233"/>
      <c r="K19" s="236"/>
    </row>
    <row r="20" spans="1:11" s="204" customFormat="1" ht="13.8">
      <c r="A20" s="230" t="s">
        <v>289</v>
      </c>
      <c r="B20" s="231"/>
      <c r="C20" s="232"/>
      <c r="D20" s="232">
        <f t="shared" si="4"/>
        <v>0</v>
      </c>
      <c r="E20" s="233"/>
      <c r="F20" s="234"/>
      <c r="G20" s="235"/>
      <c r="H20" s="232"/>
      <c r="I20" s="232">
        <f t="shared" si="5"/>
        <v>0</v>
      </c>
      <c r="J20" s="233"/>
      <c r="K20" s="236"/>
    </row>
    <row r="21" spans="1:11" s="204" customFormat="1" ht="13.8">
      <c r="A21" s="222"/>
      <c r="B21" s="223"/>
      <c r="C21" s="224"/>
      <c r="D21" s="224"/>
      <c r="E21" s="225"/>
      <c r="F21" s="226"/>
      <c r="G21" s="227"/>
      <c r="H21" s="224"/>
      <c r="I21" s="224"/>
      <c r="J21" s="225"/>
      <c r="K21" s="228"/>
    </row>
    <row r="22" spans="1:11" s="204" customFormat="1" ht="30">
      <c r="A22" s="229" t="s">
        <v>294</v>
      </c>
      <c r="B22" s="1428">
        <f t="shared" ref="B22:K22" si="6">B10+B12-B16</f>
        <v>0</v>
      </c>
      <c r="C22" s="1430">
        <f t="shared" si="6"/>
        <v>0</v>
      </c>
      <c r="D22" s="1430">
        <f t="shared" si="6"/>
        <v>0</v>
      </c>
      <c r="E22" s="1432">
        <f t="shared" si="6"/>
        <v>0</v>
      </c>
      <c r="F22" s="1441">
        <f t="shared" si="6"/>
        <v>0</v>
      </c>
      <c r="G22" s="1437">
        <f t="shared" si="6"/>
        <v>0</v>
      </c>
      <c r="H22" s="1430">
        <f t="shared" si="6"/>
        <v>0</v>
      </c>
      <c r="I22" s="1430">
        <f t="shared" si="6"/>
        <v>0</v>
      </c>
      <c r="J22" s="1432">
        <f t="shared" si="6"/>
        <v>0</v>
      </c>
      <c r="K22" s="1439">
        <f t="shared" si="6"/>
        <v>0</v>
      </c>
    </row>
    <row r="23" spans="1:11" s="204" customFormat="1" ht="14.4" thickBot="1">
      <c r="A23" s="237"/>
      <c r="B23" s="1429"/>
      <c r="C23" s="1431"/>
      <c r="D23" s="1431"/>
      <c r="E23" s="1433"/>
      <c r="F23" s="1442"/>
      <c r="G23" s="1438"/>
      <c r="H23" s="1431"/>
      <c r="I23" s="1431"/>
      <c r="J23" s="1433"/>
      <c r="K23" s="1440"/>
    </row>
    <row r="24" spans="1:11" ht="15.6">
      <c r="A24" s="238"/>
    </row>
    <row r="25" spans="1:11" ht="13.8">
      <c r="A25" s="239" t="s">
        <v>295</v>
      </c>
    </row>
    <row r="26" spans="1:11" s="240" customFormat="1" ht="13.8">
      <c r="A26" s="1434" t="s">
        <v>296</v>
      </c>
      <c r="B26" s="1434"/>
      <c r="C26" s="1434"/>
      <c r="D26" s="1434"/>
      <c r="E26" s="1434"/>
      <c r="F26" s="1434"/>
      <c r="G26" s="1434"/>
      <c r="H26" s="1434"/>
      <c r="I26" s="1434"/>
      <c r="J26" s="1434"/>
      <c r="K26" s="1434"/>
    </row>
    <row r="27" spans="1:11" s="240" customFormat="1" ht="27.75" customHeight="1">
      <c r="A27" s="1434" t="s">
        <v>1125</v>
      </c>
      <c r="B27" s="1434"/>
      <c r="C27" s="1434"/>
      <c r="D27" s="1434"/>
      <c r="E27" s="1434"/>
      <c r="F27" s="1434"/>
      <c r="G27" s="1434"/>
      <c r="H27" s="1434"/>
      <c r="I27" s="1434"/>
      <c r="J27" s="1434"/>
      <c r="K27" s="1434"/>
    </row>
    <row r="28" spans="1:11" s="240" customFormat="1" ht="27" customHeight="1">
      <c r="A28" s="1434" t="s">
        <v>1126</v>
      </c>
      <c r="B28" s="1434"/>
      <c r="C28" s="1434"/>
      <c r="D28" s="1434"/>
      <c r="E28" s="1434"/>
      <c r="F28" s="1434"/>
      <c r="G28" s="1434"/>
      <c r="H28" s="1434"/>
      <c r="I28" s="1434"/>
      <c r="J28" s="1434"/>
      <c r="K28" s="1434"/>
    </row>
    <row r="29" spans="1:11" ht="36" customHeight="1">
      <c r="G29" s="1435" t="s">
        <v>1127</v>
      </c>
      <c r="H29" s="1435"/>
      <c r="I29" s="1435"/>
      <c r="J29" s="1435"/>
      <c r="K29" s="1435"/>
    </row>
    <row r="30" spans="1:11" ht="15.6">
      <c r="A30" s="241"/>
      <c r="G30" s="1436" t="s">
        <v>297</v>
      </c>
      <c r="H30" s="1436"/>
      <c r="I30" s="1436"/>
      <c r="J30" s="1436"/>
      <c r="K30" s="1436"/>
    </row>
    <row r="31" spans="1:11" ht="29.4" customHeight="1">
      <c r="A31" s="241"/>
      <c r="K31" s="242"/>
    </row>
  </sheetData>
  <mergeCells count="22">
    <mergeCell ref="A27:K27"/>
    <mergeCell ref="A28:K28"/>
    <mergeCell ref="G29:K29"/>
    <mergeCell ref="G30:K30"/>
    <mergeCell ref="G22:G23"/>
    <mergeCell ref="H22:H23"/>
    <mergeCell ref="I22:I23"/>
    <mergeCell ref="J22:J23"/>
    <mergeCell ref="K22:K23"/>
    <mergeCell ref="A26:K26"/>
    <mergeCell ref="F22:F23"/>
    <mergeCell ref="A8:A9"/>
    <mergeCell ref="B22:B23"/>
    <mergeCell ref="C22:C23"/>
    <mergeCell ref="D22:D23"/>
    <mergeCell ref="E22:E23"/>
    <mergeCell ref="A1:K1"/>
    <mergeCell ref="A2:K2"/>
    <mergeCell ref="A4:K4"/>
    <mergeCell ref="A5:K5"/>
    <mergeCell ref="B7:F7"/>
    <mergeCell ref="G7:K7"/>
  </mergeCells>
  <pageMargins left="0.35433070866141736" right="0.35433070866141736" top="0.47244094488188981" bottom="0.39370078740157483" header="0.31496062992125984" footer="0.31496062992125984"/>
  <pageSetup paperSize="9" scale="82" orientation="landscape" r:id="rId1"/>
</worksheet>
</file>

<file path=xl/worksheets/sheet7.xml><?xml version="1.0" encoding="utf-8"?>
<worksheet xmlns="http://schemas.openxmlformats.org/spreadsheetml/2006/main" xmlns:r="http://schemas.openxmlformats.org/officeDocument/2006/relationships">
  <sheetPr>
    <pageSetUpPr fitToPage="1"/>
  </sheetPr>
  <dimension ref="A1:I31"/>
  <sheetViews>
    <sheetView view="pageBreakPreview" zoomScale="90" zoomScaleNormal="80" zoomScaleSheetLayoutView="90" workbookViewId="0">
      <selection sqref="A1:I1"/>
    </sheetView>
  </sheetViews>
  <sheetFormatPr defaultColWidth="9.109375" defaultRowHeight="13.2"/>
  <cols>
    <col min="1" max="1" width="57.6640625" style="201" customWidth="1"/>
    <col min="2" max="2" width="15.5546875" style="201" bestFit="1" customWidth="1"/>
    <col min="3" max="3" width="15.33203125" style="201" customWidth="1"/>
    <col min="4" max="4" width="15.5546875" style="201" bestFit="1" customWidth="1"/>
    <col min="5" max="5" width="15.44140625" style="201" customWidth="1"/>
    <col min="6" max="6" width="16.44140625" style="201" customWidth="1"/>
    <col min="7" max="7" width="15.5546875" style="201" bestFit="1" customWidth="1"/>
    <col min="8" max="8" width="15.5546875" style="201" customWidth="1"/>
    <col min="9" max="9" width="14.88671875" style="201" customWidth="1"/>
    <col min="10" max="16384" width="9.109375" style="201"/>
  </cols>
  <sheetData>
    <row r="1" spans="1:9" ht="15.6">
      <c r="A1" s="1421" t="s">
        <v>298</v>
      </c>
      <c r="B1" s="1421"/>
      <c r="C1" s="1421"/>
      <c r="D1" s="1421"/>
      <c r="E1" s="1421"/>
      <c r="F1" s="1421"/>
      <c r="G1" s="1421"/>
      <c r="H1" s="1421"/>
      <c r="I1" s="1421"/>
    </row>
    <row r="2" spans="1:9" ht="15.6">
      <c r="A2" s="1421" t="s">
        <v>299</v>
      </c>
      <c r="B2" s="1421"/>
      <c r="C2" s="1421"/>
      <c r="D2" s="1421"/>
      <c r="E2" s="1421"/>
      <c r="F2" s="1421"/>
      <c r="G2" s="1421"/>
      <c r="H2" s="1421"/>
      <c r="I2" s="1421"/>
    </row>
    <row r="3" spans="1:9" ht="15.6">
      <c r="A3" s="202"/>
    </row>
    <row r="4" spans="1:9" ht="15.6">
      <c r="A4" s="1421" t="s">
        <v>300</v>
      </c>
      <c r="B4" s="1421"/>
      <c r="C4" s="1421"/>
      <c r="D4" s="1421"/>
      <c r="E4" s="1421"/>
      <c r="F4" s="1421"/>
      <c r="G4" s="1421"/>
      <c r="H4" s="1421"/>
      <c r="I4" s="1421"/>
    </row>
    <row r="5" spans="1:9" ht="15.6">
      <c r="A5" s="1443" t="s">
        <v>301</v>
      </c>
      <c r="B5" s="1443"/>
      <c r="C5" s="1443"/>
      <c r="D5" s="1443"/>
      <c r="E5" s="1443"/>
      <c r="F5" s="1443"/>
      <c r="G5" s="1443"/>
      <c r="H5" s="1443"/>
      <c r="I5" s="1443"/>
    </row>
    <row r="6" spans="1:9" ht="16.2" thickBot="1">
      <c r="A6" s="202"/>
    </row>
    <row r="7" spans="1:9" s="204" customFormat="1" ht="14.4" thickBot="1">
      <c r="A7" s="243"/>
      <c r="B7" s="1444">
        <v>2018</v>
      </c>
      <c r="C7" s="1445"/>
      <c r="D7" s="1444">
        <v>2019</v>
      </c>
      <c r="E7" s="1446"/>
      <c r="F7" s="1445"/>
      <c r="G7" s="1444">
        <v>2020</v>
      </c>
      <c r="H7" s="1446"/>
      <c r="I7" s="1445"/>
    </row>
    <row r="8" spans="1:9" s="204" customFormat="1" ht="67.8" thickBot="1">
      <c r="A8" s="243"/>
      <c r="B8" s="244" t="s">
        <v>302</v>
      </c>
      <c r="C8" s="245" t="s">
        <v>303</v>
      </c>
      <c r="D8" s="244" t="s">
        <v>302</v>
      </c>
      <c r="E8" s="206" t="s">
        <v>303</v>
      </c>
      <c r="F8" s="207" t="s">
        <v>304</v>
      </c>
      <c r="G8" s="244" t="s">
        <v>302</v>
      </c>
      <c r="H8" s="206" t="s">
        <v>303</v>
      </c>
      <c r="I8" s="207" t="s">
        <v>304</v>
      </c>
    </row>
    <row r="9" spans="1:9" s="204" customFormat="1" ht="30">
      <c r="A9" s="215" t="s">
        <v>286</v>
      </c>
      <c r="B9" s="246"/>
      <c r="C9" s="247"/>
      <c r="D9" s="220">
        <f>B21</f>
        <v>0</v>
      </c>
      <c r="E9" s="218"/>
      <c r="F9" s="219">
        <f>E9</f>
        <v>0</v>
      </c>
      <c r="G9" s="220">
        <f>D21</f>
        <v>0</v>
      </c>
      <c r="H9" s="218"/>
      <c r="I9" s="219">
        <f>H9</f>
        <v>0</v>
      </c>
    </row>
    <row r="10" spans="1:9" s="204" customFormat="1" ht="13.8">
      <c r="A10" s="222"/>
      <c r="B10" s="248"/>
      <c r="C10" s="249"/>
      <c r="D10" s="250"/>
      <c r="E10" s="225"/>
      <c r="F10" s="226"/>
      <c r="G10" s="250"/>
      <c r="H10" s="225"/>
      <c r="I10" s="226"/>
    </row>
    <row r="11" spans="1:9" s="204" customFormat="1" ht="13.8">
      <c r="A11" s="229" t="s">
        <v>305</v>
      </c>
      <c r="B11" s="248">
        <f t="shared" ref="B11:I11" si="0">SUM(B12:B13)</f>
        <v>0</v>
      </c>
      <c r="C11" s="249">
        <f t="shared" si="0"/>
        <v>0</v>
      </c>
      <c r="D11" s="250">
        <f t="shared" si="0"/>
        <v>0</v>
      </c>
      <c r="E11" s="225">
        <f t="shared" si="0"/>
        <v>0</v>
      </c>
      <c r="F11" s="226">
        <f t="shared" si="0"/>
        <v>0</v>
      </c>
      <c r="G11" s="250">
        <f t="shared" si="0"/>
        <v>0</v>
      </c>
      <c r="H11" s="225">
        <f t="shared" si="0"/>
        <v>0</v>
      </c>
      <c r="I11" s="226">
        <f t="shared" si="0"/>
        <v>0</v>
      </c>
    </row>
    <row r="12" spans="1:9" s="204" customFormat="1" ht="13.8">
      <c r="A12" s="230" t="s">
        <v>288</v>
      </c>
      <c r="B12" s="251"/>
      <c r="C12" s="252"/>
      <c r="D12" s="253"/>
      <c r="E12" s="233"/>
      <c r="F12" s="234"/>
      <c r="G12" s="253"/>
      <c r="H12" s="233"/>
      <c r="I12" s="234"/>
    </row>
    <row r="13" spans="1:9" s="204" customFormat="1" ht="13.8">
      <c r="A13" s="230" t="s">
        <v>289</v>
      </c>
      <c r="B13" s="251"/>
      <c r="C13" s="252"/>
      <c r="D13" s="253"/>
      <c r="E13" s="233"/>
      <c r="F13" s="234"/>
      <c r="G13" s="253"/>
      <c r="H13" s="233"/>
      <c r="I13" s="234"/>
    </row>
    <row r="14" spans="1:9" s="204" customFormat="1" ht="13.8">
      <c r="A14" s="222"/>
      <c r="B14" s="248"/>
      <c r="C14" s="249"/>
      <c r="D14" s="250"/>
      <c r="E14" s="225"/>
      <c r="F14" s="226"/>
      <c r="G14" s="250"/>
      <c r="H14" s="225"/>
      <c r="I14" s="226"/>
    </row>
    <row r="15" spans="1:9" s="204" customFormat="1" ht="13.8">
      <c r="A15" s="229" t="s">
        <v>306</v>
      </c>
      <c r="B15" s="248">
        <f t="shared" ref="B15:I15" si="1">SUM(B16:B19)</f>
        <v>0</v>
      </c>
      <c r="C15" s="249">
        <f t="shared" si="1"/>
        <v>0</v>
      </c>
      <c r="D15" s="250">
        <f t="shared" si="1"/>
        <v>0</v>
      </c>
      <c r="E15" s="225">
        <f t="shared" si="1"/>
        <v>0</v>
      </c>
      <c r="F15" s="226">
        <f t="shared" si="1"/>
        <v>0</v>
      </c>
      <c r="G15" s="250">
        <f t="shared" si="1"/>
        <v>0</v>
      </c>
      <c r="H15" s="225">
        <f t="shared" si="1"/>
        <v>0</v>
      </c>
      <c r="I15" s="226">
        <f t="shared" si="1"/>
        <v>0</v>
      </c>
    </row>
    <row r="16" spans="1:9" s="204" customFormat="1" ht="13.8">
      <c r="A16" s="230" t="s">
        <v>291</v>
      </c>
      <c r="B16" s="251"/>
      <c r="C16" s="252"/>
      <c r="D16" s="253"/>
      <c r="E16" s="233"/>
      <c r="F16" s="234"/>
      <c r="G16" s="253"/>
      <c r="H16" s="233"/>
      <c r="I16" s="234"/>
    </row>
    <row r="17" spans="1:9" s="204" customFormat="1" ht="13.8">
      <c r="A17" s="230" t="s">
        <v>292</v>
      </c>
      <c r="B17" s="251"/>
      <c r="C17" s="252"/>
      <c r="D17" s="253"/>
      <c r="E17" s="233"/>
      <c r="F17" s="234"/>
      <c r="G17" s="253"/>
      <c r="H17" s="233"/>
      <c r="I17" s="234"/>
    </row>
    <row r="18" spans="1:9" s="204" customFormat="1" ht="13.8">
      <c r="A18" s="230" t="s">
        <v>307</v>
      </c>
      <c r="B18" s="251"/>
      <c r="C18" s="252"/>
      <c r="D18" s="253"/>
      <c r="E18" s="233"/>
      <c r="F18" s="234"/>
      <c r="G18" s="253"/>
      <c r="H18" s="233"/>
      <c r="I18" s="234"/>
    </row>
    <row r="19" spans="1:9" s="204" customFormat="1" ht="13.8">
      <c r="A19" s="230" t="s">
        <v>289</v>
      </c>
      <c r="B19" s="251"/>
      <c r="C19" s="252"/>
      <c r="D19" s="253"/>
      <c r="E19" s="233"/>
      <c r="F19" s="234"/>
      <c r="G19" s="253"/>
      <c r="H19" s="233"/>
      <c r="I19" s="234"/>
    </row>
    <row r="20" spans="1:9" s="204" customFormat="1" ht="13.8">
      <c r="A20" s="222"/>
      <c r="B20" s="248"/>
      <c r="C20" s="249"/>
      <c r="D20" s="250"/>
      <c r="E20" s="225"/>
      <c r="F20" s="226"/>
      <c r="G20" s="250"/>
      <c r="H20" s="225"/>
      <c r="I20" s="226"/>
    </row>
    <row r="21" spans="1:9" s="204" customFormat="1" ht="30">
      <c r="A21" s="229" t="s">
        <v>308</v>
      </c>
      <c r="B21" s="254">
        <f t="shared" ref="B21:I21" si="2">B9+B11-B15</f>
        <v>0</v>
      </c>
      <c r="C21" s="255">
        <f t="shared" si="2"/>
        <v>0</v>
      </c>
      <c r="D21" s="250">
        <f t="shared" si="2"/>
        <v>0</v>
      </c>
      <c r="E21" s="225">
        <f t="shared" si="2"/>
        <v>0</v>
      </c>
      <c r="F21" s="226">
        <f t="shared" si="2"/>
        <v>0</v>
      </c>
      <c r="G21" s="250">
        <f t="shared" si="2"/>
        <v>0</v>
      </c>
      <c r="H21" s="225">
        <f t="shared" si="2"/>
        <v>0</v>
      </c>
      <c r="I21" s="226">
        <f t="shared" si="2"/>
        <v>0</v>
      </c>
    </row>
    <row r="22" spans="1:9" s="204" customFormat="1" ht="14.4" thickBot="1">
      <c r="A22" s="237"/>
      <c r="B22" s="256"/>
      <c r="C22" s="257"/>
      <c r="D22" s="258"/>
      <c r="E22" s="259"/>
      <c r="F22" s="260"/>
      <c r="G22" s="258"/>
      <c r="H22" s="259"/>
      <c r="I22" s="260"/>
    </row>
    <row r="23" spans="1:9" ht="15.6">
      <c r="A23" s="238"/>
    </row>
    <row r="24" spans="1:9" ht="13.8">
      <c r="A24" s="239" t="s">
        <v>295</v>
      </c>
    </row>
    <row r="25" spans="1:9">
      <c r="A25" s="1434" t="s">
        <v>309</v>
      </c>
      <c r="B25" s="1434"/>
      <c r="C25" s="1434"/>
      <c r="D25" s="1434"/>
      <c r="E25" s="1434"/>
      <c r="F25" s="1434"/>
      <c r="G25" s="1434"/>
      <c r="H25" s="1434"/>
      <c r="I25" s="1434"/>
    </row>
    <row r="26" spans="1:9" ht="28.5" customHeight="1">
      <c r="A26" s="1434" t="s">
        <v>310</v>
      </c>
      <c r="B26" s="1434"/>
      <c r="C26" s="1434"/>
      <c r="D26" s="1434"/>
      <c r="E26" s="1434"/>
      <c r="F26" s="1434"/>
      <c r="G26" s="1434"/>
      <c r="H26" s="1434"/>
      <c r="I26" s="1434"/>
    </row>
    <row r="27" spans="1:9" ht="26.25" customHeight="1">
      <c r="A27" s="1434" t="s">
        <v>311</v>
      </c>
      <c r="B27" s="1434"/>
      <c r="C27" s="1434"/>
      <c r="D27" s="1434"/>
      <c r="E27" s="1434"/>
      <c r="F27" s="1434"/>
      <c r="G27" s="1434"/>
      <c r="H27" s="1434"/>
      <c r="I27" s="1434"/>
    </row>
    <row r="28" spans="1:9" ht="29.4" customHeight="1">
      <c r="G28" s="1435" t="s">
        <v>1128</v>
      </c>
      <c r="H28" s="1435"/>
      <c r="I28" s="1435"/>
    </row>
    <row r="29" spans="1:9" ht="19.5" customHeight="1">
      <c r="A29" s="261"/>
      <c r="G29" s="1436" t="s">
        <v>312</v>
      </c>
      <c r="H29" s="1436"/>
      <c r="I29" s="1436"/>
    </row>
    <row r="30" spans="1:9" ht="15.6">
      <c r="A30" s="262" t="s">
        <v>313</v>
      </c>
    </row>
    <row r="31" spans="1:9">
      <c r="A31" s="263"/>
    </row>
  </sheetData>
  <mergeCells count="12">
    <mergeCell ref="A25:I25"/>
    <mergeCell ref="A26:I26"/>
    <mergeCell ref="A27:I27"/>
    <mergeCell ref="G28:I28"/>
    <mergeCell ref="G29:I29"/>
    <mergeCell ref="A1:I1"/>
    <mergeCell ref="A2:I2"/>
    <mergeCell ref="A4:I4"/>
    <mergeCell ref="A5:I5"/>
    <mergeCell ref="B7:C7"/>
    <mergeCell ref="D7:F7"/>
    <mergeCell ref="G7:I7"/>
  </mergeCells>
  <pageMargins left="0.27559055118110237" right="0.31496062992125984" top="0.39370078740157483" bottom="0.39370078740157483" header="0.31496062992125984" footer="0.31496062992125984"/>
  <pageSetup paperSize="9" scale="77" orientation="landscape" r:id="rId1"/>
</worksheet>
</file>

<file path=xl/worksheets/sheet8.xml><?xml version="1.0" encoding="utf-8"?>
<worksheet xmlns="http://schemas.openxmlformats.org/spreadsheetml/2006/main" xmlns:r="http://schemas.openxmlformats.org/officeDocument/2006/relationships">
  <sheetPr>
    <pageSetUpPr fitToPage="1"/>
  </sheetPr>
  <dimension ref="A1:P38"/>
  <sheetViews>
    <sheetView view="pageBreakPreview" zoomScale="90" zoomScaleNormal="80" zoomScaleSheetLayoutView="90" workbookViewId="0">
      <selection sqref="A1:P1"/>
    </sheetView>
  </sheetViews>
  <sheetFormatPr defaultColWidth="9.109375" defaultRowHeight="13.2"/>
  <cols>
    <col min="1" max="1" width="16.88671875" style="201" customWidth="1"/>
    <col min="2" max="2" width="12" style="201" bestFit="1" customWidth="1"/>
    <col min="3" max="3" width="13.44140625" style="201" bestFit="1" customWidth="1"/>
    <col min="4" max="4" width="13.5546875" style="201" bestFit="1" customWidth="1"/>
    <col min="5" max="6" width="9.109375" style="201"/>
    <col min="7" max="7" width="12" style="201" bestFit="1" customWidth="1"/>
    <col min="8" max="8" width="13.44140625" style="201" bestFit="1" customWidth="1"/>
    <col min="9" max="9" width="13.5546875" style="201" bestFit="1" customWidth="1"/>
    <col min="10" max="11" width="9.109375" style="201"/>
    <col min="12" max="12" width="12" style="201" bestFit="1" customWidth="1"/>
    <col min="13" max="13" width="13.44140625" style="201" bestFit="1" customWidth="1"/>
    <col min="14" max="14" width="13.88671875" style="201" customWidth="1"/>
    <col min="15" max="16384" width="9.109375" style="201"/>
  </cols>
  <sheetData>
    <row r="1" spans="1:16" ht="15.6">
      <c r="A1" s="1421" t="s">
        <v>314</v>
      </c>
      <c r="B1" s="1421"/>
      <c r="C1" s="1421"/>
      <c r="D1" s="1421"/>
      <c r="E1" s="1421"/>
      <c r="F1" s="1421"/>
      <c r="G1" s="1421"/>
      <c r="H1" s="1421"/>
      <c r="I1" s="1421"/>
      <c r="J1" s="1421"/>
      <c r="K1" s="1421"/>
      <c r="L1" s="1421"/>
      <c r="M1" s="1421"/>
      <c r="N1" s="1421"/>
      <c r="O1" s="1421"/>
      <c r="P1" s="1421"/>
    </row>
    <row r="2" spans="1:16" ht="15.6">
      <c r="A2" s="1421" t="s">
        <v>1280</v>
      </c>
      <c r="B2" s="1421"/>
      <c r="C2" s="1421"/>
      <c r="D2" s="1421"/>
      <c r="E2" s="1421"/>
      <c r="F2" s="1421"/>
      <c r="G2" s="1421"/>
      <c r="H2" s="1421"/>
      <c r="I2" s="1421"/>
      <c r="J2" s="1421"/>
      <c r="K2" s="1421"/>
      <c r="L2" s="1421"/>
      <c r="M2" s="1421"/>
      <c r="N2" s="1421"/>
      <c r="O2" s="1421"/>
      <c r="P2" s="1421"/>
    </row>
    <row r="3" spans="1:16" ht="15.6">
      <c r="A3" s="202"/>
    </row>
    <row r="4" spans="1:16" ht="15.6">
      <c r="A4" s="1421" t="s">
        <v>315</v>
      </c>
      <c r="B4" s="1421"/>
      <c r="C4" s="1421"/>
      <c r="D4" s="1421"/>
      <c r="E4" s="1421"/>
      <c r="F4" s="1421"/>
      <c r="G4" s="1421"/>
      <c r="H4" s="1421"/>
      <c r="I4" s="1421"/>
      <c r="J4" s="1421"/>
      <c r="K4" s="1421"/>
      <c r="L4" s="1421"/>
      <c r="M4" s="1421"/>
      <c r="N4" s="1421"/>
      <c r="O4" s="1421"/>
      <c r="P4" s="1421"/>
    </row>
    <row r="5" spans="1:16" ht="13.8" thickBot="1">
      <c r="A5" s="264"/>
    </row>
    <row r="6" spans="1:16" s="240" customFormat="1" ht="14.4" thickBot="1">
      <c r="A6" s="265"/>
      <c r="B6" s="1447">
        <v>2018</v>
      </c>
      <c r="C6" s="1448"/>
      <c r="D6" s="1448"/>
      <c r="E6" s="1448"/>
      <c r="F6" s="1449"/>
      <c r="G6" s="1447" t="s">
        <v>316</v>
      </c>
      <c r="H6" s="1448"/>
      <c r="I6" s="1448"/>
      <c r="J6" s="1448"/>
      <c r="K6" s="1449"/>
      <c r="L6" s="1447" t="s">
        <v>1129</v>
      </c>
      <c r="M6" s="1448"/>
      <c r="N6" s="1448"/>
      <c r="O6" s="1448"/>
      <c r="P6" s="1449"/>
    </row>
    <row r="7" spans="1:16" s="270" customFormat="1" ht="69" thickBot="1">
      <c r="A7" s="266" t="s">
        <v>1169</v>
      </c>
      <c r="B7" s="267" t="s">
        <v>317</v>
      </c>
      <c r="C7" s="268" t="s">
        <v>318</v>
      </c>
      <c r="D7" s="268" t="s">
        <v>319</v>
      </c>
      <c r="E7" s="268" t="s">
        <v>320</v>
      </c>
      <c r="F7" s="269" t="s">
        <v>321</v>
      </c>
      <c r="G7" s="267" t="s">
        <v>317</v>
      </c>
      <c r="H7" s="268" t="s">
        <v>318</v>
      </c>
      <c r="I7" s="268" t="s">
        <v>319</v>
      </c>
      <c r="J7" s="268" t="s">
        <v>320</v>
      </c>
      <c r="K7" s="269" t="s">
        <v>321</v>
      </c>
      <c r="L7" s="267" t="s">
        <v>317</v>
      </c>
      <c r="M7" s="268" t="s">
        <v>318</v>
      </c>
      <c r="N7" s="268" t="s">
        <v>319</v>
      </c>
      <c r="O7" s="268" t="s">
        <v>320</v>
      </c>
      <c r="P7" s="269" t="s">
        <v>321</v>
      </c>
    </row>
    <row r="8" spans="1:16" ht="22.8">
      <c r="A8" s="271" t="s">
        <v>322</v>
      </c>
      <c r="B8" s="272"/>
      <c r="C8" s="273"/>
      <c r="D8" s="273"/>
      <c r="E8" s="274"/>
      <c r="F8" s="275"/>
      <c r="G8" s="272"/>
      <c r="H8" s="273"/>
      <c r="I8" s="273"/>
      <c r="J8" s="274"/>
      <c r="K8" s="275"/>
      <c r="L8" s="272"/>
      <c r="M8" s="273"/>
      <c r="N8" s="273"/>
      <c r="O8" s="274"/>
      <c r="P8" s="275"/>
    </row>
    <row r="9" spans="1:16" ht="22.8">
      <c r="A9" s="276" t="s">
        <v>323</v>
      </c>
      <c r="B9" s="277"/>
      <c r="C9" s="278"/>
      <c r="D9" s="278"/>
      <c r="E9" s="279"/>
      <c r="F9" s="280"/>
      <c r="G9" s="277"/>
      <c r="H9" s="278"/>
      <c r="I9" s="278"/>
      <c r="J9" s="279"/>
      <c r="K9" s="280"/>
      <c r="L9" s="277"/>
      <c r="M9" s="278"/>
      <c r="N9" s="278"/>
      <c r="O9" s="279"/>
      <c r="P9" s="280"/>
    </row>
    <row r="10" spans="1:16">
      <c r="A10" s="281"/>
      <c r="B10" s="277"/>
      <c r="C10" s="278"/>
      <c r="D10" s="278"/>
      <c r="E10" s="279"/>
      <c r="F10" s="280"/>
      <c r="G10" s="277"/>
      <c r="H10" s="278"/>
      <c r="I10" s="278"/>
      <c r="J10" s="279"/>
      <c r="K10" s="280"/>
      <c r="L10" s="277"/>
      <c r="M10" s="278"/>
      <c r="N10" s="278"/>
      <c r="O10" s="279"/>
      <c r="P10" s="280"/>
    </row>
    <row r="11" spans="1:16">
      <c r="A11" s="281"/>
      <c r="B11" s="277"/>
      <c r="C11" s="278"/>
      <c r="D11" s="278"/>
      <c r="E11" s="279"/>
      <c r="F11" s="280"/>
      <c r="G11" s="277"/>
      <c r="H11" s="278"/>
      <c r="I11" s="278"/>
      <c r="J11" s="279"/>
      <c r="K11" s="280"/>
      <c r="L11" s="277"/>
      <c r="M11" s="278"/>
      <c r="N11" s="278"/>
      <c r="O11" s="279"/>
      <c r="P11" s="280"/>
    </row>
    <row r="12" spans="1:16">
      <c r="A12" s="281"/>
      <c r="B12" s="277"/>
      <c r="C12" s="282"/>
      <c r="D12" s="282"/>
      <c r="E12" s="283"/>
      <c r="F12" s="284"/>
      <c r="G12" s="277"/>
      <c r="H12" s="282"/>
      <c r="I12" s="282"/>
      <c r="J12" s="283"/>
      <c r="K12" s="284"/>
      <c r="L12" s="277"/>
      <c r="M12" s="282"/>
      <c r="N12" s="282"/>
      <c r="O12" s="283"/>
      <c r="P12" s="284"/>
    </row>
    <row r="13" spans="1:16" ht="13.8" thickBot="1">
      <c r="A13" s="285"/>
      <c r="B13" s="286"/>
      <c r="C13" s="287"/>
      <c r="D13" s="287"/>
      <c r="E13" s="288"/>
      <c r="F13" s="289"/>
      <c r="G13" s="286"/>
      <c r="H13" s="287"/>
      <c r="I13" s="287"/>
      <c r="J13" s="288"/>
      <c r="K13" s="289"/>
      <c r="L13" s="286"/>
      <c r="M13" s="287"/>
      <c r="N13" s="287"/>
      <c r="O13" s="288"/>
      <c r="P13" s="289"/>
    </row>
    <row r="14" spans="1:16" s="299" customFormat="1" ht="14.4" thickBot="1">
      <c r="A14" s="290" t="s">
        <v>324</v>
      </c>
      <c r="B14" s="291">
        <f>SUM(B8:B13)</f>
        <v>0</v>
      </c>
      <c r="C14" s="292"/>
      <c r="D14" s="292"/>
      <c r="E14" s="293">
        <f t="shared" ref="E14:F14" si="0">SUM(E8:E13)</f>
        <v>0</v>
      </c>
      <c r="F14" s="294">
        <f t="shared" si="0"/>
        <v>0</v>
      </c>
      <c r="G14" s="291">
        <f>SUM(G8:G13)</f>
        <v>0</v>
      </c>
      <c r="H14" s="292"/>
      <c r="I14" s="292"/>
      <c r="J14" s="293">
        <f t="shared" ref="J14:K14" si="1">SUM(J8:J13)</f>
        <v>0</v>
      </c>
      <c r="K14" s="294">
        <f t="shared" si="1"/>
        <v>0</v>
      </c>
      <c r="L14" s="295">
        <f>SUM(L8:L13)</f>
        <v>0</v>
      </c>
      <c r="M14" s="296"/>
      <c r="N14" s="296"/>
      <c r="O14" s="297">
        <f>SUM(O8:O13)</f>
        <v>0</v>
      </c>
      <c r="P14" s="298">
        <f>SUM(P8:P13)</f>
        <v>0</v>
      </c>
    </row>
    <row r="15" spans="1:16" ht="15.6">
      <c r="A15" s="238"/>
    </row>
    <row r="16" spans="1:16" ht="15.6">
      <c r="A16" s="1421" t="s">
        <v>325</v>
      </c>
      <c r="B16" s="1421"/>
      <c r="C16" s="1421"/>
      <c r="D16" s="1421"/>
      <c r="E16" s="1421"/>
      <c r="F16" s="1421"/>
      <c r="G16" s="1421"/>
      <c r="H16" s="1421"/>
      <c r="I16" s="1421"/>
      <c r="J16" s="1421"/>
      <c r="K16" s="1421"/>
      <c r="L16" s="1421"/>
      <c r="M16" s="1421"/>
      <c r="N16" s="1421"/>
      <c r="O16" s="1421"/>
      <c r="P16" s="1421"/>
    </row>
    <row r="17" spans="1:16" ht="13.8" thickBot="1">
      <c r="A17" s="264"/>
    </row>
    <row r="18" spans="1:16" ht="13.8" thickBot="1">
      <c r="A18" s="300"/>
      <c r="B18" s="1450">
        <v>2018</v>
      </c>
      <c r="C18" s="1451"/>
      <c r="D18" s="1451"/>
      <c r="E18" s="1451"/>
      <c r="F18" s="1452"/>
      <c r="G18" s="1450" t="s">
        <v>316</v>
      </c>
      <c r="H18" s="1451"/>
      <c r="I18" s="1451"/>
      <c r="J18" s="1451"/>
      <c r="K18" s="1452"/>
      <c r="L18" s="1450" t="s">
        <v>1129</v>
      </c>
      <c r="M18" s="1451"/>
      <c r="N18" s="1451"/>
      <c r="O18" s="1451"/>
      <c r="P18" s="1452"/>
    </row>
    <row r="19" spans="1:16" ht="69" thickBot="1">
      <c r="A19" s="266" t="s">
        <v>1169</v>
      </c>
      <c r="B19" s="301" t="s">
        <v>317</v>
      </c>
      <c r="C19" s="302" t="s">
        <v>318</v>
      </c>
      <c r="D19" s="302" t="s">
        <v>319</v>
      </c>
      <c r="E19" s="302" t="s">
        <v>320</v>
      </c>
      <c r="F19" s="303" t="s">
        <v>321</v>
      </c>
      <c r="G19" s="301" t="s">
        <v>317</v>
      </c>
      <c r="H19" s="302" t="s">
        <v>318</v>
      </c>
      <c r="I19" s="302" t="s">
        <v>319</v>
      </c>
      <c r="J19" s="302" t="s">
        <v>320</v>
      </c>
      <c r="K19" s="303" t="s">
        <v>321</v>
      </c>
      <c r="L19" s="301" t="s">
        <v>317</v>
      </c>
      <c r="M19" s="302" t="s">
        <v>318</v>
      </c>
      <c r="N19" s="302" t="s">
        <v>319</v>
      </c>
      <c r="O19" s="302" t="s">
        <v>320</v>
      </c>
      <c r="P19" s="303" t="s">
        <v>321</v>
      </c>
    </row>
    <row r="20" spans="1:16">
      <c r="A20" s="304"/>
      <c r="B20" s="272"/>
      <c r="C20" s="273"/>
      <c r="D20" s="273"/>
      <c r="E20" s="305"/>
      <c r="F20" s="306"/>
      <c r="G20" s="272"/>
      <c r="H20" s="273"/>
      <c r="I20" s="273"/>
      <c r="J20" s="305"/>
      <c r="K20" s="306"/>
      <c r="L20" s="272"/>
      <c r="M20" s="273"/>
      <c r="N20" s="273"/>
      <c r="O20" s="305"/>
      <c r="P20" s="306"/>
    </row>
    <row r="21" spans="1:16">
      <c r="A21" s="281"/>
      <c r="B21" s="277"/>
      <c r="C21" s="278"/>
      <c r="D21" s="278"/>
      <c r="E21" s="307"/>
      <c r="F21" s="308"/>
      <c r="G21" s="277"/>
      <c r="H21" s="278"/>
      <c r="I21" s="278"/>
      <c r="J21" s="307"/>
      <c r="K21" s="308"/>
      <c r="L21" s="277"/>
      <c r="M21" s="278"/>
      <c r="N21" s="278"/>
      <c r="O21" s="307"/>
      <c r="P21" s="308"/>
    </row>
    <row r="22" spans="1:16">
      <c r="A22" s="281"/>
      <c r="B22" s="277"/>
      <c r="C22" s="278"/>
      <c r="D22" s="278"/>
      <c r="E22" s="307"/>
      <c r="F22" s="308"/>
      <c r="G22" s="277"/>
      <c r="H22" s="278"/>
      <c r="I22" s="278"/>
      <c r="J22" s="307"/>
      <c r="K22" s="308"/>
      <c r="L22" s="277"/>
      <c r="M22" s="278"/>
      <c r="N22" s="278"/>
      <c r="O22" s="307"/>
      <c r="P22" s="308"/>
    </row>
    <row r="23" spans="1:16">
      <c r="A23" s="281"/>
      <c r="B23" s="277"/>
      <c r="C23" s="278"/>
      <c r="D23" s="278"/>
      <c r="E23" s="307"/>
      <c r="F23" s="308"/>
      <c r="G23" s="277"/>
      <c r="H23" s="278"/>
      <c r="I23" s="278"/>
      <c r="J23" s="307"/>
      <c r="K23" s="308"/>
      <c r="L23" s="277"/>
      <c r="M23" s="278"/>
      <c r="N23" s="278"/>
      <c r="O23" s="307"/>
      <c r="P23" s="308"/>
    </row>
    <row r="24" spans="1:16">
      <c r="A24" s="281"/>
      <c r="B24" s="277"/>
      <c r="C24" s="282"/>
      <c r="D24" s="282"/>
      <c r="E24" s="307"/>
      <c r="F24" s="308"/>
      <c r="G24" s="277"/>
      <c r="H24" s="282"/>
      <c r="I24" s="282"/>
      <c r="J24" s="307"/>
      <c r="K24" s="308"/>
      <c r="L24" s="277"/>
      <c r="M24" s="282"/>
      <c r="N24" s="282"/>
      <c r="O24" s="307"/>
      <c r="P24" s="308"/>
    </row>
    <row r="25" spans="1:16" ht="13.8" thickBot="1">
      <c r="A25" s="309"/>
      <c r="B25" s="310"/>
      <c r="C25" s="311"/>
      <c r="D25" s="311"/>
      <c r="E25" s="312"/>
      <c r="F25" s="313"/>
      <c r="G25" s="310"/>
      <c r="H25" s="311"/>
      <c r="I25" s="311"/>
      <c r="J25" s="312"/>
      <c r="K25" s="313"/>
      <c r="L25" s="310"/>
      <c r="M25" s="311"/>
      <c r="N25" s="311"/>
      <c r="O25" s="312"/>
      <c r="P25" s="313"/>
    </row>
    <row r="26" spans="1:16" ht="16.2" thickBot="1">
      <c r="A26" s="314" t="s">
        <v>326</v>
      </c>
      <c r="B26" s="315">
        <f>SUM(B20:B25)</f>
        <v>0</v>
      </c>
      <c r="C26" s="316"/>
      <c r="D26" s="316"/>
      <c r="E26" s="317">
        <f t="shared" ref="E26:F26" si="2">SUM(E20:E25)</f>
        <v>0</v>
      </c>
      <c r="F26" s="318">
        <f t="shared" si="2"/>
        <v>0</v>
      </c>
      <c r="G26" s="315">
        <f>SUM(G20:G25)</f>
        <v>0</v>
      </c>
      <c r="H26" s="316"/>
      <c r="I26" s="316"/>
      <c r="J26" s="317">
        <f t="shared" ref="J26:K26" si="3">SUM(J20:J25)</f>
        <v>0</v>
      </c>
      <c r="K26" s="318">
        <f t="shared" si="3"/>
        <v>0</v>
      </c>
      <c r="L26" s="319">
        <f>SUM(L20:L25)</f>
        <v>0</v>
      </c>
      <c r="M26" s="320"/>
      <c r="N26" s="320"/>
      <c r="O26" s="321">
        <f>SUM(O20:O25)</f>
        <v>0</v>
      </c>
      <c r="P26" s="322">
        <f>SUM(P20:P25)</f>
        <v>0</v>
      </c>
    </row>
    <row r="27" spans="1:16" ht="15.6">
      <c r="A27" s="238"/>
    </row>
    <row r="28" spans="1:16" s="204" customFormat="1" ht="13.8">
      <c r="A28" s="239" t="s">
        <v>295</v>
      </c>
    </row>
    <row r="29" spans="1:16" s="240" customFormat="1" ht="25.5" customHeight="1">
      <c r="A29" s="1434" t="s">
        <v>327</v>
      </c>
      <c r="B29" s="1434"/>
      <c r="C29" s="1434"/>
      <c r="D29" s="1434"/>
      <c r="E29" s="1434"/>
      <c r="F29" s="1434"/>
      <c r="G29" s="1434"/>
      <c r="H29" s="1434"/>
      <c r="I29" s="1434"/>
      <c r="J29" s="1434"/>
      <c r="K29" s="1434"/>
      <c r="L29" s="1434"/>
      <c r="M29" s="1434"/>
      <c r="N29" s="1434"/>
      <c r="O29" s="1434"/>
      <c r="P29" s="1434"/>
    </row>
    <row r="30" spans="1:16" s="240" customFormat="1" ht="13.8">
      <c r="A30" s="1453" t="s">
        <v>1130</v>
      </c>
      <c r="B30" s="1453"/>
      <c r="C30" s="1453"/>
      <c r="D30" s="1453"/>
      <c r="E30" s="1453"/>
      <c r="F30" s="1453"/>
      <c r="G30" s="1453"/>
      <c r="H30" s="1453"/>
      <c r="I30" s="1453"/>
      <c r="J30" s="1453"/>
      <c r="K30" s="1453"/>
      <c r="L30" s="1453"/>
      <c r="M30" s="1453"/>
      <c r="N30" s="1453"/>
      <c r="O30" s="1453"/>
      <c r="P30" s="1453"/>
    </row>
    <row r="31" spans="1:16" s="240" customFormat="1" ht="30.75" customHeight="1">
      <c r="A31" s="1434" t="s">
        <v>1168</v>
      </c>
      <c r="B31" s="1434"/>
      <c r="C31" s="1434"/>
      <c r="D31" s="1434"/>
      <c r="E31" s="1434"/>
      <c r="F31" s="1434"/>
      <c r="G31" s="1434"/>
      <c r="H31" s="1434"/>
      <c r="I31" s="1434"/>
      <c r="J31" s="1434"/>
      <c r="K31" s="1434"/>
      <c r="L31" s="1434"/>
      <c r="M31" s="1434"/>
      <c r="N31" s="1434"/>
      <c r="O31" s="1434"/>
      <c r="P31" s="1434"/>
    </row>
    <row r="32" spans="1:16" s="240" customFormat="1" ht="13.8">
      <c r="A32" s="1434" t="s">
        <v>328</v>
      </c>
      <c r="B32" s="1434"/>
      <c r="C32" s="1434"/>
      <c r="D32" s="1434"/>
      <c r="E32" s="1434"/>
      <c r="F32" s="1434"/>
      <c r="G32" s="1434"/>
      <c r="H32" s="1434"/>
      <c r="I32" s="1434"/>
      <c r="J32" s="1434"/>
      <c r="K32" s="1434"/>
      <c r="L32" s="1434"/>
      <c r="M32" s="1434"/>
      <c r="N32" s="1434"/>
      <c r="O32" s="1434"/>
      <c r="P32" s="1434"/>
    </row>
    <row r="33" spans="1:16" s="240" customFormat="1" ht="13.8">
      <c r="A33" s="1434"/>
      <c r="B33" s="1434"/>
      <c r="C33" s="1434"/>
      <c r="D33" s="1434"/>
      <c r="E33" s="1434"/>
      <c r="F33" s="1434"/>
      <c r="G33" s="1434"/>
      <c r="H33" s="1434"/>
      <c r="I33" s="1434"/>
      <c r="J33" s="1434"/>
      <c r="K33" s="1434"/>
      <c r="L33" s="1434"/>
      <c r="M33" s="1434"/>
      <c r="N33" s="1434"/>
      <c r="O33" s="1434"/>
      <c r="P33" s="1434"/>
    </row>
    <row r="34" spans="1:16" ht="29.4" customHeight="1">
      <c r="M34" s="1435" t="s">
        <v>1128</v>
      </c>
      <c r="N34" s="1435"/>
      <c r="O34" s="1435"/>
      <c r="P34" s="1435"/>
    </row>
    <row r="35" spans="1:16" ht="15" customHeight="1">
      <c r="A35" s="261"/>
      <c r="M35" s="1436" t="s">
        <v>312</v>
      </c>
      <c r="N35" s="1436"/>
      <c r="O35" s="1436"/>
      <c r="P35" s="1436"/>
    </row>
    <row r="36" spans="1:16">
      <c r="A36" s="261"/>
    </row>
    <row r="37" spans="1:16">
      <c r="A37" s="261"/>
    </row>
    <row r="38" spans="1:16" ht="15.6">
      <c r="A38" s="262" t="s">
        <v>329</v>
      </c>
    </row>
  </sheetData>
  <mergeCells count="17">
    <mergeCell ref="A31:P31"/>
    <mergeCell ref="A32:P32"/>
    <mergeCell ref="M34:P34"/>
    <mergeCell ref="M35:P35"/>
    <mergeCell ref="A16:P16"/>
    <mergeCell ref="B18:F18"/>
    <mergeCell ref="G18:K18"/>
    <mergeCell ref="L18:P18"/>
    <mergeCell ref="A29:P29"/>
    <mergeCell ref="A30:P30"/>
    <mergeCell ref="A33:P33"/>
    <mergeCell ref="A1:P1"/>
    <mergeCell ref="A2:P2"/>
    <mergeCell ref="A4:P4"/>
    <mergeCell ref="B6:F6"/>
    <mergeCell ref="G6:K6"/>
    <mergeCell ref="L6:P6"/>
  </mergeCells>
  <pageMargins left="0.23622047244094491" right="0.27559055118110237" top="0.35433070866141736" bottom="0.39370078740157483" header="0.31496062992125984" footer="0.31496062992125984"/>
  <pageSetup paperSize="9" scale="75" orientation="landscape" r:id="rId1"/>
</worksheet>
</file>

<file path=xl/worksheets/sheet9.xml><?xml version="1.0" encoding="utf-8"?>
<worksheet xmlns="http://schemas.openxmlformats.org/spreadsheetml/2006/main" xmlns:r="http://schemas.openxmlformats.org/officeDocument/2006/relationships">
  <dimension ref="A2:DG182"/>
  <sheetViews>
    <sheetView view="pageBreakPreview" topLeftCell="A16" zoomScale="90" zoomScaleNormal="100" zoomScaleSheetLayoutView="90" workbookViewId="0">
      <selection activeCell="A172" sqref="A172:H172"/>
    </sheetView>
  </sheetViews>
  <sheetFormatPr defaultColWidth="24.33203125" defaultRowHeight="13.2"/>
  <cols>
    <col min="1" max="1" width="24.5546875" style="510" customWidth="1"/>
    <col min="2" max="2" width="69.88671875" style="510" customWidth="1"/>
    <col min="3" max="3" width="19" style="510" customWidth="1"/>
    <col min="4" max="4" width="20.5546875" style="510" customWidth="1"/>
    <col min="5" max="5" width="19" style="510" customWidth="1"/>
    <col min="6" max="6" width="19.88671875" style="510" customWidth="1"/>
    <col min="7" max="8" width="21.88671875" style="510" customWidth="1"/>
    <col min="9" max="29" width="24.33203125" style="1274"/>
    <col min="30" max="101" width="24.33203125" style="1275"/>
    <col min="102" max="16384" width="24.33203125" style="510"/>
  </cols>
  <sheetData>
    <row r="2" spans="1:111" ht="17.399999999999999">
      <c r="A2" s="1454" t="s">
        <v>330</v>
      </c>
      <c r="B2" s="1454"/>
      <c r="C2" s="1454"/>
      <c r="D2" s="1454"/>
      <c r="E2" s="1454"/>
      <c r="F2" s="1454"/>
      <c r="G2" s="1454"/>
      <c r="H2" s="1454"/>
    </row>
    <row r="3" spans="1:111" s="1276" customFormat="1" ht="17.399999999999999">
      <c r="A3" s="323"/>
      <c r="B3" s="323"/>
      <c r="C3" s="323"/>
      <c r="D3" s="323"/>
      <c r="E3" s="323"/>
      <c r="F3" s="323"/>
      <c r="G3" s="323"/>
      <c r="H3" s="323"/>
      <c r="I3" s="1274"/>
      <c r="J3" s="1274"/>
      <c r="K3" s="1274"/>
      <c r="L3" s="1274"/>
      <c r="M3" s="1274"/>
      <c r="N3" s="1274"/>
      <c r="O3" s="1274"/>
      <c r="P3" s="1274"/>
      <c r="Q3" s="1274"/>
      <c r="R3" s="1274"/>
      <c r="S3" s="1274"/>
      <c r="T3" s="1274"/>
      <c r="U3" s="1274"/>
      <c r="V3" s="1274"/>
      <c r="W3" s="1274"/>
      <c r="X3" s="1274"/>
      <c r="Y3" s="1274"/>
      <c r="Z3" s="1274"/>
      <c r="AA3" s="1274"/>
      <c r="AB3" s="1274"/>
      <c r="AC3" s="1274"/>
      <c r="AD3" s="1275"/>
      <c r="AE3" s="1275"/>
      <c r="AF3" s="1275"/>
      <c r="AG3" s="1275"/>
      <c r="AH3" s="1275"/>
      <c r="AI3" s="1275"/>
      <c r="AJ3" s="1275"/>
      <c r="AK3" s="1275"/>
      <c r="AL3" s="1275"/>
      <c r="AM3" s="1275"/>
      <c r="AN3" s="1275"/>
      <c r="AO3" s="1275"/>
      <c r="AP3" s="1275"/>
      <c r="AQ3" s="1275"/>
      <c r="AR3" s="1275"/>
      <c r="AS3" s="1275"/>
      <c r="AT3" s="1275"/>
      <c r="AU3" s="1275"/>
      <c r="AV3" s="1275"/>
      <c r="AW3" s="1275"/>
      <c r="AX3" s="1275"/>
      <c r="AY3" s="1275"/>
      <c r="AZ3" s="1275"/>
      <c r="BA3" s="1275"/>
      <c r="BB3" s="1275"/>
      <c r="BC3" s="1275"/>
      <c r="BD3" s="1275"/>
      <c r="BE3" s="1275"/>
      <c r="BF3" s="1275"/>
      <c r="BG3" s="1275"/>
      <c r="BH3" s="1275"/>
      <c r="BI3" s="1275"/>
      <c r="BJ3" s="1275"/>
      <c r="BK3" s="1275"/>
      <c r="BL3" s="1275"/>
      <c r="BM3" s="1275"/>
      <c r="BN3" s="1275"/>
      <c r="BO3" s="1275"/>
      <c r="BP3" s="1275"/>
      <c r="BQ3" s="1275"/>
      <c r="BR3" s="1275"/>
      <c r="BS3" s="1275"/>
      <c r="BT3" s="1275"/>
      <c r="BU3" s="1275"/>
      <c r="BV3" s="1275"/>
      <c r="BW3" s="1275"/>
      <c r="BX3" s="1275"/>
      <c r="BY3" s="1275"/>
      <c r="BZ3" s="1275"/>
      <c r="CA3" s="1275"/>
      <c r="CB3" s="1275"/>
      <c r="CC3" s="1275"/>
      <c r="CD3" s="1275"/>
      <c r="CE3" s="1275"/>
      <c r="CF3" s="1275"/>
      <c r="CG3" s="1275"/>
      <c r="CH3" s="1275"/>
      <c r="CI3" s="1275"/>
      <c r="CJ3" s="1275"/>
      <c r="CK3" s="1275"/>
      <c r="CL3" s="1275"/>
      <c r="CM3" s="1275"/>
      <c r="CN3" s="1275"/>
      <c r="CO3" s="1275"/>
      <c r="CP3" s="1275"/>
      <c r="CQ3" s="1275"/>
      <c r="CR3" s="1275"/>
      <c r="CS3" s="1275"/>
      <c r="CT3" s="1275"/>
      <c r="CU3" s="1275"/>
      <c r="CV3" s="1275"/>
      <c r="CW3" s="1275"/>
      <c r="CX3" s="1275"/>
      <c r="CY3" s="1275"/>
      <c r="CZ3" s="1275"/>
      <c r="DA3" s="1275"/>
      <c r="DB3" s="1275"/>
      <c r="DC3" s="1275"/>
      <c r="DD3" s="1275"/>
      <c r="DE3" s="1275"/>
      <c r="DF3" s="1275"/>
      <c r="DG3" s="1275"/>
    </row>
    <row r="4" spans="1:111">
      <c r="A4" s="1276" t="s">
        <v>331</v>
      </c>
      <c r="B4" s="1277"/>
      <c r="C4" s="1276"/>
      <c r="D4" s="1276"/>
      <c r="E4" s="1276"/>
      <c r="F4" s="1276"/>
      <c r="G4" s="1276"/>
      <c r="H4" s="1276"/>
    </row>
    <row r="5" spans="1:111">
      <c r="A5" s="1276" t="s">
        <v>332</v>
      </c>
      <c r="B5" s="1277"/>
      <c r="C5" s="1276"/>
      <c r="D5" s="1276"/>
      <c r="E5" s="1276"/>
      <c r="F5" s="1276"/>
      <c r="G5" s="1276"/>
      <c r="H5" s="1276"/>
    </row>
    <row r="6" spans="1:111">
      <c r="A6" s="1276" t="s">
        <v>333</v>
      </c>
      <c r="B6" s="1277"/>
      <c r="C6" s="1276"/>
      <c r="D6" s="1276"/>
      <c r="E6" s="1276"/>
      <c r="F6" s="1276"/>
      <c r="G6" s="1276"/>
      <c r="H6" s="1276"/>
    </row>
    <row r="7" spans="1:111">
      <c r="A7" s="1276" t="s">
        <v>334</v>
      </c>
      <c r="B7" s="1277"/>
      <c r="C7" s="1276"/>
      <c r="D7" s="1276"/>
      <c r="E7" s="1276"/>
      <c r="F7" s="1276"/>
      <c r="G7" s="1276"/>
      <c r="H7" s="1276"/>
    </row>
    <row r="8" spans="1:111">
      <c r="A8" s="1276" t="s">
        <v>335</v>
      </c>
      <c r="B8" s="1277"/>
      <c r="C8" s="1276"/>
      <c r="D8" s="1276"/>
      <c r="E8" s="1276"/>
      <c r="F8" s="1276"/>
      <c r="G8" s="1276"/>
      <c r="H8" s="1276"/>
    </row>
    <row r="9" spans="1:111" ht="6.75" customHeight="1">
      <c r="A9" s="1276"/>
      <c r="B9" s="1276"/>
      <c r="C9" s="1276"/>
      <c r="D9" s="1276"/>
      <c r="E9" s="1276"/>
      <c r="F9" s="1276"/>
      <c r="G9" s="1276"/>
      <c r="H9" s="1276"/>
    </row>
    <row r="10" spans="1:111" ht="14.4" thickBot="1">
      <c r="A10" s="325" t="s">
        <v>96</v>
      </c>
      <c r="C10" s="1278"/>
      <c r="D10" s="1278"/>
      <c r="E10" s="1278"/>
      <c r="F10" s="1278"/>
      <c r="G10" s="1278"/>
      <c r="H10" s="326" t="s">
        <v>336</v>
      </c>
    </row>
    <row r="11" spans="1:111" ht="53.4" thickTop="1">
      <c r="A11" s="327" t="s">
        <v>337</v>
      </c>
      <c r="B11" s="328" t="s">
        <v>338</v>
      </c>
      <c r="C11" s="329" t="s">
        <v>1131</v>
      </c>
      <c r="D11" s="329" t="s">
        <v>1137</v>
      </c>
      <c r="E11" s="329" t="s">
        <v>1138</v>
      </c>
      <c r="F11" s="329" t="s">
        <v>1139</v>
      </c>
      <c r="G11" s="329" t="s">
        <v>1140</v>
      </c>
      <c r="H11" s="330" t="s">
        <v>1133</v>
      </c>
    </row>
    <row r="12" spans="1:111" s="1279" customFormat="1">
      <c r="A12" s="331">
        <v>0</v>
      </c>
      <c r="B12" s="332" t="s">
        <v>340</v>
      </c>
      <c r="C12" s="333"/>
      <c r="D12" s="333"/>
      <c r="E12" s="333"/>
      <c r="F12" s="333"/>
      <c r="G12" s="333"/>
      <c r="H12" s="33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5"/>
      <c r="AE12" s="1275"/>
      <c r="AF12" s="1275"/>
      <c r="AG12" s="1275"/>
      <c r="AH12" s="1275"/>
      <c r="AI12" s="1275"/>
      <c r="AJ12" s="1275"/>
      <c r="AK12" s="1275"/>
      <c r="AL12" s="1275"/>
      <c r="AM12" s="1275"/>
      <c r="AN12" s="1275"/>
      <c r="AO12" s="1275"/>
      <c r="AP12" s="1275"/>
      <c r="AQ12" s="1275"/>
      <c r="AR12" s="1275"/>
      <c r="AS12" s="1275"/>
      <c r="AT12" s="1275"/>
      <c r="AU12" s="1275"/>
      <c r="AV12" s="1275"/>
      <c r="AW12" s="1275"/>
      <c r="AX12" s="1275"/>
      <c r="AY12" s="1275"/>
      <c r="AZ12" s="1275"/>
      <c r="BA12" s="1275"/>
      <c r="BB12" s="1275"/>
      <c r="BC12" s="1275"/>
      <c r="BD12" s="1275"/>
      <c r="BE12" s="1275"/>
      <c r="BF12" s="1275"/>
      <c r="BG12" s="1275"/>
      <c r="BH12" s="1275"/>
      <c r="BI12" s="1275"/>
      <c r="BJ12" s="1275"/>
      <c r="BK12" s="1275"/>
      <c r="BL12" s="1275"/>
      <c r="BM12" s="1275"/>
      <c r="BN12" s="1275"/>
      <c r="BO12" s="1275"/>
      <c r="BP12" s="1275"/>
      <c r="BQ12" s="1275"/>
      <c r="BR12" s="1275"/>
      <c r="BS12" s="1275"/>
      <c r="BT12" s="1275"/>
      <c r="BU12" s="1275"/>
      <c r="BV12" s="1275"/>
      <c r="BW12" s="1275"/>
      <c r="BX12" s="1275"/>
      <c r="BY12" s="1275"/>
      <c r="BZ12" s="1275"/>
      <c r="CA12" s="1275"/>
      <c r="CB12" s="1275"/>
      <c r="CC12" s="1275"/>
      <c r="CD12" s="1275"/>
      <c r="CE12" s="1275"/>
      <c r="CF12" s="1275"/>
      <c r="CG12" s="1275"/>
      <c r="CH12" s="1275"/>
      <c r="CI12" s="1275"/>
      <c r="CJ12" s="1275"/>
      <c r="CK12" s="1275"/>
      <c r="CL12" s="1275"/>
      <c r="CM12" s="1275"/>
      <c r="CN12" s="1275"/>
      <c r="CO12" s="1275"/>
      <c r="CP12" s="1275"/>
      <c r="CQ12" s="1275"/>
      <c r="CR12" s="1275"/>
      <c r="CS12" s="1275"/>
      <c r="CT12" s="1275"/>
      <c r="CU12" s="1275"/>
      <c r="CV12" s="1275"/>
      <c r="CW12" s="1275"/>
    </row>
    <row r="13" spans="1:111">
      <c r="A13" s="335">
        <v>100</v>
      </c>
      <c r="B13" s="336" t="s">
        <v>1004</v>
      </c>
      <c r="C13" s="1280"/>
      <c r="D13" s="1280"/>
      <c r="E13" s="1280"/>
      <c r="F13" s="1280"/>
      <c r="G13" s="1280"/>
      <c r="H13" s="1281"/>
    </row>
    <row r="14" spans="1:111" s="1279" customFormat="1">
      <c r="A14" s="331">
        <v>1000</v>
      </c>
      <c r="B14" s="332" t="s">
        <v>341</v>
      </c>
      <c r="C14" s="333"/>
      <c r="D14" s="333"/>
      <c r="E14" s="333"/>
      <c r="F14" s="333"/>
      <c r="G14" s="333"/>
      <c r="H14" s="33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5"/>
      <c r="AE14" s="1275"/>
      <c r="AF14" s="1275"/>
      <c r="AG14" s="1275"/>
      <c r="AH14" s="1275"/>
      <c r="AI14" s="1275"/>
      <c r="AJ14" s="1275"/>
      <c r="AK14" s="1275"/>
      <c r="AL14" s="1275"/>
      <c r="AM14" s="1275"/>
      <c r="AN14" s="1275"/>
      <c r="AO14" s="1275"/>
      <c r="AP14" s="1275"/>
      <c r="AQ14" s="1275"/>
      <c r="AR14" s="1275"/>
      <c r="AS14" s="1275"/>
      <c r="AT14" s="1275"/>
      <c r="AU14" s="1275"/>
      <c r="AV14" s="1275"/>
      <c r="AW14" s="1275"/>
      <c r="AX14" s="1275"/>
      <c r="AY14" s="1275"/>
      <c r="AZ14" s="1275"/>
      <c r="BA14" s="1275"/>
      <c r="BB14" s="1275"/>
      <c r="BC14" s="1275"/>
      <c r="BD14" s="1275"/>
      <c r="BE14" s="1275"/>
      <c r="BF14" s="1275"/>
      <c r="BG14" s="1275"/>
      <c r="BH14" s="1275"/>
      <c r="BI14" s="1275"/>
      <c r="BJ14" s="1275"/>
      <c r="BK14" s="1275"/>
      <c r="BL14" s="1275"/>
      <c r="BM14" s="1275"/>
      <c r="BN14" s="1275"/>
      <c r="BO14" s="1275"/>
      <c r="BP14" s="1275"/>
      <c r="BQ14" s="1275"/>
      <c r="BR14" s="1275"/>
      <c r="BS14" s="1275"/>
      <c r="BT14" s="1275"/>
      <c r="BU14" s="1275"/>
      <c r="BV14" s="1275"/>
      <c r="BW14" s="1275"/>
      <c r="BX14" s="1275"/>
      <c r="BY14" s="1275"/>
      <c r="BZ14" s="1275"/>
      <c r="CA14" s="1275"/>
      <c r="CB14" s="1275"/>
      <c r="CC14" s="1275"/>
      <c r="CD14" s="1275"/>
      <c r="CE14" s="1275"/>
      <c r="CF14" s="1275"/>
      <c r="CG14" s="1275"/>
      <c r="CH14" s="1275"/>
      <c r="CI14" s="1275"/>
      <c r="CJ14" s="1275"/>
      <c r="CK14" s="1275"/>
      <c r="CL14" s="1275"/>
      <c r="CM14" s="1275"/>
      <c r="CN14" s="1275"/>
      <c r="CO14" s="1275"/>
      <c r="CP14" s="1275"/>
      <c r="CQ14" s="1275"/>
      <c r="CR14" s="1275"/>
      <c r="CS14" s="1275"/>
      <c r="CT14" s="1275"/>
      <c r="CU14" s="1275"/>
      <c r="CV14" s="1275"/>
      <c r="CW14" s="1275"/>
    </row>
    <row r="15" spans="1:111">
      <c r="A15" s="335">
        <v>1100</v>
      </c>
      <c r="B15" s="336" t="s">
        <v>342</v>
      </c>
      <c r="C15" s="1280"/>
      <c r="D15" s="1280"/>
      <c r="E15" s="1280"/>
      <c r="F15" s="1280"/>
      <c r="G15" s="1280"/>
      <c r="H15" s="1281"/>
    </row>
    <row r="16" spans="1:111" s="1279" customFormat="1">
      <c r="A16" s="331">
        <v>2000</v>
      </c>
      <c r="B16" s="332" t="s">
        <v>971</v>
      </c>
      <c r="C16" s="333"/>
      <c r="D16" s="333"/>
      <c r="E16" s="333"/>
      <c r="F16" s="333"/>
      <c r="G16" s="333"/>
      <c r="H16" s="33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5"/>
      <c r="AE16" s="1275"/>
      <c r="AF16" s="1275"/>
      <c r="AG16" s="1275"/>
      <c r="AH16" s="1275"/>
      <c r="AI16" s="1275"/>
      <c r="AJ16" s="1275"/>
      <c r="AK16" s="1275"/>
      <c r="AL16" s="1275"/>
      <c r="AM16" s="1275"/>
      <c r="AN16" s="1275"/>
      <c r="AO16" s="1275"/>
      <c r="AP16" s="1275"/>
      <c r="AQ16" s="1275"/>
      <c r="AR16" s="1275"/>
      <c r="AS16" s="1275"/>
      <c r="AT16" s="1275"/>
      <c r="AU16" s="1275"/>
      <c r="AV16" s="1275"/>
      <c r="AW16" s="1275"/>
      <c r="AX16" s="1275"/>
      <c r="AY16" s="1275"/>
      <c r="AZ16" s="1275"/>
      <c r="BA16" s="1275"/>
      <c r="BB16" s="1275"/>
      <c r="BC16" s="1275"/>
      <c r="BD16" s="1275"/>
      <c r="BE16" s="1275"/>
      <c r="BF16" s="1275"/>
      <c r="BG16" s="1275"/>
      <c r="BH16" s="1275"/>
      <c r="BI16" s="1275"/>
      <c r="BJ16" s="1275"/>
      <c r="BK16" s="1275"/>
      <c r="BL16" s="1275"/>
      <c r="BM16" s="1275"/>
      <c r="BN16" s="1275"/>
      <c r="BO16" s="1275"/>
      <c r="BP16" s="1275"/>
      <c r="BQ16" s="1275"/>
      <c r="BR16" s="1275"/>
      <c r="BS16" s="1275"/>
      <c r="BT16" s="1275"/>
      <c r="BU16" s="1275"/>
      <c r="BV16" s="1275"/>
      <c r="BW16" s="1275"/>
      <c r="BX16" s="1275"/>
      <c r="BY16" s="1275"/>
      <c r="BZ16" s="1275"/>
      <c r="CA16" s="1275"/>
      <c r="CB16" s="1275"/>
      <c r="CC16" s="1275"/>
      <c r="CD16" s="1275"/>
      <c r="CE16" s="1275"/>
      <c r="CF16" s="1275"/>
      <c r="CG16" s="1275"/>
      <c r="CH16" s="1275"/>
      <c r="CI16" s="1275"/>
      <c r="CJ16" s="1275"/>
      <c r="CK16" s="1275"/>
      <c r="CL16" s="1275"/>
      <c r="CM16" s="1275"/>
      <c r="CN16" s="1275"/>
      <c r="CO16" s="1275"/>
      <c r="CP16" s="1275"/>
      <c r="CQ16" s="1275"/>
      <c r="CR16" s="1275"/>
      <c r="CS16" s="1275"/>
      <c r="CT16" s="1275"/>
      <c r="CU16" s="1275"/>
      <c r="CV16" s="1275"/>
      <c r="CW16" s="1275"/>
    </row>
    <row r="17" spans="1:101" s="1279" customFormat="1">
      <c r="A17" s="337" t="s">
        <v>344</v>
      </c>
      <c r="B17" s="339" t="s">
        <v>345</v>
      </c>
      <c r="C17" s="333"/>
      <c r="D17" s="333"/>
      <c r="E17" s="333"/>
      <c r="F17" s="333"/>
      <c r="G17" s="333"/>
      <c r="H17" s="33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5"/>
      <c r="AE17" s="1275"/>
      <c r="AF17" s="1275"/>
      <c r="AG17" s="1275"/>
      <c r="AH17" s="1275"/>
      <c r="AI17" s="1275"/>
      <c r="AJ17" s="1275"/>
      <c r="AK17" s="1275"/>
      <c r="AL17" s="1275"/>
      <c r="AM17" s="1275"/>
      <c r="AN17" s="1275"/>
      <c r="AO17" s="1275"/>
      <c r="AP17" s="1275"/>
      <c r="AQ17" s="1275"/>
      <c r="AR17" s="1275"/>
      <c r="AS17" s="1275"/>
      <c r="AT17" s="1275"/>
      <c r="AU17" s="1275"/>
      <c r="AV17" s="1275"/>
      <c r="AW17" s="1275"/>
      <c r="AX17" s="1275"/>
      <c r="AY17" s="1275"/>
      <c r="AZ17" s="1275"/>
      <c r="BA17" s="1275"/>
      <c r="BB17" s="1275"/>
      <c r="BC17" s="1275"/>
      <c r="BD17" s="1275"/>
      <c r="BE17" s="1275"/>
      <c r="BF17" s="1275"/>
      <c r="BG17" s="1275"/>
      <c r="BH17" s="1275"/>
      <c r="BI17" s="1275"/>
      <c r="BJ17" s="1275"/>
      <c r="BK17" s="1275"/>
      <c r="BL17" s="1275"/>
      <c r="BM17" s="1275"/>
      <c r="BN17" s="1275"/>
      <c r="BO17" s="1275"/>
      <c r="BP17" s="1275"/>
      <c r="BQ17" s="1275"/>
      <c r="BR17" s="1275"/>
      <c r="BS17" s="1275"/>
      <c r="BT17" s="1275"/>
      <c r="BU17" s="1275"/>
      <c r="BV17" s="1275"/>
      <c r="BW17" s="1275"/>
      <c r="BX17" s="1275"/>
      <c r="BY17" s="1275"/>
      <c r="BZ17" s="1275"/>
      <c r="CA17" s="1275"/>
      <c r="CB17" s="1275"/>
      <c r="CC17" s="1275"/>
      <c r="CD17" s="1275"/>
      <c r="CE17" s="1275"/>
      <c r="CF17" s="1275"/>
      <c r="CG17" s="1275"/>
      <c r="CH17" s="1275"/>
      <c r="CI17" s="1275"/>
      <c r="CJ17" s="1275"/>
      <c r="CK17" s="1275"/>
      <c r="CL17" s="1275"/>
      <c r="CM17" s="1275"/>
      <c r="CN17" s="1275"/>
      <c r="CO17" s="1275"/>
      <c r="CP17" s="1275"/>
      <c r="CQ17" s="1275"/>
      <c r="CR17" s="1275"/>
      <c r="CS17" s="1275"/>
      <c r="CT17" s="1275"/>
      <c r="CU17" s="1275"/>
      <c r="CV17" s="1275"/>
      <c r="CW17" s="1275"/>
    </row>
    <row r="18" spans="1:101" s="1279" customFormat="1">
      <c r="A18" s="337" t="s">
        <v>346</v>
      </c>
      <c r="B18" s="339" t="s">
        <v>347</v>
      </c>
      <c r="C18" s="333"/>
      <c r="D18" s="333"/>
      <c r="E18" s="333"/>
      <c r="F18" s="333"/>
      <c r="G18" s="333"/>
      <c r="H18" s="33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5"/>
      <c r="AE18" s="1275"/>
      <c r="AF18" s="1275"/>
      <c r="AG18" s="1275"/>
      <c r="AH18" s="1275"/>
      <c r="AI18" s="1275"/>
      <c r="AJ18" s="1275"/>
      <c r="AK18" s="1275"/>
      <c r="AL18" s="1275"/>
      <c r="AM18" s="1275"/>
      <c r="AN18" s="1275"/>
      <c r="AO18" s="1275"/>
      <c r="AP18" s="1275"/>
      <c r="AQ18" s="1275"/>
      <c r="AR18" s="1275"/>
      <c r="AS18" s="1275"/>
      <c r="AT18" s="1275"/>
      <c r="AU18" s="1275"/>
      <c r="AV18" s="1275"/>
      <c r="AW18" s="1275"/>
      <c r="AX18" s="1275"/>
      <c r="AY18" s="1275"/>
      <c r="AZ18" s="1275"/>
      <c r="BA18" s="1275"/>
      <c r="BB18" s="1275"/>
      <c r="BC18" s="1275"/>
      <c r="BD18" s="1275"/>
      <c r="BE18" s="1275"/>
      <c r="BF18" s="1275"/>
      <c r="BG18" s="1275"/>
      <c r="BH18" s="1275"/>
      <c r="BI18" s="1275"/>
      <c r="BJ18" s="1275"/>
      <c r="BK18" s="1275"/>
      <c r="BL18" s="1275"/>
      <c r="BM18" s="1275"/>
      <c r="BN18" s="1275"/>
      <c r="BO18" s="1275"/>
      <c r="BP18" s="1275"/>
      <c r="BQ18" s="1275"/>
      <c r="BR18" s="1275"/>
      <c r="BS18" s="1275"/>
      <c r="BT18" s="1275"/>
      <c r="BU18" s="1275"/>
      <c r="BV18" s="1275"/>
      <c r="BW18" s="1275"/>
      <c r="BX18" s="1275"/>
      <c r="BY18" s="1275"/>
      <c r="BZ18" s="1275"/>
      <c r="CA18" s="1275"/>
      <c r="CB18" s="1275"/>
      <c r="CC18" s="1275"/>
      <c r="CD18" s="1275"/>
      <c r="CE18" s="1275"/>
      <c r="CF18" s="1275"/>
      <c r="CG18" s="1275"/>
      <c r="CH18" s="1275"/>
      <c r="CI18" s="1275"/>
      <c r="CJ18" s="1275"/>
      <c r="CK18" s="1275"/>
      <c r="CL18" s="1275"/>
      <c r="CM18" s="1275"/>
      <c r="CN18" s="1275"/>
      <c r="CO18" s="1275"/>
      <c r="CP18" s="1275"/>
      <c r="CQ18" s="1275"/>
      <c r="CR18" s="1275"/>
      <c r="CS18" s="1275"/>
      <c r="CT18" s="1275"/>
      <c r="CU18" s="1275"/>
      <c r="CV18" s="1275"/>
      <c r="CW18" s="1275"/>
    </row>
    <row r="19" spans="1:101" s="1279" customFormat="1">
      <c r="A19" s="331">
        <v>3000</v>
      </c>
      <c r="B19" s="332" t="s">
        <v>348</v>
      </c>
      <c r="C19" s="333"/>
      <c r="D19" s="333"/>
      <c r="E19" s="333"/>
      <c r="F19" s="333"/>
      <c r="G19" s="333"/>
      <c r="H19" s="334"/>
      <c r="I19" s="1274"/>
      <c r="J19" s="1274"/>
      <c r="K19" s="1274"/>
      <c r="L19" s="1274"/>
      <c r="M19" s="1274"/>
      <c r="N19" s="1274"/>
      <c r="O19" s="1274"/>
      <c r="P19" s="1274"/>
      <c r="Q19" s="1274"/>
      <c r="R19" s="1274"/>
      <c r="S19" s="1274"/>
      <c r="T19" s="1274"/>
      <c r="U19" s="1274"/>
      <c r="V19" s="1274"/>
      <c r="W19" s="1274"/>
      <c r="X19" s="1274"/>
      <c r="Y19" s="1274"/>
      <c r="Z19" s="1274"/>
      <c r="AA19" s="1274"/>
      <c r="AB19" s="1274"/>
      <c r="AC19" s="1274"/>
      <c r="AD19" s="1275"/>
      <c r="AE19" s="1275"/>
      <c r="AF19" s="1275"/>
      <c r="AG19" s="1275"/>
      <c r="AH19" s="1275"/>
      <c r="AI19" s="1275"/>
      <c r="AJ19" s="1275"/>
      <c r="AK19" s="1275"/>
      <c r="AL19" s="1275"/>
      <c r="AM19" s="1275"/>
      <c r="AN19" s="1275"/>
      <c r="AO19" s="1275"/>
      <c r="AP19" s="1275"/>
      <c r="AQ19" s="1275"/>
      <c r="AR19" s="1275"/>
      <c r="AS19" s="1275"/>
      <c r="AT19" s="1275"/>
      <c r="AU19" s="1275"/>
      <c r="AV19" s="1275"/>
      <c r="AW19" s="1275"/>
      <c r="AX19" s="1275"/>
      <c r="AY19" s="1275"/>
      <c r="AZ19" s="1275"/>
      <c r="BA19" s="1275"/>
      <c r="BB19" s="1275"/>
      <c r="BC19" s="1275"/>
      <c r="BD19" s="1275"/>
      <c r="BE19" s="1275"/>
      <c r="BF19" s="1275"/>
      <c r="BG19" s="1275"/>
      <c r="BH19" s="1275"/>
      <c r="BI19" s="1275"/>
      <c r="BJ19" s="1275"/>
      <c r="BK19" s="1275"/>
      <c r="BL19" s="1275"/>
      <c r="BM19" s="1275"/>
      <c r="BN19" s="1275"/>
      <c r="BO19" s="1275"/>
      <c r="BP19" s="1275"/>
      <c r="BQ19" s="1275"/>
      <c r="BR19" s="1275"/>
      <c r="BS19" s="1275"/>
      <c r="BT19" s="1275"/>
      <c r="BU19" s="1275"/>
      <c r="BV19" s="1275"/>
      <c r="BW19" s="1275"/>
      <c r="BX19" s="1275"/>
      <c r="BY19" s="1275"/>
      <c r="BZ19" s="1275"/>
      <c r="CA19" s="1275"/>
      <c r="CB19" s="1275"/>
      <c r="CC19" s="1275"/>
      <c r="CD19" s="1275"/>
      <c r="CE19" s="1275"/>
      <c r="CF19" s="1275"/>
      <c r="CG19" s="1275"/>
      <c r="CH19" s="1275"/>
      <c r="CI19" s="1275"/>
      <c r="CJ19" s="1275"/>
      <c r="CK19" s="1275"/>
      <c r="CL19" s="1275"/>
      <c r="CM19" s="1275"/>
      <c r="CN19" s="1275"/>
      <c r="CO19" s="1275"/>
      <c r="CP19" s="1275"/>
      <c r="CQ19" s="1275"/>
      <c r="CR19" s="1275"/>
      <c r="CS19" s="1275"/>
      <c r="CT19" s="1275"/>
      <c r="CU19" s="1275"/>
      <c r="CV19" s="1275"/>
      <c r="CW19" s="1275"/>
    </row>
    <row r="20" spans="1:101">
      <c r="A20" s="338">
        <v>3350</v>
      </c>
      <c r="B20" s="339" t="s">
        <v>1009</v>
      </c>
      <c r="C20" s="1280"/>
      <c r="D20" s="1280"/>
      <c r="E20" s="1280"/>
      <c r="F20" s="1280"/>
      <c r="G20" s="1280"/>
      <c r="H20" s="1281"/>
    </row>
    <row r="21" spans="1:101" ht="22.8">
      <c r="A21" s="340"/>
      <c r="B21" s="341" t="s">
        <v>350</v>
      </c>
      <c r="C21" s="1282"/>
      <c r="D21" s="1282"/>
      <c r="E21" s="1282"/>
      <c r="F21" s="1282"/>
      <c r="G21" s="1282"/>
      <c r="H21" s="1283"/>
    </row>
    <row r="22" spans="1:101">
      <c r="A22" s="340"/>
      <c r="B22" s="341" t="s">
        <v>351</v>
      </c>
      <c r="C22" s="1282"/>
      <c r="D22" s="1282"/>
      <c r="E22" s="1282"/>
      <c r="F22" s="1282"/>
      <c r="G22" s="1282"/>
      <c r="H22" s="1283"/>
    </row>
    <row r="23" spans="1:101">
      <c r="A23" s="340"/>
      <c r="B23" s="341" t="s">
        <v>352</v>
      </c>
      <c r="C23" s="1282"/>
      <c r="D23" s="1282"/>
      <c r="E23" s="1282"/>
      <c r="F23" s="1282"/>
      <c r="G23" s="1282"/>
      <c r="H23" s="1283"/>
    </row>
    <row r="24" spans="1:101">
      <c r="A24" s="338">
        <v>3510</v>
      </c>
      <c r="B24" s="339" t="s">
        <v>353</v>
      </c>
      <c r="C24" s="1280"/>
      <c r="D24" s="1280"/>
      <c r="E24" s="1280"/>
      <c r="F24" s="1280"/>
      <c r="G24" s="1280"/>
      <c r="H24" s="1281"/>
    </row>
    <row r="25" spans="1:101">
      <c r="A25" s="338">
        <v>3520</v>
      </c>
      <c r="B25" s="342" t="s">
        <v>354</v>
      </c>
      <c r="C25" s="1280"/>
      <c r="D25" s="1280"/>
      <c r="E25" s="1280"/>
      <c r="F25" s="1280"/>
      <c r="G25" s="1280"/>
      <c r="H25" s="1281"/>
    </row>
    <row r="26" spans="1:101" s="1279" customFormat="1">
      <c r="A26" s="331">
        <v>4000</v>
      </c>
      <c r="B26" s="332" t="s">
        <v>1008</v>
      </c>
      <c r="C26" s="333"/>
      <c r="D26" s="333"/>
      <c r="E26" s="333"/>
      <c r="F26" s="333"/>
      <c r="G26" s="333"/>
      <c r="H26" s="334"/>
      <c r="I26" s="1274"/>
      <c r="J26" s="1274"/>
      <c r="K26" s="1274"/>
      <c r="L26" s="1274"/>
      <c r="M26" s="1274"/>
      <c r="N26" s="1274"/>
      <c r="O26" s="1274"/>
      <c r="P26" s="1274"/>
      <c r="Q26" s="1274"/>
      <c r="R26" s="1274"/>
      <c r="S26" s="1274"/>
      <c r="T26" s="1274"/>
      <c r="U26" s="1274"/>
      <c r="V26" s="1274"/>
      <c r="W26" s="1274"/>
      <c r="X26" s="1274"/>
      <c r="Y26" s="1274"/>
      <c r="Z26" s="1274"/>
      <c r="AA26" s="1274"/>
      <c r="AB26" s="1274"/>
      <c r="AC26" s="1274"/>
      <c r="AD26" s="1275"/>
      <c r="AE26" s="1275"/>
      <c r="AF26" s="1275"/>
      <c r="AG26" s="1275"/>
      <c r="AH26" s="1275"/>
      <c r="AI26" s="1275"/>
      <c r="AJ26" s="1275"/>
      <c r="AK26" s="1275"/>
      <c r="AL26" s="1275"/>
      <c r="AM26" s="1275"/>
      <c r="AN26" s="1275"/>
      <c r="AO26" s="1275"/>
      <c r="AP26" s="1275"/>
      <c r="AQ26" s="1275"/>
      <c r="AR26" s="1275"/>
      <c r="AS26" s="1275"/>
      <c r="AT26" s="1275"/>
      <c r="AU26" s="1275"/>
      <c r="AV26" s="1275"/>
      <c r="AW26" s="1275"/>
      <c r="AX26" s="1275"/>
      <c r="AY26" s="1275"/>
      <c r="AZ26" s="1275"/>
      <c r="BA26" s="1275"/>
      <c r="BB26" s="1275"/>
      <c r="BC26" s="1275"/>
      <c r="BD26" s="1275"/>
      <c r="BE26" s="1275"/>
      <c r="BF26" s="1275"/>
      <c r="BG26" s="1275"/>
      <c r="BH26" s="1275"/>
      <c r="BI26" s="1275"/>
      <c r="BJ26" s="1275"/>
      <c r="BK26" s="1275"/>
      <c r="BL26" s="1275"/>
      <c r="BM26" s="1275"/>
      <c r="BN26" s="1275"/>
      <c r="BO26" s="1275"/>
      <c r="BP26" s="1275"/>
      <c r="BQ26" s="1275"/>
      <c r="BR26" s="1275"/>
      <c r="BS26" s="1275"/>
      <c r="BT26" s="1275"/>
      <c r="BU26" s="1275"/>
      <c r="BV26" s="1275"/>
      <c r="BW26" s="1275"/>
      <c r="BX26" s="1275"/>
      <c r="BY26" s="1275"/>
      <c r="BZ26" s="1275"/>
      <c r="CA26" s="1275"/>
      <c r="CB26" s="1275"/>
      <c r="CC26" s="1275"/>
      <c r="CD26" s="1275"/>
      <c r="CE26" s="1275"/>
      <c r="CF26" s="1275"/>
      <c r="CG26" s="1275"/>
      <c r="CH26" s="1275"/>
      <c r="CI26" s="1275"/>
      <c r="CJ26" s="1275"/>
      <c r="CK26" s="1275"/>
      <c r="CL26" s="1275"/>
      <c r="CM26" s="1275"/>
      <c r="CN26" s="1275"/>
      <c r="CO26" s="1275"/>
      <c r="CP26" s="1275"/>
      <c r="CQ26" s="1275"/>
      <c r="CR26" s="1275"/>
      <c r="CS26" s="1275"/>
      <c r="CT26" s="1275"/>
      <c r="CU26" s="1275"/>
      <c r="CV26" s="1275"/>
      <c r="CW26" s="1275"/>
    </row>
    <row r="27" spans="1:101" s="1279" customFormat="1">
      <c r="A27" s="331">
        <v>5000</v>
      </c>
      <c r="B27" s="332" t="s">
        <v>1010</v>
      </c>
      <c r="C27" s="333"/>
      <c r="D27" s="333"/>
      <c r="E27" s="333"/>
      <c r="F27" s="333"/>
      <c r="G27" s="333"/>
      <c r="H27" s="334"/>
      <c r="I27" s="1274"/>
      <c r="J27" s="1274"/>
      <c r="K27" s="1274"/>
      <c r="L27" s="1274"/>
      <c r="M27" s="1274"/>
      <c r="N27" s="1274"/>
      <c r="O27" s="1274"/>
      <c r="P27" s="1274"/>
      <c r="Q27" s="1274"/>
      <c r="R27" s="1274"/>
      <c r="S27" s="1274"/>
      <c r="T27" s="1274"/>
      <c r="U27" s="1274"/>
      <c r="V27" s="1274"/>
      <c r="W27" s="1274"/>
      <c r="X27" s="1274"/>
      <c r="Y27" s="1274"/>
      <c r="Z27" s="1274"/>
      <c r="AA27" s="1274"/>
      <c r="AB27" s="1274"/>
      <c r="AC27" s="1274"/>
      <c r="AD27" s="1275"/>
      <c r="AE27" s="1275"/>
      <c r="AF27" s="1275"/>
      <c r="AG27" s="1275"/>
      <c r="AH27" s="1275"/>
      <c r="AI27" s="1275"/>
      <c r="AJ27" s="1275"/>
      <c r="AK27" s="1275"/>
      <c r="AL27" s="1275"/>
      <c r="AM27" s="1275"/>
      <c r="AN27" s="1275"/>
      <c r="AO27" s="1275"/>
      <c r="AP27" s="1275"/>
      <c r="AQ27" s="1275"/>
      <c r="AR27" s="1275"/>
      <c r="AS27" s="1275"/>
      <c r="AT27" s="1275"/>
      <c r="AU27" s="1275"/>
      <c r="AV27" s="1275"/>
      <c r="AW27" s="1275"/>
      <c r="AX27" s="1275"/>
      <c r="AY27" s="1275"/>
      <c r="AZ27" s="1275"/>
      <c r="BA27" s="1275"/>
      <c r="BB27" s="1275"/>
      <c r="BC27" s="1275"/>
      <c r="BD27" s="1275"/>
      <c r="BE27" s="1275"/>
      <c r="BF27" s="1275"/>
      <c r="BG27" s="1275"/>
      <c r="BH27" s="1275"/>
      <c r="BI27" s="1275"/>
      <c r="BJ27" s="1275"/>
      <c r="BK27" s="1275"/>
      <c r="BL27" s="1275"/>
      <c r="BM27" s="1275"/>
      <c r="BN27" s="1275"/>
      <c r="BO27" s="1275"/>
      <c r="BP27" s="1275"/>
      <c r="BQ27" s="1275"/>
      <c r="BR27" s="1275"/>
      <c r="BS27" s="1275"/>
      <c r="BT27" s="1275"/>
      <c r="BU27" s="1275"/>
      <c r="BV27" s="1275"/>
      <c r="BW27" s="1275"/>
      <c r="BX27" s="1275"/>
      <c r="BY27" s="1275"/>
      <c r="BZ27" s="1275"/>
      <c r="CA27" s="1275"/>
      <c r="CB27" s="1275"/>
      <c r="CC27" s="1275"/>
      <c r="CD27" s="1275"/>
      <c r="CE27" s="1275"/>
      <c r="CF27" s="1275"/>
      <c r="CG27" s="1275"/>
      <c r="CH27" s="1275"/>
      <c r="CI27" s="1275"/>
      <c r="CJ27" s="1275"/>
      <c r="CK27" s="1275"/>
      <c r="CL27" s="1275"/>
      <c r="CM27" s="1275"/>
      <c r="CN27" s="1275"/>
      <c r="CO27" s="1275"/>
      <c r="CP27" s="1275"/>
      <c r="CQ27" s="1275"/>
      <c r="CR27" s="1275"/>
      <c r="CS27" s="1275"/>
      <c r="CT27" s="1275"/>
      <c r="CU27" s="1275"/>
      <c r="CV27" s="1275"/>
      <c r="CW27" s="1275"/>
    </row>
    <row r="28" spans="1:101">
      <c r="A28" s="335">
        <v>5200</v>
      </c>
      <c r="B28" s="336" t="s">
        <v>355</v>
      </c>
      <c r="C28" s="1280"/>
      <c r="D28" s="1280"/>
      <c r="E28" s="1280"/>
      <c r="F28" s="1280"/>
      <c r="G28" s="1280"/>
      <c r="H28" s="1281"/>
    </row>
    <row r="29" spans="1:101" s="1279" customFormat="1">
      <c r="A29" s="331">
        <v>6000</v>
      </c>
      <c r="B29" s="332" t="s">
        <v>1007</v>
      </c>
      <c r="C29" s="333"/>
      <c r="D29" s="333"/>
      <c r="E29" s="333"/>
      <c r="F29" s="333"/>
      <c r="G29" s="333"/>
      <c r="H29" s="334"/>
      <c r="I29" s="1274"/>
      <c r="J29" s="1274"/>
      <c r="K29" s="1274"/>
      <c r="L29" s="1274"/>
      <c r="M29" s="1274"/>
      <c r="N29" s="1274"/>
      <c r="O29" s="1274"/>
      <c r="P29" s="1274"/>
      <c r="Q29" s="1274"/>
      <c r="R29" s="1274"/>
      <c r="S29" s="1274"/>
      <c r="T29" s="1274"/>
      <c r="U29" s="1274"/>
      <c r="V29" s="1274"/>
      <c r="W29" s="1274"/>
      <c r="X29" s="1274"/>
      <c r="Y29" s="1274"/>
      <c r="Z29" s="1274"/>
      <c r="AA29" s="1274"/>
      <c r="AB29" s="1274"/>
      <c r="AC29" s="1274"/>
      <c r="AD29" s="1275"/>
      <c r="AE29" s="1275"/>
      <c r="AF29" s="1275"/>
      <c r="AG29" s="1275"/>
      <c r="AH29" s="1275"/>
      <c r="AI29" s="1275"/>
      <c r="AJ29" s="1275"/>
      <c r="AK29" s="1275"/>
      <c r="AL29" s="1275"/>
      <c r="AM29" s="1275"/>
      <c r="AN29" s="1275"/>
      <c r="AO29" s="1275"/>
      <c r="AP29" s="1275"/>
      <c r="AQ29" s="1275"/>
      <c r="AR29" s="1275"/>
      <c r="AS29" s="1275"/>
      <c r="AT29" s="1275"/>
      <c r="AU29" s="1275"/>
      <c r="AV29" s="1275"/>
      <c r="AW29" s="1275"/>
      <c r="AX29" s="1275"/>
      <c r="AY29" s="1275"/>
      <c r="AZ29" s="1275"/>
      <c r="BA29" s="1275"/>
      <c r="BB29" s="1275"/>
      <c r="BC29" s="1275"/>
      <c r="BD29" s="1275"/>
      <c r="BE29" s="1275"/>
      <c r="BF29" s="1275"/>
      <c r="BG29" s="1275"/>
      <c r="BH29" s="1275"/>
      <c r="BI29" s="1275"/>
      <c r="BJ29" s="1275"/>
      <c r="BK29" s="1275"/>
      <c r="BL29" s="1275"/>
      <c r="BM29" s="1275"/>
      <c r="BN29" s="1275"/>
      <c r="BO29" s="1275"/>
      <c r="BP29" s="1275"/>
      <c r="BQ29" s="1275"/>
      <c r="BR29" s="1275"/>
      <c r="BS29" s="1275"/>
      <c r="BT29" s="1275"/>
      <c r="BU29" s="1275"/>
      <c r="BV29" s="1275"/>
      <c r="BW29" s="1275"/>
      <c r="BX29" s="1275"/>
      <c r="BY29" s="1275"/>
      <c r="BZ29" s="1275"/>
      <c r="CA29" s="1275"/>
      <c r="CB29" s="1275"/>
      <c r="CC29" s="1275"/>
      <c r="CD29" s="1275"/>
      <c r="CE29" s="1275"/>
      <c r="CF29" s="1275"/>
      <c r="CG29" s="1275"/>
      <c r="CH29" s="1275"/>
      <c r="CI29" s="1275"/>
      <c r="CJ29" s="1275"/>
      <c r="CK29" s="1275"/>
      <c r="CL29" s="1275"/>
      <c r="CM29" s="1275"/>
      <c r="CN29" s="1275"/>
      <c r="CO29" s="1275"/>
      <c r="CP29" s="1275"/>
      <c r="CQ29" s="1275"/>
      <c r="CR29" s="1275"/>
      <c r="CS29" s="1275"/>
      <c r="CT29" s="1275"/>
      <c r="CU29" s="1275"/>
      <c r="CV29" s="1275"/>
      <c r="CW29" s="1275"/>
    </row>
    <row r="30" spans="1:101">
      <c r="A30" s="335">
        <v>6100</v>
      </c>
      <c r="B30" s="336" t="s">
        <v>1005</v>
      </c>
      <c r="C30" s="1280"/>
      <c r="D30" s="1280"/>
      <c r="E30" s="1280"/>
      <c r="F30" s="1280"/>
      <c r="G30" s="1280"/>
      <c r="H30" s="1281"/>
    </row>
    <row r="31" spans="1:101">
      <c r="A31" s="338">
        <v>6110</v>
      </c>
      <c r="B31" s="339" t="s">
        <v>1004</v>
      </c>
      <c r="C31" s="1280"/>
      <c r="D31" s="1280"/>
      <c r="E31" s="1280"/>
      <c r="F31" s="1280"/>
      <c r="G31" s="1280"/>
      <c r="H31" s="1281"/>
    </row>
    <row r="32" spans="1:101" ht="22.8">
      <c r="A32" s="338">
        <v>6118</v>
      </c>
      <c r="B32" s="339" t="s">
        <v>356</v>
      </c>
      <c r="C32" s="1280"/>
      <c r="D32" s="1280"/>
      <c r="E32" s="1280"/>
      <c r="F32" s="1280"/>
      <c r="G32" s="1280"/>
      <c r="H32" s="1281"/>
    </row>
    <row r="33" spans="1:101">
      <c r="A33" s="338">
        <v>6435</v>
      </c>
      <c r="B33" s="339" t="s">
        <v>1003</v>
      </c>
      <c r="C33" s="1280"/>
      <c r="D33" s="1280"/>
      <c r="E33" s="1280"/>
      <c r="F33" s="1280"/>
      <c r="G33" s="1280"/>
      <c r="H33" s="1281"/>
    </row>
    <row r="34" spans="1:101" ht="22.8">
      <c r="A34" s="340"/>
      <c r="B34" s="341" t="s">
        <v>350</v>
      </c>
      <c r="C34" s="1282"/>
      <c r="D34" s="1282"/>
      <c r="E34" s="1282"/>
      <c r="F34" s="1282"/>
      <c r="G34" s="1282"/>
      <c r="H34" s="1283"/>
    </row>
    <row r="35" spans="1:101">
      <c r="A35" s="340"/>
      <c r="B35" s="341" t="s">
        <v>351</v>
      </c>
      <c r="C35" s="1282"/>
      <c r="D35" s="1282"/>
      <c r="E35" s="1282"/>
      <c r="F35" s="1282"/>
      <c r="G35" s="1282"/>
      <c r="H35" s="1283"/>
    </row>
    <row r="36" spans="1:101">
      <c r="A36" s="340"/>
      <c r="B36" s="341" t="s">
        <v>352</v>
      </c>
      <c r="C36" s="1282"/>
      <c r="D36" s="1282"/>
      <c r="E36" s="1282"/>
      <c r="F36" s="1282"/>
      <c r="G36" s="1282"/>
      <c r="H36" s="1283"/>
    </row>
    <row r="37" spans="1:101">
      <c r="A37" s="338">
        <v>6451</v>
      </c>
      <c r="B37" s="339" t="s">
        <v>353</v>
      </c>
      <c r="C37" s="1280"/>
      <c r="D37" s="1280"/>
      <c r="E37" s="1280"/>
      <c r="F37" s="1280"/>
      <c r="G37" s="1280"/>
      <c r="H37" s="1281"/>
    </row>
    <row r="38" spans="1:101" s="1279" customFormat="1">
      <c r="A38" s="331">
        <v>7000</v>
      </c>
      <c r="B38" s="332" t="s">
        <v>1006</v>
      </c>
      <c r="C38" s="343"/>
      <c r="D38" s="343"/>
      <c r="E38" s="343"/>
      <c r="F38" s="343"/>
      <c r="G38" s="343"/>
      <c r="H38" s="344"/>
      <c r="I38" s="1274"/>
      <c r="J38" s="1274"/>
      <c r="K38" s="1274"/>
      <c r="L38" s="1274"/>
      <c r="M38" s="1274"/>
      <c r="N38" s="1274"/>
      <c r="O38" s="1274"/>
      <c r="P38" s="1274"/>
      <c r="Q38" s="1274"/>
      <c r="R38" s="1274"/>
      <c r="S38" s="1274"/>
      <c r="T38" s="1274"/>
      <c r="U38" s="1274"/>
      <c r="V38" s="1274"/>
      <c r="W38" s="1274"/>
      <c r="X38" s="1274"/>
      <c r="Y38" s="1274"/>
      <c r="Z38" s="1274"/>
      <c r="AA38" s="1274"/>
      <c r="AB38" s="1274"/>
      <c r="AC38" s="1274"/>
      <c r="AD38" s="1275"/>
      <c r="AE38" s="1275"/>
      <c r="AF38" s="1275"/>
      <c r="AG38" s="1275"/>
      <c r="AH38" s="1275"/>
      <c r="AI38" s="1275"/>
      <c r="AJ38" s="1275"/>
      <c r="AK38" s="1275"/>
      <c r="AL38" s="1275"/>
      <c r="AM38" s="1275"/>
      <c r="AN38" s="1275"/>
      <c r="AO38" s="1275"/>
      <c r="AP38" s="1275"/>
      <c r="AQ38" s="1275"/>
      <c r="AR38" s="1275"/>
      <c r="AS38" s="1275"/>
      <c r="AT38" s="1275"/>
      <c r="AU38" s="1275"/>
      <c r="AV38" s="1275"/>
      <c r="AW38" s="1275"/>
      <c r="AX38" s="1275"/>
      <c r="AY38" s="1275"/>
      <c r="AZ38" s="1275"/>
      <c r="BA38" s="1275"/>
      <c r="BB38" s="1275"/>
      <c r="BC38" s="1275"/>
      <c r="BD38" s="1275"/>
      <c r="BE38" s="1275"/>
      <c r="BF38" s="1275"/>
      <c r="BG38" s="1275"/>
      <c r="BH38" s="1275"/>
      <c r="BI38" s="1275"/>
      <c r="BJ38" s="1275"/>
      <c r="BK38" s="1275"/>
      <c r="BL38" s="1275"/>
      <c r="BM38" s="1275"/>
      <c r="BN38" s="1275"/>
      <c r="BO38" s="1275"/>
      <c r="BP38" s="1275"/>
      <c r="BQ38" s="1275"/>
      <c r="BR38" s="1275"/>
      <c r="BS38" s="1275"/>
      <c r="BT38" s="1275"/>
      <c r="BU38" s="1275"/>
      <c r="BV38" s="1275"/>
      <c r="BW38" s="1275"/>
      <c r="BX38" s="1275"/>
      <c r="BY38" s="1275"/>
      <c r="BZ38" s="1275"/>
      <c r="CA38" s="1275"/>
      <c r="CB38" s="1275"/>
      <c r="CC38" s="1275"/>
      <c r="CD38" s="1275"/>
      <c r="CE38" s="1275"/>
      <c r="CF38" s="1275"/>
      <c r="CG38" s="1275"/>
      <c r="CH38" s="1275"/>
      <c r="CI38" s="1275"/>
      <c r="CJ38" s="1275"/>
      <c r="CK38" s="1275"/>
      <c r="CL38" s="1275"/>
      <c r="CM38" s="1275"/>
      <c r="CN38" s="1275"/>
      <c r="CO38" s="1275"/>
      <c r="CP38" s="1275"/>
      <c r="CQ38" s="1275"/>
      <c r="CR38" s="1275"/>
      <c r="CS38" s="1275"/>
      <c r="CT38" s="1275"/>
      <c r="CU38" s="1275"/>
      <c r="CV38" s="1275"/>
      <c r="CW38" s="1275"/>
    </row>
    <row r="39" spans="1:101">
      <c r="A39" s="335">
        <v>7100</v>
      </c>
      <c r="B39" s="336" t="s">
        <v>357</v>
      </c>
      <c r="C39" s="1284"/>
      <c r="D39" s="1284"/>
      <c r="E39" s="1284"/>
      <c r="F39" s="1284"/>
      <c r="G39" s="1284"/>
      <c r="H39" s="1285"/>
    </row>
    <row r="40" spans="1:101">
      <c r="A40" s="335">
        <v>7200</v>
      </c>
      <c r="B40" s="336" t="s">
        <v>358</v>
      </c>
      <c r="C40" s="1284"/>
      <c r="D40" s="1284"/>
      <c r="E40" s="1284"/>
      <c r="F40" s="1284"/>
      <c r="G40" s="1284"/>
      <c r="H40" s="1285"/>
    </row>
    <row r="41" spans="1:101" s="1279" customFormat="1">
      <c r="A41" s="331">
        <v>8000</v>
      </c>
      <c r="B41" s="332" t="s">
        <v>1011</v>
      </c>
      <c r="C41" s="333"/>
      <c r="D41" s="333"/>
      <c r="E41" s="333"/>
      <c r="F41" s="333"/>
      <c r="G41" s="333"/>
      <c r="H41" s="334"/>
      <c r="I41" s="1274"/>
      <c r="J41" s="1274"/>
      <c r="K41" s="1274"/>
      <c r="L41" s="1274"/>
      <c r="M41" s="1274"/>
      <c r="N41" s="1274"/>
      <c r="O41" s="1274"/>
      <c r="P41" s="1274"/>
      <c r="Q41" s="1274"/>
      <c r="R41" s="1274"/>
      <c r="S41" s="1274"/>
      <c r="T41" s="1274"/>
      <c r="U41" s="1274"/>
      <c r="V41" s="1274"/>
      <c r="W41" s="1274"/>
      <c r="X41" s="1274"/>
      <c r="Y41" s="1274"/>
      <c r="Z41" s="1274"/>
      <c r="AA41" s="1274"/>
      <c r="AB41" s="1274"/>
      <c r="AC41" s="1274"/>
      <c r="AD41" s="1275"/>
      <c r="AE41" s="1275"/>
      <c r="AF41" s="1275"/>
      <c r="AG41" s="1275"/>
      <c r="AH41" s="1275"/>
      <c r="AI41" s="1275"/>
      <c r="AJ41" s="1275"/>
      <c r="AK41" s="1275"/>
      <c r="AL41" s="1275"/>
      <c r="AM41" s="1275"/>
      <c r="AN41" s="1275"/>
      <c r="AO41" s="1275"/>
      <c r="AP41" s="1275"/>
      <c r="AQ41" s="1275"/>
      <c r="AR41" s="1275"/>
      <c r="AS41" s="1275"/>
      <c r="AT41" s="1275"/>
      <c r="AU41" s="1275"/>
      <c r="AV41" s="1275"/>
      <c r="AW41" s="1275"/>
      <c r="AX41" s="1275"/>
      <c r="AY41" s="1275"/>
      <c r="AZ41" s="1275"/>
      <c r="BA41" s="1275"/>
      <c r="BB41" s="1275"/>
      <c r="BC41" s="1275"/>
      <c r="BD41" s="1275"/>
      <c r="BE41" s="1275"/>
      <c r="BF41" s="1275"/>
      <c r="BG41" s="1275"/>
      <c r="BH41" s="1275"/>
      <c r="BI41" s="1275"/>
      <c r="BJ41" s="1275"/>
      <c r="BK41" s="1275"/>
      <c r="BL41" s="1275"/>
      <c r="BM41" s="1275"/>
      <c r="BN41" s="1275"/>
      <c r="BO41" s="1275"/>
      <c r="BP41" s="1275"/>
      <c r="BQ41" s="1275"/>
      <c r="BR41" s="1275"/>
      <c r="BS41" s="1275"/>
      <c r="BT41" s="1275"/>
      <c r="BU41" s="1275"/>
      <c r="BV41" s="1275"/>
      <c r="BW41" s="1275"/>
      <c r="BX41" s="1275"/>
      <c r="BY41" s="1275"/>
      <c r="BZ41" s="1275"/>
      <c r="CA41" s="1275"/>
      <c r="CB41" s="1275"/>
      <c r="CC41" s="1275"/>
      <c r="CD41" s="1275"/>
      <c r="CE41" s="1275"/>
      <c r="CF41" s="1275"/>
      <c r="CG41" s="1275"/>
      <c r="CH41" s="1275"/>
      <c r="CI41" s="1275"/>
      <c r="CJ41" s="1275"/>
      <c r="CK41" s="1275"/>
      <c r="CL41" s="1275"/>
      <c r="CM41" s="1275"/>
      <c r="CN41" s="1275"/>
      <c r="CO41" s="1275"/>
      <c r="CP41" s="1275"/>
      <c r="CQ41" s="1275"/>
      <c r="CR41" s="1275"/>
      <c r="CS41" s="1275"/>
      <c r="CT41" s="1275"/>
      <c r="CU41" s="1275"/>
      <c r="CV41" s="1275"/>
      <c r="CW41" s="1275"/>
    </row>
    <row r="42" spans="1:101">
      <c r="A42" s="335">
        <v>8100</v>
      </c>
      <c r="B42" s="336" t="s">
        <v>1005</v>
      </c>
      <c r="C42" s="1280"/>
      <c r="D42" s="1280"/>
      <c r="E42" s="1280"/>
      <c r="F42" s="1280"/>
      <c r="G42" s="1280"/>
      <c r="H42" s="1281"/>
    </row>
    <row r="43" spans="1:101">
      <c r="A43" s="338">
        <v>8110</v>
      </c>
      <c r="B43" s="339" t="s">
        <v>1004</v>
      </c>
      <c r="C43" s="1280"/>
      <c r="D43" s="1280"/>
      <c r="E43" s="1280"/>
      <c r="F43" s="1280"/>
      <c r="G43" s="1280"/>
      <c r="H43" s="1281"/>
    </row>
    <row r="44" spans="1:101">
      <c r="A44" s="340">
        <v>8435</v>
      </c>
      <c r="B44" s="342" t="s">
        <v>1003</v>
      </c>
      <c r="C44" s="1280"/>
      <c r="D44" s="1280"/>
      <c r="E44" s="1280"/>
      <c r="F44" s="1280"/>
      <c r="G44" s="1280"/>
      <c r="H44" s="1281"/>
    </row>
    <row r="45" spans="1:101" ht="22.8">
      <c r="A45" s="340"/>
      <c r="B45" s="341" t="s">
        <v>350</v>
      </c>
      <c r="C45" s="1282"/>
      <c r="D45" s="1282"/>
      <c r="E45" s="1282"/>
      <c r="F45" s="1282"/>
      <c r="G45" s="1282"/>
      <c r="H45" s="1283"/>
    </row>
    <row r="46" spans="1:101">
      <c r="A46" s="340"/>
      <c r="B46" s="341" t="s">
        <v>351</v>
      </c>
      <c r="C46" s="1282"/>
      <c r="D46" s="1282"/>
      <c r="E46" s="1282"/>
      <c r="F46" s="1282"/>
      <c r="G46" s="1282"/>
      <c r="H46" s="1283"/>
    </row>
    <row r="47" spans="1:101">
      <c r="A47" s="340"/>
      <c r="B47" s="341" t="s">
        <v>352</v>
      </c>
      <c r="C47" s="1282"/>
      <c r="D47" s="1282"/>
      <c r="E47" s="1282"/>
      <c r="F47" s="1282"/>
      <c r="G47" s="1282"/>
      <c r="H47" s="1283"/>
    </row>
    <row r="48" spans="1:101">
      <c r="A48" s="340">
        <v>8451</v>
      </c>
      <c r="B48" s="342" t="s">
        <v>353</v>
      </c>
      <c r="C48" s="1280"/>
      <c r="D48" s="1280"/>
      <c r="E48" s="1280"/>
      <c r="F48" s="1280"/>
      <c r="G48" s="1280"/>
      <c r="H48" s="1281"/>
    </row>
    <row r="49" spans="1:101">
      <c r="A49" s="335">
        <v>8700</v>
      </c>
      <c r="B49" s="336" t="s">
        <v>761</v>
      </c>
      <c r="C49" s="1280"/>
      <c r="D49" s="1280"/>
      <c r="E49" s="1280"/>
      <c r="F49" s="1280"/>
      <c r="G49" s="1280"/>
      <c r="H49" s="1281"/>
    </row>
    <row r="50" spans="1:101">
      <c r="A50" s="338">
        <v>8710</v>
      </c>
      <c r="B50" s="339" t="s">
        <v>357</v>
      </c>
      <c r="C50" s="1280"/>
      <c r="D50" s="1280"/>
      <c r="E50" s="1280"/>
      <c r="F50" s="1280"/>
      <c r="G50" s="1280"/>
      <c r="H50" s="1281"/>
    </row>
    <row r="51" spans="1:101">
      <c r="A51" s="338">
        <v>8720</v>
      </c>
      <c r="B51" s="339" t="s">
        <v>359</v>
      </c>
      <c r="C51" s="1280"/>
      <c r="D51" s="1280"/>
      <c r="E51" s="1280"/>
      <c r="F51" s="1280"/>
      <c r="G51" s="1280"/>
      <c r="H51" s="1281"/>
    </row>
    <row r="52" spans="1:101" s="1279" customFormat="1">
      <c r="A52" s="331">
        <v>9000</v>
      </c>
      <c r="B52" s="332" t="s">
        <v>1012</v>
      </c>
      <c r="C52" s="333"/>
      <c r="D52" s="333"/>
      <c r="E52" s="333"/>
      <c r="F52" s="333"/>
      <c r="G52" s="333"/>
      <c r="H52" s="334"/>
      <c r="I52" s="1274"/>
      <c r="J52" s="1274"/>
      <c r="K52" s="1274"/>
      <c r="L52" s="1274"/>
      <c r="M52" s="1274"/>
      <c r="N52" s="1274"/>
      <c r="O52" s="1274"/>
      <c r="P52" s="1274"/>
      <c r="Q52" s="1274"/>
      <c r="R52" s="1274"/>
      <c r="S52" s="1274"/>
      <c r="T52" s="1274"/>
      <c r="U52" s="1274"/>
      <c r="V52" s="1274"/>
      <c r="W52" s="1274"/>
      <c r="X52" s="1274"/>
      <c r="Y52" s="1274"/>
      <c r="Z52" s="1274"/>
      <c r="AA52" s="1274"/>
      <c r="AB52" s="1274"/>
      <c r="AC52" s="1274"/>
      <c r="AD52" s="1275"/>
      <c r="AE52" s="1275"/>
      <c r="AF52" s="1275"/>
      <c r="AG52" s="1275"/>
      <c r="AH52" s="1275"/>
      <c r="AI52" s="1275"/>
      <c r="AJ52" s="1275"/>
      <c r="AK52" s="1275"/>
      <c r="AL52" s="1275"/>
      <c r="AM52" s="1275"/>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row>
    <row r="53" spans="1:101">
      <c r="A53" s="335" t="s">
        <v>360</v>
      </c>
      <c r="B53" s="336" t="s">
        <v>1013</v>
      </c>
      <c r="C53" s="1280"/>
      <c r="D53" s="1280"/>
      <c r="E53" s="1280"/>
      <c r="F53" s="1280"/>
      <c r="G53" s="1280"/>
      <c r="H53" s="1281"/>
    </row>
    <row r="54" spans="1:101">
      <c r="A54" s="335" t="s">
        <v>361</v>
      </c>
      <c r="B54" s="336" t="s">
        <v>1034</v>
      </c>
      <c r="C54" s="1280"/>
      <c r="D54" s="1280"/>
      <c r="E54" s="1280"/>
      <c r="F54" s="1280"/>
      <c r="G54" s="1280"/>
      <c r="H54" s="1281"/>
    </row>
    <row r="55" spans="1:101" ht="24">
      <c r="A55" s="335" t="s">
        <v>363</v>
      </c>
      <c r="B55" s="336" t="s">
        <v>1014</v>
      </c>
      <c r="C55" s="1280"/>
      <c r="D55" s="1280"/>
      <c r="E55" s="1280"/>
      <c r="F55" s="1280"/>
      <c r="G55" s="1280"/>
      <c r="H55" s="1281"/>
    </row>
    <row r="56" spans="1:101">
      <c r="A56" s="335">
        <v>9700</v>
      </c>
      <c r="B56" s="336" t="s">
        <v>1035</v>
      </c>
      <c r="C56" s="1280"/>
      <c r="D56" s="1280"/>
      <c r="E56" s="1280"/>
      <c r="F56" s="1280"/>
      <c r="G56" s="1280"/>
      <c r="H56" s="1281"/>
    </row>
    <row r="57" spans="1:101">
      <c r="A57" s="335">
        <v>9900</v>
      </c>
      <c r="B57" s="336" t="s">
        <v>1015</v>
      </c>
      <c r="C57" s="1280"/>
      <c r="D57" s="1280"/>
      <c r="E57" s="1280"/>
      <c r="F57" s="1280"/>
      <c r="G57" s="1280"/>
      <c r="H57" s="1281"/>
    </row>
    <row r="58" spans="1:101" s="1279" customFormat="1" ht="13.8" thickBot="1">
      <c r="A58" s="345" t="s">
        <v>96</v>
      </c>
      <c r="B58" s="346" t="s">
        <v>365</v>
      </c>
      <c r="C58" s="1286">
        <f>+C12+C14+C16+C19+C26+C27+C29+C38+C41+C52</f>
        <v>0</v>
      </c>
      <c r="D58" s="1286">
        <f t="shared" ref="D58:H58" si="0">+D12+D14+D16+D19+D26+D27+D29+D38+D41+D52</f>
        <v>0</v>
      </c>
      <c r="E58" s="1286">
        <f t="shared" si="0"/>
        <v>0</v>
      </c>
      <c r="F58" s="1286">
        <f t="shared" si="0"/>
        <v>0</v>
      </c>
      <c r="G58" s="1286">
        <f t="shared" si="0"/>
        <v>0</v>
      </c>
      <c r="H58" s="1286">
        <f t="shared" si="0"/>
        <v>0</v>
      </c>
      <c r="I58" s="1274"/>
      <c r="J58" s="1274"/>
      <c r="K58" s="1274"/>
      <c r="L58" s="1274"/>
      <c r="M58" s="1274"/>
      <c r="N58" s="1274"/>
      <c r="O58" s="1274"/>
      <c r="P58" s="1274"/>
      <c r="Q58" s="1274"/>
      <c r="R58" s="1274"/>
      <c r="S58" s="1274"/>
      <c r="T58" s="1274"/>
      <c r="U58" s="1274"/>
      <c r="V58" s="1274"/>
      <c r="W58" s="1274"/>
      <c r="X58" s="1274"/>
      <c r="Y58" s="1274"/>
      <c r="Z58" s="1274"/>
      <c r="AA58" s="1274"/>
      <c r="AB58" s="1274"/>
      <c r="AC58" s="1274"/>
      <c r="AD58" s="1275"/>
      <c r="AE58" s="1275"/>
      <c r="AF58" s="1275"/>
      <c r="AG58" s="1275"/>
      <c r="AH58" s="1275"/>
      <c r="AI58" s="1275"/>
      <c r="AJ58" s="1275"/>
      <c r="AK58" s="1275"/>
      <c r="AL58" s="1275"/>
      <c r="AM58" s="1275"/>
      <c r="AN58" s="1275"/>
      <c r="AO58" s="1275"/>
      <c r="AP58" s="1275"/>
      <c r="AQ58" s="1275"/>
      <c r="AR58" s="1275"/>
      <c r="AS58" s="1275"/>
      <c r="AT58" s="1275"/>
      <c r="AU58" s="1275"/>
      <c r="AV58" s="1275"/>
      <c r="AW58" s="1275"/>
      <c r="AX58" s="1275"/>
      <c r="AY58" s="1275"/>
      <c r="AZ58" s="1275"/>
      <c r="BA58" s="1275"/>
      <c r="BB58" s="1275"/>
      <c r="BC58" s="1275"/>
      <c r="BD58" s="1275"/>
      <c r="BE58" s="1275"/>
      <c r="BF58" s="1275"/>
      <c r="BG58" s="1275"/>
      <c r="BH58" s="1275"/>
      <c r="BI58" s="1275"/>
      <c r="BJ58" s="1275"/>
      <c r="BK58" s="1275"/>
      <c r="BL58" s="1275"/>
      <c r="BM58" s="1275"/>
      <c r="BN58" s="1275"/>
      <c r="BO58" s="1275"/>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row>
    <row r="59" spans="1:101" ht="13.8" thickTop="1">
      <c r="A59" s="347"/>
      <c r="B59" s="348"/>
      <c r="C59" s="1287"/>
      <c r="D59" s="1287"/>
      <c r="E59" s="1287"/>
      <c r="F59" s="1287"/>
      <c r="G59" s="1287"/>
      <c r="H59" s="1287"/>
    </row>
    <row r="60" spans="1:101" ht="14.4" thickBot="1">
      <c r="A60" s="325" t="s">
        <v>99</v>
      </c>
      <c r="B60" s="349"/>
      <c r="C60" s="1288"/>
      <c r="D60" s="1288"/>
      <c r="E60" s="1288"/>
      <c r="F60" s="1288"/>
      <c r="G60" s="1288"/>
      <c r="H60" s="1288"/>
    </row>
    <row r="61" spans="1:101" ht="53.4" thickTop="1">
      <c r="A61" s="327" t="s">
        <v>337</v>
      </c>
      <c r="B61" s="328" t="s">
        <v>338</v>
      </c>
      <c r="C61" s="329" t="s">
        <v>1131</v>
      </c>
      <c r="D61" s="329" t="s">
        <v>1137</v>
      </c>
      <c r="E61" s="329" t="s">
        <v>1138</v>
      </c>
      <c r="F61" s="329" t="s">
        <v>1139</v>
      </c>
      <c r="G61" s="329" t="s">
        <v>1140</v>
      </c>
      <c r="H61" s="330" t="s">
        <v>1133</v>
      </c>
    </row>
    <row r="62" spans="1:101" s="1279" customFormat="1">
      <c r="A62" s="331">
        <v>0</v>
      </c>
      <c r="B62" s="332" t="s">
        <v>1016</v>
      </c>
      <c r="C62" s="333"/>
      <c r="D62" s="333"/>
      <c r="E62" s="333"/>
      <c r="F62" s="333"/>
      <c r="G62" s="333"/>
      <c r="H62" s="334"/>
      <c r="I62" s="1274"/>
      <c r="J62" s="1274"/>
      <c r="K62" s="1274"/>
      <c r="L62" s="1274"/>
      <c r="M62" s="1274"/>
      <c r="N62" s="1274"/>
      <c r="O62" s="1274"/>
      <c r="P62" s="1274"/>
      <c r="Q62" s="1274"/>
      <c r="R62" s="1274"/>
      <c r="S62" s="1274"/>
      <c r="T62" s="1274"/>
      <c r="U62" s="1274"/>
      <c r="V62" s="1274"/>
      <c r="W62" s="1274"/>
      <c r="X62" s="1274"/>
      <c r="Y62" s="1274"/>
      <c r="Z62" s="1274"/>
      <c r="AA62" s="1274"/>
      <c r="AB62" s="1274"/>
      <c r="AC62" s="1274"/>
      <c r="AD62" s="1275"/>
      <c r="AE62" s="1275"/>
      <c r="AF62" s="1275"/>
      <c r="AG62" s="1275"/>
      <c r="AH62" s="1275"/>
      <c r="AI62" s="1275"/>
      <c r="AJ62" s="1275"/>
      <c r="AK62" s="1275"/>
      <c r="AL62" s="1275"/>
      <c r="AM62" s="1275"/>
      <c r="AN62" s="1275"/>
      <c r="AO62" s="1275"/>
      <c r="AP62" s="1275"/>
      <c r="AQ62" s="1275"/>
      <c r="AR62" s="1275"/>
      <c r="AS62" s="1275"/>
      <c r="AT62" s="1275"/>
      <c r="AU62" s="1275"/>
      <c r="AV62" s="1275"/>
      <c r="AW62" s="1275"/>
      <c r="AX62" s="1275"/>
      <c r="AY62" s="1275"/>
      <c r="AZ62" s="1275"/>
      <c r="BA62" s="1275"/>
      <c r="BB62" s="1275"/>
      <c r="BC62" s="1275"/>
      <c r="BD62" s="1275"/>
      <c r="BE62" s="1275"/>
      <c r="BF62" s="1275"/>
      <c r="BG62" s="1275"/>
      <c r="BH62" s="1275"/>
      <c r="BI62" s="1275"/>
      <c r="BJ62" s="1275"/>
      <c r="BK62" s="1275"/>
      <c r="BL62" s="1275"/>
      <c r="BM62" s="1275"/>
      <c r="BN62" s="1275"/>
      <c r="BO62" s="1275"/>
      <c r="BP62" s="1275"/>
      <c r="BQ62" s="1275"/>
      <c r="BR62" s="1275"/>
      <c r="BS62" s="1275"/>
      <c r="BT62" s="1275"/>
      <c r="BU62" s="1275"/>
      <c r="BV62" s="1275"/>
      <c r="BW62" s="1275"/>
      <c r="BX62" s="1275"/>
      <c r="BY62" s="1275"/>
      <c r="BZ62" s="1275"/>
      <c r="CA62" s="1275"/>
      <c r="CB62" s="1275"/>
      <c r="CC62" s="1275"/>
      <c r="CD62" s="1275"/>
      <c r="CE62" s="1275"/>
      <c r="CF62" s="1275"/>
      <c r="CG62" s="1275"/>
      <c r="CH62" s="1275"/>
      <c r="CI62" s="1275"/>
      <c r="CJ62" s="1275"/>
      <c r="CK62" s="1275"/>
      <c r="CL62" s="1275"/>
      <c r="CM62" s="1275"/>
      <c r="CN62" s="1275"/>
      <c r="CO62" s="1275"/>
      <c r="CP62" s="1275"/>
      <c r="CQ62" s="1275"/>
      <c r="CR62" s="1275"/>
      <c r="CS62" s="1275"/>
      <c r="CT62" s="1275"/>
      <c r="CU62" s="1275"/>
      <c r="CV62" s="1275"/>
      <c r="CW62" s="1275"/>
    </row>
    <row r="63" spans="1:101">
      <c r="A63" s="335" t="s">
        <v>366</v>
      </c>
      <c r="B63" s="336" t="s">
        <v>1017</v>
      </c>
      <c r="C63" s="1280"/>
      <c r="D63" s="1280"/>
      <c r="E63" s="1280"/>
      <c r="F63" s="1280"/>
      <c r="G63" s="1280"/>
      <c r="H63" s="1281"/>
    </row>
    <row r="64" spans="1:101">
      <c r="A64" s="338">
        <v>210</v>
      </c>
      <c r="B64" s="339" t="s">
        <v>778</v>
      </c>
      <c r="C64" s="1280"/>
      <c r="D64" s="1280"/>
      <c r="E64" s="1280"/>
      <c r="F64" s="1280"/>
      <c r="G64" s="1280"/>
      <c r="H64" s="1281"/>
    </row>
    <row r="65" spans="1:101">
      <c r="A65" s="338">
        <v>260</v>
      </c>
      <c r="B65" s="339" t="s">
        <v>779</v>
      </c>
      <c r="C65" s="1280"/>
      <c r="D65" s="1280"/>
      <c r="E65" s="1280"/>
      <c r="F65" s="1280"/>
      <c r="G65" s="1280"/>
      <c r="H65" s="1281"/>
    </row>
    <row r="66" spans="1:101">
      <c r="A66" s="335">
        <v>400</v>
      </c>
      <c r="B66" s="336" t="s">
        <v>788</v>
      </c>
      <c r="C66" s="1280"/>
      <c r="D66" s="1280"/>
      <c r="E66" s="1280"/>
      <c r="F66" s="1280"/>
      <c r="G66" s="1280"/>
      <c r="H66" s="1281"/>
    </row>
    <row r="67" spans="1:101">
      <c r="A67" s="335">
        <v>550</v>
      </c>
      <c r="B67" s="336" t="s">
        <v>1018</v>
      </c>
      <c r="C67" s="1280"/>
      <c r="D67" s="1280"/>
      <c r="E67" s="1280"/>
      <c r="F67" s="1280"/>
      <c r="G67" s="1280"/>
      <c r="H67" s="1281"/>
    </row>
    <row r="68" spans="1:101">
      <c r="A68" s="335">
        <v>600</v>
      </c>
      <c r="B68" s="336" t="s">
        <v>796</v>
      </c>
      <c r="C68" s="1280"/>
      <c r="D68" s="1280"/>
      <c r="E68" s="1280"/>
      <c r="F68" s="1280"/>
      <c r="G68" s="1280"/>
      <c r="H68" s="1281"/>
    </row>
    <row r="69" spans="1:101">
      <c r="A69" s="338">
        <v>610</v>
      </c>
      <c r="B69" s="339" t="s">
        <v>367</v>
      </c>
      <c r="C69" s="1280"/>
      <c r="D69" s="1280"/>
      <c r="E69" s="1280"/>
      <c r="F69" s="1280"/>
      <c r="G69" s="1280"/>
      <c r="H69" s="1281"/>
    </row>
    <row r="70" spans="1:101">
      <c r="A70" s="338">
        <v>620</v>
      </c>
      <c r="B70" s="339" t="s">
        <v>368</v>
      </c>
      <c r="C70" s="1280"/>
      <c r="D70" s="1280"/>
      <c r="E70" s="1280"/>
      <c r="F70" s="1280"/>
      <c r="G70" s="1280"/>
      <c r="H70" s="1281"/>
    </row>
    <row r="71" spans="1:101">
      <c r="A71" s="338">
        <v>670</v>
      </c>
      <c r="B71" s="339" t="s">
        <v>369</v>
      </c>
      <c r="C71" s="1280"/>
      <c r="D71" s="1280"/>
      <c r="E71" s="1280"/>
      <c r="F71" s="1280"/>
      <c r="G71" s="1280"/>
      <c r="H71" s="1281"/>
    </row>
    <row r="72" spans="1:101">
      <c r="A72" s="338">
        <v>680</v>
      </c>
      <c r="B72" s="339" t="s">
        <v>370</v>
      </c>
      <c r="C72" s="1280"/>
      <c r="D72" s="1280"/>
      <c r="E72" s="1280"/>
      <c r="F72" s="1280"/>
      <c r="G72" s="1280"/>
      <c r="H72" s="1281"/>
    </row>
    <row r="73" spans="1:101">
      <c r="A73" s="335">
        <v>700</v>
      </c>
      <c r="B73" s="336" t="s">
        <v>801</v>
      </c>
      <c r="C73" s="1280"/>
      <c r="D73" s="1280"/>
      <c r="E73" s="1280"/>
      <c r="F73" s="1280"/>
      <c r="G73" s="1280"/>
      <c r="H73" s="1281"/>
    </row>
    <row r="74" spans="1:101">
      <c r="A74" s="335">
        <v>800</v>
      </c>
      <c r="B74" s="336" t="s">
        <v>1019</v>
      </c>
      <c r="C74" s="1280"/>
      <c r="D74" s="1280"/>
      <c r="E74" s="1280"/>
      <c r="F74" s="1280"/>
      <c r="G74" s="1280"/>
      <c r="H74" s="1281"/>
    </row>
    <row r="75" spans="1:101">
      <c r="A75" s="338">
        <v>850</v>
      </c>
      <c r="B75" s="339" t="s">
        <v>1020</v>
      </c>
      <c r="C75" s="1280"/>
      <c r="D75" s="1280"/>
      <c r="E75" s="1280"/>
      <c r="F75" s="1280"/>
      <c r="G75" s="1280"/>
      <c r="H75" s="1281"/>
    </row>
    <row r="76" spans="1:101">
      <c r="A76" s="338" t="s">
        <v>371</v>
      </c>
      <c r="B76" s="339" t="s">
        <v>1021</v>
      </c>
      <c r="C76" s="1280"/>
      <c r="D76" s="1280"/>
      <c r="E76" s="1280"/>
      <c r="F76" s="1280"/>
      <c r="G76" s="1280"/>
      <c r="H76" s="1281"/>
    </row>
    <row r="77" spans="1:101" s="1279" customFormat="1">
      <c r="A77" s="331">
        <v>1000</v>
      </c>
      <c r="B77" s="332" t="s">
        <v>1022</v>
      </c>
      <c r="C77" s="333"/>
      <c r="D77" s="333"/>
      <c r="E77" s="333"/>
      <c r="F77" s="333"/>
      <c r="G77" s="333"/>
      <c r="H77" s="334"/>
      <c r="I77" s="1274"/>
      <c r="J77" s="1274"/>
      <c r="K77" s="1274"/>
      <c r="L77" s="1274"/>
      <c r="M77" s="1274"/>
      <c r="N77" s="1274"/>
      <c r="O77" s="1274"/>
      <c r="P77" s="1274"/>
      <c r="Q77" s="1274"/>
      <c r="R77" s="1274"/>
      <c r="S77" s="1274"/>
      <c r="T77" s="1274"/>
      <c r="U77" s="1274"/>
      <c r="V77" s="1274"/>
      <c r="W77" s="1274"/>
      <c r="X77" s="1274"/>
      <c r="Y77" s="1274"/>
      <c r="Z77" s="1274"/>
      <c r="AA77" s="1274"/>
      <c r="AB77" s="1274"/>
      <c r="AC77" s="1274"/>
      <c r="AD77" s="1275"/>
      <c r="AE77" s="1275"/>
      <c r="AF77" s="1275"/>
      <c r="AG77" s="1275"/>
      <c r="AH77" s="1275"/>
      <c r="AI77" s="1275"/>
      <c r="AJ77" s="1275"/>
      <c r="AK77" s="1275"/>
      <c r="AL77" s="1275"/>
      <c r="AM77" s="1275"/>
      <c r="AN77" s="1275"/>
      <c r="AO77" s="1275"/>
      <c r="AP77" s="1275"/>
      <c r="AQ77" s="1275"/>
      <c r="AR77" s="1275"/>
      <c r="AS77" s="1275"/>
      <c r="AT77" s="1275"/>
      <c r="AU77" s="1275"/>
      <c r="AV77" s="1275"/>
      <c r="AW77" s="1275"/>
      <c r="AX77" s="1275"/>
      <c r="AY77" s="1275"/>
      <c r="AZ77" s="1275"/>
      <c r="BA77" s="1275"/>
      <c r="BB77" s="1275"/>
      <c r="BC77" s="1275"/>
      <c r="BD77" s="1275"/>
      <c r="BE77" s="1275"/>
      <c r="BF77" s="1275"/>
      <c r="BG77" s="1275"/>
      <c r="BH77" s="1275"/>
      <c r="BI77" s="1275"/>
      <c r="BJ77" s="1275"/>
      <c r="BK77" s="1275"/>
      <c r="BL77" s="1275"/>
      <c r="BM77" s="1275"/>
      <c r="BN77" s="1275"/>
      <c r="BO77" s="1275"/>
      <c r="BP77" s="1275"/>
      <c r="BQ77" s="1275"/>
      <c r="BR77" s="1275"/>
      <c r="BS77" s="1275"/>
      <c r="BT77" s="1275"/>
      <c r="BU77" s="1275"/>
      <c r="BV77" s="1275"/>
      <c r="BW77" s="1275"/>
      <c r="BX77" s="1275"/>
      <c r="BY77" s="1275"/>
      <c r="BZ77" s="1275"/>
      <c r="CA77" s="1275"/>
      <c r="CB77" s="1275"/>
      <c r="CC77" s="1275"/>
      <c r="CD77" s="1275"/>
      <c r="CE77" s="1275"/>
      <c r="CF77" s="1275"/>
      <c r="CG77" s="1275"/>
      <c r="CH77" s="1275"/>
      <c r="CI77" s="1275"/>
      <c r="CJ77" s="1275"/>
      <c r="CK77" s="1275"/>
      <c r="CL77" s="1275"/>
      <c r="CM77" s="1275"/>
      <c r="CN77" s="1275"/>
      <c r="CO77" s="1275"/>
      <c r="CP77" s="1275"/>
      <c r="CQ77" s="1275"/>
      <c r="CR77" s="1275"/>
      <c r="CS77" s="1275"/>
      <c r="CT77" s="1275"/>
      <c r="CU77" s="1275"/>
      <c r="CV77" s="1275"/>
      <c r="CW77" s="1275"/>
    </row>
    <row r="78" spans="1:101" s="1279" customFormat="1">
      <c r="A78" s="331">
        <v>2000</v>
      </c>
      <c r="B78" s="332" t="s">
        <v>1023</v>
      </c>
      <c r="C78" s="333"/>
      <c r="D78" s="333"/>
      <c r="E78" s="333"/>
      <c r="F78" s="333"/>
      <c r="G78" s="333"/>
      <c r="H78" s="334"/>
      <c r="I78" s="1274"/>
      <c r="J78" s="1274"/>
      <c r="K78" s="1274"/>
      <c r="L78" s="1274"/>
      <c r="M78" s="1274"/>
      <c r="N78" s="1274"/>
      <c r="O78" s="1274"/>
      <c r="P78" s="1274"/>
      <c r="Q78" s="1274"/>
      <c r="R78" s="1274"/>
      <c r="S78" s="1274"/>
      <c r="T78" s="1274"/>
      <c r="U78" s="1274"/>
      <c r="V78" s="1274"/>
      <c r="W78" s="1274"/>
      <c r="X78" s="1274"/>
      <c r="Y78" s="1274"/>
      <c r="Z78" s="1274"/>
      <c r="AA78" s="1274"/>
      <c r="AB78" s="1274"/>
      <c r="AC78" s="1274"/>
      <c r="AD78" s="1275"/>
      <c r="AE78" s="1275"/>
      <c r="AF78" s="1275"/>
      <c r="AG78" s="1275"/>
      <c r="AH78" s="1275"/>
      <c r="AI78" s="1275"/>
      <c r="AJ78" s="1275"/>
      <c r="AK78" s="1275"/>
      <c r="AL78" s="1275"/>
      <c r="AM78" s="1275"/>
      <c r="AN78" s="1275"/>
      <c r="AO78" s="1275"/>
      <c r="AP78" s="1275"/>
      <c r="AQ78" s="1275"/>
      <c r="AR78" s="1275"/>
      <c r="AS78" s="1275"/>
      <c r="AT78" s="1275"/>
      <c r="AU78" s="1275"/>
      <c r="AV78" s="1275"/>
      <c r="AW78" s="1275"/>
      <c r="AX78" s="1275"/>
      <c r="AY78" s="1275"/>
      <c r="AZ78" s="1275"/>
      <c r="BA78" s="1275"/>
      <c r="BB78" s="1275"/>
      <c r="BC78" s="1275"/>
      <c r="BD78" s="1275"/>
      <c r="BE78" s="1275"/>
      <c r="BF78" s="1275"/>
      <c r="BG78" s="1275"/>
      <c r="BH78" s="1275"/>
      <c r="BI78" s="1275"/>
      <c r="BJ78" s="1275"/>
      <c r="BK78" s="1275"/>
      <c r="BL78" s="1275"/>
      <c r="BM78" s="1275"/>
      <c r="BN78" s="1275"/>
      <c r="BO78" s="1275"/>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row>
    <row r="79" spans="1:101" s="1279" customFormat="1">
      <c r="A79" s="331">
        <v>3000</v>
      </c>
      <c r="B79" s="332" t="s">
        <v>1024</v>
      </c>
      <c r="C79" s="333"/>
      <c r="D79" s="333"/>
      <c r="E79" s="333"/>
      <c r="F79" s="333"/>
      <c r="G79" s="333"/>
      <c r="H79" s="334"/>
      <c r="I79" s="1274"/>
      <c r="J79" s="1274"/>
      <c r="K79" s="1274"/>
      <c r="L79" s="1274"/>
      <c r="M79" s="1274"/>
      <c r="N79" s="1274"/>
      <c r="O79" s="1274"/>
      <c r="P79" s="1274"/>
      <c r="Q79" s="1274"/>
      <c r="R79" s="1274"/>
      <c r="S79" s="1274"/>
      <c r="T79" s="1274"/>
      <c r="U79" s="1274"/>
      <c r="V79" s="1274"/>
      <c r="W79" s="1274"/>
      <c r="X79" s="1274"/>
      <c r="Y79" s="1274"/>
      <c r="Z79" s="1274"/>
      <c r="AA79" s="1274"/>
      <c r="AB79" s="1274"/>
      <c r="AC79" s="1274"/>
      <c r="AD79" s="1275"/>
      <c r="AE79" s="1275"/>
      <c r="AF79" s="1275"/>
      <c r="AG79" s="1275"/>
      <c r="AH79" s="1275"/>
      <c r="AI79" s="1275"/>
      <c r="AJ79" s="1275"/>
      <c r="AK79" s="1275"/>
      <c r="AL79" s="1275"/>
      <c r="AM79" s="1275"/>
      <c r="AN79" s="1275"/>
      <c r="AO79" s="1275"/>
      <c r="AP79" s="1275"/>
      <c r="AQ79" s="1275"/>
      <c r="AR79" s="1275"/>
      <c r="AS79" s="1275"/>
      <c r="AT79" s="1275"/>
      <c r="AU79" s="1275"/>
      <c r="AV79" s="1275"/>
      <c r="AW79" s="1275"/>
      <c r="AX79" s="1275"/>
      <c r="AY79" s="1275"/>
      <c r="AZ79" s="1275"/>
      <c r="BA79" s="1275"/>
      <c r="BB79" s="1275"/>
      <c r="BC79" s="1275"/>
      <c r="BD79" s="1275"/>
      <c r="BE79" s="1275"/>
      <c r="BF79" s="1275"/>
      <c r="BG79" s="1275"/>
      <c r="BH79" s="1275"/>
      <c r="BI79" s="1275"/>
      <c r="BJ79" s="1275"/>
      <c r="BK79" s="1275"/>
      <c r="BL79" s="1275"/>
      <c r="BM79" s="1275"/>
      <c r="BN79" s="1275"/>
      <c r="BO79" s="1275"/>
      <c r="BP79" s="1275"/>
      <c r="BQ79" s="1275"/>
      <c r="BR79" s="1275"/>
      <c r="BS79" s="1275"/>
      <c r="BT79" s="1275"/>
      <c r="BU79" s="1275"/>
      <c r="BV79" s="1275"/>
      <c r="BW79" s="1275"/>
      <c r="BX79" s="1275"/>
      <c r="BY79" s="1275"/>
      <c r="BZ79" s="1275"/>
      <c r="CA79" s="1275"/>
      <c r="CB79" s="1275"/>
      <c r="CC79" s="1275"/>
      <c r="CD79" s="1275"/>
      <c r="CE79" s="1275"/>
      <c r="CF79" s="1275"/>
      <c r="CG79" s="1275"/>
      <c r="CH79" s="1275"/>
      <c r="CI79" s="1275"/>
      <c r="CJ79" s="1275"/>
      <c r="CK79" s="1275"/>
      <c r="CL79" s="1275"/>
      <c r="CM79" s="1275"/>
      <c r="CN79" s="1275"/>
      <c r="CO79" s="1275"/>
      <c r="CP79" s="1275"/>
      <c r="CQ79" s="1275"/>
      <c r="CR79" s="1275"/>
      <c r="CS79" s="1275"/>
      <c r="CT79" s="1275"/>
      <c r="CU79" s="1275"/>
      <c r="CV79" s="1275"/>
      <c r="CW79" s="1275"/>
    </row>
    <row r="80" spans="1:101" s="1279" customFormat="1" ht="22.8">
      <c r="A80" s="331">
        <v>4000</v>
      </c>
      <c r="B80" s="332" t="s">
        <v>1025</v>
      </c>
      <c r="C80" s="333"/>
      <c r="D80" s="333"/>
      <c r="E80" s="333"/>
      <c r="F80" s="333"/>
      <c r="G80" s="333"/>
      <c r="H80" s="334"/>
      <c r="I80" s="1274"/>
      <c r="J80" s="1274"/>
      <c r="K80" s="1274"/>
      <c r="L80" s="1274"/>
      <c r="M80" s="1274"/>
      <c r="N80" s="1274"/>
      <c r="O80" s="1274"/>
      <c r="P80" s="1274"/>
      <c r="Q80" s="1274"/>
      <c r="R80" s="1274"/>
      <c r="S80" s="1274"/>
      <c r="T80" s="1274"/>
      <c r="U80" s="1274"/>
      <c r="V80" s="1274"/>
      <c r="W80" s="1274"/>
      <c r="X80" s="1274"/>
      <c r="Y80" s="1274"/>
      <c r="Z80" s="1274"/>
      <c r="AA80" s="1274"/>
      <c r="AB80" s="1274"/>
      <c r="AC80" s="1274"/>
      <c r="AD80" s="1275"/>
      <c r="AE80" s="1275"/>
      <c r="AF80" s="1275"/>
      <c r="AG80" s="1275"/>
      <c r="AH80" s="1275"/>
      <c r="AI80" s="1275"/>
      <c r="AJ80" s="1275"/>
      <c r="AK80" s="1275"/>
      <c r="AL80" s="1275"/>
      <c r="AM80" s="1275"/>
      <c r="AN80" s="1275"/>
      <c r="AO80" s="1275"/>
      <c r="AP80" s="1275"/>
      <c r="AQ80" s="1275"/>
      <c r="AR80" s="1275"/>
      <c r="AS80" s="1275"/>
      <c r="AT80" s="1275"/>
      <c r="AU80" s="1275"/>
      <c r="AV80" s="1275"/>
      <c r="AW80" s="1275"/>
      <c r="AX80" s="1275"/>
      <c r="AY80" s="1275"/>
      <c r="AZ80" s="1275"/>
      <c r="BA80" s="1275"/>
      <c r="BB80" s="1275"/>
      <c r="BC80" s="1275"/>
      <c r="BD80" s="1275"/>
      <c r="BE80" s="1275"/>
      <c r="BF80" s="1275"/>
      <c r="BG80" s="1275"/>
      <c r="BH80" s="1275"/>
      <c r="BI80" s="1275"/>
      <c r="BJ80" s="1275"/>
      <c r="BK80" s="1275"/>
      <c r="BL80" s="1275"/>
      <c r="BM80" s="1275"/>
      <c r="BN80" s="1275"/>
      <c r="BO80" s="1275"/>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row>
    <row r="81" spans="1:101" s="1279" customFormat="1">
      <c r="A81" s="331">
        <v>6000</v>
      </c>
      <c r="B81" s="332" t="s">
        <v>1026</v>
      </c>
      <c r="C81" s="333"/>
      <c r="D81" s="333"/>
      <c r="E81" s="333"/>
      <c r="F81" s="333"/>
      <c r="G81" s="333"/>
      <c r="H81" s="334"/>
      <c r="I81" s="1274"/>
      <c r="J81" s="1274"/>
      <c r="K81" s="1274"/>
      <c r="L81" s="1274"/>
      <c r="M81" s="1274"/>
      <c r="N81" s="1274"/>
      <c r="O81" s="1274"/>
      <c r="P81" s="1274"/>
      <c r="Q81" s="1274"/>
      <c r="R81" s="1274"/>
      <c r="S81" s="1274"/>
      <c r="T81" s="1274"/>
      <c r="U81" s="1274"/>
      <c r="V81" s="1274"/>
      <c r="W81" s="1274"/>
      <c r="X81" s="1274"/>
      <c r="Y81" s="1274"/>
      <c r="Z81" s="1274"/>
      <c r="AA81" s="1274"/>
      <c r="AB81" s="1274"/>
      <c r="AC81" s="1274"/>
      <c r="AD81" s="1275"/>
      <c r="AE81" s="1275"/>
      <c r="AF81" s="1275"/>
      <c r="AG81" s="1275"/>
      <c r="AH81" s="1275"/>
      <c r="AI81" s="1275"/>
      <c r="AJ81" s="1275"/>
      <c r="AK81" s="1275"/>
      <c r="AL81" s="1275"/>
      <c r="AM81" s="1275"/>
      <c r="AN81" s="1275"/>
      <c r="AO81" s="1275"/>
      <c r="AP81" s="1275"/>
      <c r="AQ81" s="1275"/>
      <c r="AR81" s="1275"/>
      <c r="AS81" s="1275"/>
      <c r="AT81" s="1275"/>
      <c r="AU81" s="1275"/>
      <c r="AV81" s="1275"/>
      <c r="AW81" s="1275"/>
      <c r="AX81" s="1275"/>
      <c r="AY81" s="1275"/>
      <c r="AZ81" s="1275"/>
      <c r="BA81" s="1275"/>
      <c r="BB81" s="1275"/>
      <c r="BC81" s="1275"/>
      <c r="BD81" s="1275"/>
      <c r="BE81" s="1275"/>
      <c r="BF81" s="1275"/>
      <c r="BG81" s="1275"/>
      <c r="BH81" s="1275"/>
      <c r="BI81" s="1275"/>
      <c r="BJ81" s="1275"/>
      <c r="BK81" s="1275"/>
      <c r="BL81" s="1275"/>
      <c r="BM81" s="1275"/>
      <c r="BN81" s="1275"/>
      <c r="BO81" s="1275"/>
      <c r="BP81" s="1275"/>
      <c r="BQ81" s="1275"/>
      <c r="BR81" s="1275"/>
      <c r="BS81" s="1275"/>
      <c r="BT81" s="1275"/>
      <c r="BU81" s="1275"/>
      <c r="BV81" s="1275"/>
      <c r="BW81" s="1275"/>
      <c r="BX81" s="1275"/>
      <c r="BY81" s="1275"/>
      <c r="BZ81" s="1275"/>
      <c r="CA81" s="1275"/>
      <c r="CB81" s="1275"/>
      <c r="CC81" s="1275"/>
      <c r="CD81" s="1275"/>
      <c r="CE81" s="1275"/>
      <c r="CF81" s="1275"/>
      <c r="CG81" s="1275"/>
      <c r="CH81" s="1275"/>
      <c r="CI81" s="1275"/>
      <c r="CJ81" s="1275"/>
      <c r="CK81" s="1275"/>
      <c r="CL81" s="1275"/>
      <c r="CM81" s="1275"/>
      <c r="CN81" s="1275"/>
      <c r="CO81" s="1275"/>
      <c r="CP81" s="1275"/>
      <c r="CQ81" s="1275"/>
      <c r="CR81" s="1275"/>
      <c r="CS81" s="1275"/>
      <c r="CT81" s="1275"/>
      <c r="CU81" s="1275"/>
      <c r="CV81" s="1275"/>
      <c r="CW81" s="1275"/>
    </row>
    <row r="82" spans="1:101">
      <c r="A82" s="335">
        <v>6100</v>
      </c>
      <c r="B82" s="336" t="s">
        <v>1027</v>
      </c>
      <c r="C82" s="1280"/>
      <c r="D82" s="1280"/>
      <c r="E82" s="1280"/>
      <c r="F82" s="1280"/>
      <c r="G82" s="1280"/>
      <c r="H82" s="1281"/>
    </row>
    <row r="83" spans="1:101">
      <c r="A83" s="338">
        <v>6110</v>
      </c>
      <c r="B83" s="339" t="s">
        <v>55</v>
      </c>
      <c r="C83" s="1280"/>
      <c r="D83" s="1280"/>
      <c r="E83" s="1280"/>
      <c r="F83" s="1280"/>
      <c r="G83" s="1280"/>
      <c r="H83" s="1281"/>
    </row>
    <row r="84" spans="1:101">
      <c r="A84" s="338">
        <v>6120</v>
      </c>
      <c r="B84" s="350" t="s">
        <v>1000</v>
      </c>
      <c r="C84" s="1284"/>
      <c r="D84" s="1284"/>
      <c r="E84" s="1284"/>
      <c r="F84" s="1284"/>
      <c r="G84" s="1284"/>
      <c r="H84" s="1285"/>
    </row>
    <row r="85" spans="1:101" ht="13.8" thickBot="1">
      <c r="A85" s="351">
        <v>6200</v>
      </c>
      <c r="B85" s="352" t="s">
        <v>1001</v>
      </c>
      <c r="C85" s="1289"/>
      <c r="D85" s="1289"/>
      <c r="E85" s="1289"/>
      <c r="F85" s="1289"/>
      <c r="G85" s="1289"/>
      <c r="H85" s="1290"/>
    </row>
    <row r="86" spans="1:101" s="1279" customFormat="1" ht="13.8" thickTop="1">
      <c r="A86" s="353">
        <v>7000</v>
      </c>
      <c r="B86" s="354" t="s">
        <v>1028</v>
      </c>
      <c r="C86" s="355"/>
      <c r="D86" s="355"/>
      <c r="E86" s="355"/>
      <c r="F86" s="355"/>
      <c r="G86" s="355"/>
      <c r="H86" s="356"/>
      <c r="I86" s="1274"/>
      <c r="J86" s="1274"/>
      <c r="K86" s="1274"/>
      <c r="L86" s="1274"/>
      <c r="M86" s="1274"/>
      <c r="N86" s="1274"/>
      <c r="O86" s="1274"/>
      <c r="P86" s="1274"/>
      <c r="Q86" s="1274"/>
      <c r="R86" s="1274"/>
      <c r="S86" s="1274"/>
      <c r="T86" s="1274"/>
      <c r="U86" s="1274"/>
      <c r="V86" s="1274"/>
      <c r="W86" s="1274"/>
      <c r="X86" s="1274"/>
      <c r="Y86" s="1274"/>
      <c r="Z86" s="1274"/>
      <c r="AA86" s="1274"/>
      <c r="AB86" s="1274"/>
      <c r="AC86" s="1274"/>
      <c r="AD86" s="1275"/>
      <c r="AE86" s="1275"/>
      <c r="AF86" s="1275"/>
      <c r="AG86" s="1275"/>
      <c r="AH86" s="1275"/>
      <c r="AI86" s="1275"/>
      <c r="AJ86" s="1275"/>
      <c r="AK86" s="1275"/>
      <c r="AL86" s="1275"/>
      <c r="AM86" s="1275"/>
      <c r="AN86" s="1275"/>
      <c r="AO86" s="1275"/>
      <c r="AP86" s="1275"/>
      <c r="AQ86" s="1275"/>
      <c r="AR86" s="1275"/>
      <c r="AS86" s="1275"/>
      <c r="AT86" s="1275"/>
      <c r="AU86" s="1275"/>
      <c r="AV86" s="1275"/>
      <c r="AW86" s="1275"/>
      <c r="AX86" s="1275"/>
      <c r="AY86" s="1275"/>
      <c r="AZ86" s="1275"/>
      <c r="BA86" s="1275"/>
      <c r="BB86" s="1275"/>
      <c r="BC86" s="1275"/>
      <c r="BD86" s="1275"/>
      <c r="BE86" s="1275"/>
      <c r="BF86" s="1275"/>
      <c r="BG86" s="1275"/>
      <c r="BH86" s="1275"/>
      <c r="BI86" s="1275"/>
      <c r="BJ86" s="1275"/>
      <c r="BK86" s="1275"/>
      <c r="BL86" s="1275"/>
      <c r="BM86" s="1275"/>
      <c r="BN86" s="1275"/>
      <c r="BO86" s="1275"/>
      <c r="BP86" s="1275"/>
      <c r="BQ86" s="1275"/>
      <c r="BR86" s="1275"/>
      <c r="BS86" s="1275"/>
      <c r="BT86" s="1275"/>
      <c r="BU86" s="1275"/>
      <c r="BV86" s="1275"/>
      <c r="BW86" s="1275"/>
      <c r="BX86" s="1275"/>
      <c r="BY86" s="1275"/>
      <c r="BZ86" s="1275"/>
      <c r="CA86" s="1275"/>
      <c r="CB86" s="1275"/>
      <c r="CC86" s="1275"/>
      <c r="CD86" s="1275"/>
      <c r="CE86" s="1275"/>
      <c r="CF86" s="1275"/>
      <c r="CG86" s="1275"/>
      <c r="CH86" s="1275"/>
      <c r="CI86" s="1275"/>
      <c r="CJ86" s="1275"/>
      <c r="CK86" s="1275"/>
      <c r="CL86" s="1275"/>
      <c r="CM86" s="1275"/>
      <c r="CN86" s="1275"/>
      <c r="CO86" s="1275"/>
      <c r="CP86" s="1275"/>
      <c r="CQ86" s="1275"/>
      <c r="CR86" s="1275"/>
      <c r="CS86" s="1275"/>
      <c r="CT86" s="1275"/>
      <c r="CU86" s="1275"/>
      <c r="CV86" s="1275"/>
      <c r="CW86" s="1275"/>
    </row>
    <row r="87" spans="1:101" s="1279" customFormat="1">
      <c r="A87" s="331">
        <v>9000</v>
      </c>
      <c r="B87" s="332" t="s">
        <v>1029</v>
      </c>
      <c r="C87" s="333"/>
      <c r="D87" s="333"/>
      <c r="E87" s="333"/>
      <c r="F87" s="333"/>
      <c r="G87" s="333"/>
      <c r="H87" s="334"/>
      <c r="I87" s="1274"/>
      <c r="J87" s="1274"/>
      <c r="K87" s="1274"/>
      <c r="L87" s="1274"/>
      <c r="M87" s="1274"/>
      <c r="N87" s="1274"/>
      <c r="O87" s="1274"/>
      <c r="P87" s="1274"/>
      <c r="Q87" s="1274"/>
      <c r="R87" s="1274"/>
      <c r="S87" s="1274"/>
      <c r="T87" s="1274"/>
      <c r="U87" s="1274"/>
      <c r="V87" s="1274"/>
      <c r="W87" s="1274"/>
      <c r="X87" s="1274"/>
      <c r="Y87" s="1274"/>
      <c r="Z87" s="1274"/>
      <c r="AA87" s="1274"/>
      <c r="AB87" s="1274"/>
      <c r="AC87" s="1274"/>
      <c r="AD87" s="1275"/>
      <c r="AE87" s="1275"/>
      <c r="AF87" s="1275"/>
      <c r="AG87" s="1275"/>
      <c r="AH87" s="1275"/>
      <c r="AI87" s="1275"/>
      <c r="AJ87" s="1275"/>
      <c r="AK87" s="1275"/>
      <c r="AL87" s="1275"/>
      <c r="AM87" s="1275"/>
      <c r="AN87" s="1275"/>
      <c r="AO87" s="1275"/>
      <c r="AP87" s="1275"/>
      <c r="AQ87" s="1275"/>
      <c r="AR87" s="1275"/>
      <c r="AS87" s="1275"/>
      <c r="AT87" s="1275"/>
      <c r="AU87" s="1275"/>
      <c r="AV87" s="1275"/>
      <c r="AW87" s="1275"/>
      <c r="AX87" s="1275"/>
      <c r="AY87" s="1275"/>
      <c r="AZ87" s="1275"/>
      <c r="BA87" s="1275"/>
      <c r="BB87" s="1275"/>
      <c r="BC87" s="1275"/>
      <c r="BD87" s="1275"/>
      <c r="BE87" s="1275"/>
      <c r="BF87" s="1275"/>
      <c r="BG87" s="1275"/>
      <c r="BH87" s="1275"/>
      <c r="BI87" s="1275"/>
      <c r="BJ87" s="1275"/>
      <c r="BK87" s="1275"/>
      <c r="BL87" s="1275"/>
      <c r="BM87" s="1275"/>
      <c r="BN87" s="1275"/>
      <c r="BO87" s="1275"/>
      <c r="BP87" s="1275"/>
      <c r="BQ87" s="1275"/>
      <c r="BR87" s="1275"/>
      <c r="BS87" s="1275"/>
      <c r="BT87" s="1275"/>
      <c r="BU87" s="1275"/>
      <c r="BV87" s="1275"/>
      <c r="BW87" s="1275"/>
      <c r="BX87" s="1275"/>
      <c r="BY87" s="1275"/>
      <c r="BZ87" s="1275"/>
      <c r="CA87" s="1275"/>
      <c r="CB87" s="1275"/>
      <c r="CC87" s="1275"/>
      <c r="CD87" s="1275"/>
      <c r="CE87" s="1275"/>
      <c r="CF87" s="1275"/>
      <c r="CG87" s="1275"/>
      <c r="CH87" s="1275"/>
      <c r="CI87" s="1275"/>
      <c r="CJ87" s="1275"/>
      <c r="CK87" s="1275"/>
      <c r="CL87" s="1275"/>
      <c r="CM87" s="1275"/>
      <c r="CN87" s="1275"/>
      <c r="CO87" s="1275"/>
      <c r="CP87" s="1275"/>
      <c r="CQ87" s="1275"/>
      <c r="CR87" s="1275"/>
      <c r="CS87" s="1275"/>
      <c r="CT87" s="1275"/>
      <c r="CU87" s="1275"/>
      <c r="CV87" s="1275"/>
      <c r="CW87" s="1275"/>
    </row>
    <row r="88" spans="1:101">
      <c r="A88" s="335" t="s">
        <v>360</v>
      </c>
      <c r="B88" s="336" t="s">
        <v>1002</v>
      </c>
      <c r="C88" s="1280"/>
      <c r="D88" s="1280"/>
      <c r="E88" s="1280"/>
      <c r="F88" s="1280"/>
      <c r="G88" s="1280"/>
      <c r="H88" s="1281"/>
    </row>
    <row r="89" spans="1:101">
      <c r="A89" s="338" t="s">
        <v>372</v>
      </c>
      <c r="B89" s="339" t="s">
        <v>373</v>
      </c>
      <c r="C89" s="1280"/>
      <c r="D89" s="370"/>
      <c r="E89" s="1280"/>
      <c r="F89" s="1280"/>
      <c r="G89" s="1280"/>
      <c r="H89" s="1281"/>
    </row>
    <row r="90" spans="1:101">
      <c r="A90" s="338" t="s">
        <v>374</v>
      </c>
      <c r="B90" s="339" t="s">
        <v>1030</v>
      </c>
      <c r="C90" s="1280"/>
      <c r="D90" s="1280"/>
      <c r="E90" s="1280"/>
      <c r="F90" s="1280"/>
      <c r="G90" s="1280"/>
      <c r="H90" s="1281"/>
    </row>
    <row r="91" spans="1:101">
      <c r="A91" s="335" t="s">
        <v>361</v>
      </c>
      <c r="B91" s="336" t="s">
        <v>1031</v>
      </c>
      <c r="C91" s="1280"/>
      <c r="D91" s="1280"/>
      <c r="E91" s="1280"/>
      <c r="F91" s="1280"/>
      <c r="G91" s="1280"/>
      <c r="H91" s="1281"/>
    </row>
    <row r="92" spans="1:101">
      <c r="A92" s="338" t="s">
        <v>375</v>
      </c>
      <c r="B92" s="339" t="s">
        <v>373</v>
      </c>
      <c r="C92" s="1280"/>
      <c r="D92" s="1280"/>
      <c r="E92" s="1280"/>
      <c r="F92" s="1280"/>
      <c r="G92" s="1280"/>
      <c r="H92" s="1281"/>
    </row>
    <row r="93" spans="1:101">
      <c r="A93" s="338" t="s">
        <v>376</v>
      </c>
      <c r="B93" s="339" t="s">
        <v>1030</v>
      </c>
      <c r="C93" s="1280"/>
      <c r="D93" s="1280"/>
      <c r="E93" s="1280"/>
      <c r="F93" s="1280"/>
      <c r="G93" s="1280"/>
      <c r="H93" s="1281"/>
    </row>
    <row r="94" spans="1:101">
      <c r="A94" s="335" t="s">
        <v>377</v>
      </c>
      <c r="B94" s="336" t="s">
        <v>378</v>
      </c>
      <c r="C94" s="1280"/>
      <c r="D94" s="1280"/>
      <c r="E94" s="1280"/>
      <c r="F94" s="1280"/>
      <c r="G94" s="1280"/>
      <c r="H94" s="1281"/>
    </row>
    <row r="95" spans="1:101">
      <c r="A95" s="338" t="s">
        <v>379</v>
      </c>
      <c r="B95" s="339" t="s">
        <v>373</v>
      </c>
      <c r="C95" s="1280"/>
      <c r="D95" s="1280"/>
      <c r="E95" s="1280"/>
      <c r="F95" s="1280"/>
      <c r="G95" s="1280"/>
      <c r="H95" s="1281"/>
    </row>
    <row r="96" spans="1:101">
      <c r="A96" s="338" t="s">
        <v>380</v>
      </c>
      <c r="B96" s="339" t="s">
        <v>1030</v>
      </c>
      <c r="C96" s="1280"/>
      <c r="D96" s="1280"/>
      <c r="E96" s="1280"/>
      <c r="F96" s="1280"/>
      <c r="G96" s="1280"/>
      <c r="H96" s="1281"/>
    </row>
    <row r="97" spans="1:108">
      <c r="A97" s="338">
        <v>9850</v>
      </c>
      <c r="B97" s="339" t="s">
        <v>1032</v>
      </c>
      <c r="C97" s="1280"/>
      <c r="D97" s="1280"/>
      <c r="E97" s="1280"/>
      <c r="F97" s="1280"/>
      <c r="G97" s="1280"/>
      <c r="H97" s="1281"/>
    </row>
    <row r="98" spans="1:108">
      <c r="A98" s="340"/>
      <c r="B98" s="341" t="s">
        <v>381</v>
      </c>
      <c r="C98" s="1282"/>
      <c r="D98" s="1282"/>
      <c r="E98" s="1282"/>
      <c r="F98" s="1282"/>
      <c r="G98" s="1282"/>
      <c r="H98" s="1283"/>
    </row>
    <row r="99" spans="1:108">
      <c r="A99" s="340"/>
      <c r="B99" s="341" t="s">
        <v>382</v>
      </c>
      <c r="C99" s="1282"/>
      <c r="D99" s="1282"/>
      <c r="E99" s="1282"/>
      <c r="F99" s="1282"/>
      <c r="G99" s="1282"/>
      <c r="H99" s="1283"/>
    </row>
    <row r="100" spans="1:108">
      <c r="A100" s="340"/>
      <c r="B100" s="341" t="s">
        <v>383</v>
      </c>
      <c r="C100" s="1282"/>
      <c r="D100" s="1282"/>
      <c r="E100" s="1282"/>
      <c r="F100" s="1282"/>
      <c r="G100" s="1282"/>
      <c r="H100" s="1283"/>
    </row>
    <row r="101" spans="1:108">
      <c r="A101" s="335">
        <v>9900</v>
      </c>
      <c r="B101" s="336" t="s">
        <v>1033</v>
      </c>
      <c r="C101" s="1280"/>
      <c r="D101" s="1280"/>
      <c r="E101" s="1280"/>
      <c r="F101" s="1280"/>
      <c r="G101" s="1280"/>
      <c r="H101" s="1281"/>
    </row>
    <row r="102" spans="1:108" ht="24">
      <c r="A102" s="357"/>
      <c r="B102" s="358" t="s">
        <v>1136</v>
      </c>
      <c r="C102" s="1291"/>
      <c r="D102" s="1292"/>
      <c r="E102" s="1292"/>
      <c r="F102" s="1293"/>
      <c r="G102" s="1291"/>
      <c r="H102" s="1294"/>
    </row>
    <row r="103" spans="1:108" s="1279" customFormat="1" ht="13.8" thickBot="1">
      <c r="A103" s="345" t="s">
        <v>99</v>
      </c>
      <c r="B103" s="346" t="s">
        <v>384</v>
      </c>
      <c r="C103" s="1286">
        <f>+C62+C77+C78+C79+C80+C81+C86+C87</f>
        <v>0</v>
      </c>
      <c r="D103" s="1286">
        <f>+D62+D77+D78+D79+D80+D81+D86+D87+D102</f>
        <v>0</v>
      </c>
      <c r="E103" s="1286">
        <f>+E62+E77+E78+E79+E80+E81+E86+E87+E102</f>
        <v>0</v>
      </c>
      <c r="F103" s="1286">
        <f t="shared" ref="F103:G103" si="1">+F62+F77+F78+F79+F80+F81+F86+F87</f>
        <v>0</v>
      </c>
      <c r="G103" s="1286">
        <f t="shared" si="1"/>
        <v>0</v>
      </c>
      <c r="H103" s="1286">
        <f>+H62+H77+H78+H79+H80+H81+H86+H87+H102</f>
        <v>0</v>
      </c>
      <c r="I103" s="1274"/>
      <c r="J103" s="1274"/>
      <c r="K103" s="1274"/>
      <c r="L103" s="1274"/>
      <c r="M103" s="1274"/>
      <c r="N103" s="1274"/>
      <c r="O103" s="1274"/>
      <c r="P103" s="1274"/>
      <c r="Q103" s="1274"/>
      <c r="R103" s="1274"/>
      <c r="S103" s="1274"/>
      <c r="T103" s="1274"/>
      <c r="U103" s="1274"/>
      <c r="V103" s="1274"/>
      <c r="W103" s="1274"/>
      <c r="X103" s="1274"/>
      <c r="Y103" s="1274"/>
      <c r="Z103" s="1274"/>
      <c r="AA103" s="1274"/>
      <c r="AB103" s="1274"/>
      <c r="AC103" s="1274"/>
      <c r="AD103" s="1275"/>
      <c r="AE103" s="1275"/>
      <c r="AF103" s="1275"/>
      <c r="AG103" s="1275"/>
      <c r="AH103" s="1275"/>
      <c r="AI103" s="1275"/>
      <c r="AJ103" s="1275"/>
      <c r="AK103" s="1275"/>
      <c r="AL103" s="1275"/>
      <c r="AM103" s="1275"/>
      <c r="AN103" s="1275"/>
      <c r="AO103" s="1275"/>
      <c r="AP103" s="1275"/>
      <c r="AQ103" s="1275"/>
      <c r="AR103" s="1275"/>
      <c r="AS103" s="1275"/>
      <c r="AT103" s="1275"/>
      <c r="AU103" s="1275"/>
      <c r="AV103" s="1275"/>
      <c r="AW103" s="1275"/>
      <c r="AX103" s="1275"/>
      <c r="AY103" s="1275"/>
      <c r="AZ103" s="1275"/>
      <c r="BA103" s="1275"/>
      <c r="BB103" s="1275"/>
      <c r="BC103" s="1275"/>
      <c r="BD103" s="1275"/>
      <c r="BE103" s="1275"/>
      <c r="BF103" s="1275"/>
      <c r="BG103" s="1275"/>
      <c r="BH103" s="1275"/>
      <c r="BI103" s="1275"/>
      <c r="BJ103" s="1275"/>
      <c r="BK103" s="1275"/>
      <c r="BL103" s="1275"/>
      <c r="BM103" s="1275"/>
      <c r="BN103" s="1275"/>
      <c r="BO103" s="1275"/>
      <c r="BP103" s="1275"/>
      <c r="BQ103" s="1275"/>
      <c r="BR103" s="1275"/>
      <c r="BS103" s="1275"/>
      <c r="BT103" s="1275"/>
      <c r="BU103" s="1275"/>
      <c r="BV103" s="1275"/>
      <c r="BW103" s="1275"/>
      <c r="BX103" s="1275"/>
      <c r="BY103" s="1275"/>
      <c r="BZ103" s="1275"/>
      <c r="CA103" s="1275"/>
      <c r="CB103" s="1275"/>
      <c r="CC103" s="1275"/>
      <c r="CD103" s="1275"/>
      <c r="CE103" s="1275"/>
      <c r="CF103" s="1275"/>
      <c r="CG103" s="1275"/>
      <c r="CH103" s="1275"/>
      <c r="CI103" s="1275"/>
      <c r="CJ103" s="1275"/>
      <c r="CK103" s="1275"/>
      <c r="CL103" s="1275"/>
      <c r="CM103" s="1275"/>
      <c r="CN103" s="1275"/>
      <c r="CO103" s="1275"/>
      <c r="CP103" s="1275"/>
      <c r="CQ103" s="1275"/>
      <c r="CR103" s="1275"/>
      <c r="CS103" s="1275"/>
      <c r="CT103" s="1275"/>
      <c r="CU103" s="1275"/>
      <c r="CV103" s="1275"/>
      <c r="CW103" s="1275"/>
    </row>
    <row r="104" spans="1:108" ht="14.4" thickTop="1" thickBot="1">
      <c r="A104" s="1295"/>
      <c r="B104" s="1296"/>
      <c r="C104" s="1297"/>
      <c r="D104" s="1297"/>
      <c r="E104" s="1297"/>
      <c r="F104" s="1297"/>
      <c r="G104" s="1297"/>
      <c r="H104" s="1297"/>
    </row>
    <row r="105" spans="1:108" ht="14.4" thickTop="1" thickBot="1">
      <c r="A105" s="359"/>
      <c r="B105" s="360" t="s">
        <v>385</v>
      </c>
      <c r="C105" s="1298">
        <f t="shared" ref="C105:H105" si="2">C58-C103</f>
        <v>0</v>
      </c>
      <c r="D105" s="1298">
        <f t="shared" si="2"/>
        <v>0</v>
      </c>
      <c r="E105" s="1298">
        <f t="shared" si="2"/>
        <v>0</v>
      </c>
      <c r="F105" s="1298">
        <f t="shared" si="2"/>
        <v>0</v>
      </c>
      <c r="G105" s="1298">
        <f t="shared" si="2"/>
        <v>0</v>
      </c>
      <c r="H105" s="1298">
        <f t="shared" si="2"/>
        <v>0</v>
      </c>
    </row>
    <row r="106" spans="1:108" s="1279" customFormat="1" ht="14.4" thickTop="1" thickBot="1">
      <c r="A106" s="361"/>
      <c r="B106" s="362" t="s">
        <v>386</v>
      </c>
      <c r="C106" s="1299">
        <f>C105-C20-C33-C38-C44-C49-C56+C84+C85+C97</f>
        <v>0</v>
      </c>
      <c r="D106" s="1299">
        <f t="shared" ref="D106:H106" si="3">D105-D20-D33-D38-D44-D49-D56+D84+D85+D97</f>
        <v>0</v>
      </c>
      <c r="E106" s="1299">
        <f t="shared" si="3"/>
        <v>0</v>
      </c>
      <c r="F106" s="1299">
        <f t="shared" si="3"/>
        <v>0</v>
      </c>
      <c r="G106" s="1299">
        <f t="shared" si="3"/>
        <v>0</v>
      </c>
      <c r="H106" s="1299">
        <f t="shared" si="3"/>
        <v>0</v>
      </c>
      <c r="I106" s="1274"/>
      <c r="J106" s="1274"/>
      <c r="K106" s="1274"/>
      <c r="L106" s="1274"/>
      <c r="M106" s="1274"/>
      <c r="N106" s="1274"/>
      <c r="O106" s="1274"/>
      <c r="P106" s="1274"/>
      <c r="Q106" s="1274"/>
      <c r="R106" s="1274"/>
      <c r="S106" s="1274"/>
      <c r="T106" s="1274"/>
      <c r="U106" s="1274"/>
      <c r="V106" s="1274"/>
      <c r="W106" s="1274"/>
      <c r="X106" s="1274"/>
      <c r="Y106" s="1274"/>
      <c r="Z106" s="1274"/>
      <c r="AA106" s="1274"/>
      <c r="AB106" s="1274"/>
      <c r="AC106" s="1274"/>
      <c r="AD106" s="1275"/>
      <c r="AE106" s="1275"/>
      <c r="AF106" s="1275"/>
      <c r="AG106" s="1275"/>
      <c r="AH106" s="1275"/>
      <c r="AI106" s="1275"/>
      <c r="AJ106" s="1275"/>
      <c r="AK106" s="1275"/>
      <c r="AL106" s="1275"/>
      <c r="AM106" s="1275"/>
      <c r="AN106" s="1275"/>
      <c r="AO106" s="1275"/>
      <c r="AP106" s="1275"/>
      <c r="AQ106" s="1275"/>
      <c r="AR106" s="1275"/>
      <c r="AS106" s="1275"/>
      <c r="AT106" s="1275"/>
      <c r="AU106" s="1275"/>
      <c r="AV106" s="1275"/>
      <c r="AW106" s="1275"/>
      <c r="AX106" s="1275"/>
      <c r="AY106" s="1275"/>
      <c r="AZ106" s="1275"/>
      <c r="BA106" s="1275"/>
      <c r="BB106" s="1275"/>
      <c r="BC106" s="1275"/>
      <c r="BD106" s="1275"/>
      <c r="BE106" s="1275"/>
      <c r="BF106" s="1275"/>
      <c r="BG106" s="1275"/>
      <c r="BH106" s="1275"/>
      <c r="BI106" s="1275"/>
      <c r="BJ106" s="1275"/>
      <c r="BK106" s="1275"/>
      <c r="BL106" s="1275"/>
      <c r="BM106" s="1275"/>
      <c r="BN106" s="1275"/>
      <c r="BO106" s="1275"/>
      <c r="BP106" s="1275"/>
      <c r="BQ106" s="1275"/>
      <c r="BR106" s="1275"/>
      <c r="BS106" s="1275"/>
      <c r="BT106" s="1275"/>
      <c r="BU106" s="1275"/>
      <c r="BV106" s="1275"/>
      <c r="BW106" s="1275"/>
      <c r="BX106" s="1275"/>
      <c r="BY106" s="1275"/>
      <c r="BZ106" s="1275"/>
      <c r="CA106" s="1275"/>
      <c r="CB106" s="1275"/>
      <c r="CC106" s="1275"/>
      <c r="CD106" s="1275"/>
      <c r="CE106" s="1275"/>
      <c r="CF106" s="1275"/>
      <c r="CG106" s="1275"/>
      <c r="CH106" s="1275"/>
      <c r="CI106" s="1275"/>
      <c r="CJ106" s="1275"/>
      <c r="CK106" s="1275"/>
      <c r="CL106" s="1275"/>
      <c r="CM106" s="1275"/>
      <c r="CN106" s="1275"/>
      <c r="CO106" s="1275"/>
      <c r="CP106" s="1275"/>
      <c r="CQ106" s="1275"/>
      <c r="CR106" s="1275"/>
      <c r="CS106" s="1275"/>
      <c r="CT106" s="1275"/>
      <c r="CU106" s="1275"/>
      <c r="CV106" s="1275"/>
      <c r="CW106" s="1275"/>
    </row>
    <row r="107" spans="1:108" s="1275" customFormat="1" ht="13.8" thickTop="1">
      <c r="A107" s="363" t="s">
        <v>387</v>
      </c>
      <c r="B107" s="1300"/>
      <c r="C107" s="1301"/>
      <c r="D107" s="1302"/>
      <c r="E107" s="1302"/>
      <c r="F107" s="1302"/>
      <c r="G107" s="1302"/>
      <c r="H107" s="1302"/>
      <c r="I107" s="1274"/>
      <c r="J107" s="1274"/>
      <c r="K107" s="1274"/>
      <c r="L107" s="1274"/>
      <c r="M107" s="1274"/>
      <c r="N107" s="1274"/>
      <c r="O107" s="1274"/>
      <c r="P107" s="1274"/>
      <c r="Q107" s="1274"/>
      <c r="R107" s="1274"/>
      <c r="S107" s="1274"/>
      <c r="T107" s="1274"/>
      <c r="U107" s="1274"/>
      <c r="V107" s="1274"/>
      <c r="W107" s="1274"/>
      <c r="X107" s="1274"/>
      <c r="Y107" s="1274"/>
      <c r="Z107" s="1274"/>
      <c r="AA107" s="1274"/>
      <c r="AB107" s="1274"/>
      <c r="AC107" s="1274"/>
    </row>
    <row r="108" spans="1:108" ht="14.4" thickBot="1">
      <c r="A108" s="364" t="s">
        <v>388</v>
      </c>
      <c r="C108" s="1303"/>
      <c r="D108" s="1303"/>
      <c r="E108" s="1303"/>
      <c r="F108" s="1303"/>
      <c r="G108" s="1303"/>
      <c r="H108" s="1303"/>
      <c r="CX108" s="1275"/>
      <c r="CY108" s="1275"/>
      <c r="CZ108" s="1275"/>
      <c r="DA108" s="1275"/>
      <c r="DB108" s="1275"/>
      <c r="DC108" s="1275"/>
      <c r="DD108" s="1275"/>
    </row>
    <row r="109" spans="1:108" s="1308" customFormat="1" ht="27.75" customHeight="1" thickTop="1" thickBot="1">
      <c r="A109" s="1455" t="s">
        <v>1135</v>
      </c>
      <c r="B109" s="1456"/>
      <c r="C109" s="1304"/>
      <c r="D109" s="1304"/>
      <c r="E109" s="1304"/>
      <c r="F109" s="1304"/>
      <c r="G109" s="1305"/>
      <c r="H109" s="1291"/>
      <c r="I109" s="1274"/>
      <c r="J109" s="1274"/>
      <c r="K109" s="1274"/>
      <c r="L109" s="1274"/>
      <c r="M109" s="1274"/>
      <c r="N109" s="1274"/>
      <c r="O109" s="1274"/>
      <c r="P109" s="1274"/>
      <c r="Q109" s="1274"/>
      <c r="R109" s="1274"/>
      <c r="S109" s="1274"/>
      <c r="T109" s="1274"/>
      <c r="U109" s="1274"/>
      <c r="V109" s="1274"/>
      <c r="W109" s="1274"/>
      <c r="X109" s="1274"/>
      <c r="Y109" s="1274"/>
      <c r="Z109" s="1274"/>
      <c r="AA109" s="1274"/>
      <c r="AB109" s="1274"/>
      <c r="AC109" s="1274"/>
      <c r="AD109" s="1306"/>
      <c r="AE109" s="1307"/>
      <c r="AF109" s="1307"/>
      <c r="AG109" s="1307"/>
      <c r="AH109" s="1307"/>
      <c r="AI109" s="1307"/>
      <c r="AJ109" s="1307"/>
      <c r="AK109" s="1307"/>
      <c r="AL109" s="1307"/>
      <c r="AM109" s="1307"/>
      <c r="AN109" s="1307"/>
      <c r="AO109" s="1307"/>
      <c r="AP109" s="1307"/>
      <c r="AQ109" s="1307"/>
      <c r="AR109" s="1307"/>
      <c r="AS109" s="1307"/>
      <c r="AT109" s="1307"/>
      <c r="AU109" s="1307"/>
      <c r="AV109" s="1307"/>
      <c r="AW109" s="1307"/>
      <c r="AX109" s="1307"/>
      <c r="AY109" s="1307"/>
      <c r="AZ109" s="1307"/>
      <c r="BA109" s="1307"/>
      <c r="BB109" s="1307"/>
      <c r="BC109" s="1307"/>
      <c r="BD109" s="1307"/>
      <c r="BE109" s="1307"/>
      <c r="BF109" s="1307"/>
      <c r="BG109" s="1307"/>
      <c r="BH109" s="1307"/>
      <c r="BI109" s="1307"/>
      <c r="BJ109" s="1307"/>
      <c r="BK109" s="1307"/>
      <c r="BL109" s="1307"/>
      <c r="BM109" s="1307"/>
      <c r="BN109" s="1307"/>
      <c r="BO109" s="1307"/>
      <c r="BP109" s="1307"/>
      <c r="BQ109" s="1307"/>
      <c r="BR109" s="1307"/>
      <c r="BS109" s="1307"/>
      <c r="BT109" s="1307"/>
      <c r="BU109" s="1307"/>
      <c r="BV109" s="1307"/>
      <c r="BW109" s="1307"/>
      <c r="BX109" s="1307"/>
      <c r="BY109" s="1307"/>
      <c r="BZ109" s="1307"/>
      <c r="CA109" s="1307"/>
      <c r="CB109" s="1307"/>
      <c r="CC109" s="1307"/>
      <c r="CD109" s="1307"/>
      <c r="CE109" s="1307"/>
      <c r="CF109" s="1307"/>
      <c r="CG109" s="1307"/>
      <c r="CH109" s="1307"/>
      <c r="CI109" s="1307"/>
      <c r="CJ109" s="1307"/>
      <c r="CK109" s="1307"/>
      <c r="CL109" s="1307"/>
      <c r="CM109" s="1307"/>
      <c r="CN109" s="1307"/>
      <c r="CO109" s="1307"/>
      <c r="CP109" s="1307"/>
      <c r="CQ109" s="1307"/>
      <c r="CR109" s="1307"/>
      <c r="CS109" s="1307"/>
      <c r="CT109" s="1307"/>
      <c r="CU109" s="1307"/>
      <c r="CV109" s="1307"/>
      <c r="CW109" s="1307"/>
      <c r="CX109" s="1307"/>
      <c r="CY109" s="1307"/>
      <c r="CZ109" s="1307"/>
      <c r="DA109" s="1307"/>
      <c r="DB109" s="1307"/>
      <c r="DC109" s="1307"/>
      <c r="DD109" s="1307"/>
    </row>
    <row r="110" spans="1:108" ht="14.4" thickTop="1" thickBot="1"/>
    <row r="111" spans="1:108" s="1295" customFormat="1" ht="13.8" thickTop="1">
      <c r="A111" s="365" t="s">
        <v>131</v>
      </c>
      <c r="B111" s="1309"/>
      <c r="C111" s="366">
        <v>2018</v>
      </c>
      <c r="D111" s="1310"/>
      <c r="E111" s="1310"/>
      <c r="F111" s="1310"/>
      <c r="G111" s="366" t="s">
        <v>1141</v>
      </c>
      <c r="H111" s="367" t="s">
        <v>1134</v>
      </c>
      <c r="I111" s="1274"/>
      <c r="J111" s="1274"/>
      <c r="K111" s="1274"/>
      <c r="L111" s="1274"/>
      <c r="M111" s="1274"/>
      <c r="N111" s="1274"/>
      <c r="O111" s="1274"/>
      <c r="P111" s="1274"/>
      <c r="Q111" s="1274"/>
      <c r="R111" s="1274"/>
      <c r="S111" s="1274"/>
      <c r="T111" s="1274"/>
      <c r="U111" s="1274"/>
      <c r="V111" s="1274"/>
      <c r="W111" s="1274"/>
      <c r="X111" s="1274"/>
      <c r="Y111" s="1274"/>
      <c r="Z111" s="1274"/>
      <c r="AA111" s="1274"/>
      <c r="AB111" s="1274"/>
      <c r="AC111" s="1274"/>
      <c r="AD111" s="1274"/>
      <c r="AE111" s="1274"/>
      <c r="AF111" s="1274"/>
      <c r="AG111" s="1274"/>
      <c r="AH111" s="1274"/>
      <c r="AI111" s="1274"/>
      <c r="AJ111" s="1274"/>
      <c r="AK111" s="1274"/>
      <c r="AL111" s="1274"/>
      <c r="AM111" s="1274"/>
      <c r="AN111" s="1274"/>
      <c r="AO111" s="1274"/>
      <c r="AP111" s="1274"/>
      <c r="AQ111" s="1274"/>
      <c r="AR111" s="1274"/>
      <c r="AS111" s="1274"/>
      <c r="AT111" s="1274"/>
      <c r="AU111" s="1274"/>
      <c r="AV111" s="1274"/>
      <c r="AW111" s="1274"/>
      <c r="AX111" s="1274"/>
      <c r="AY111" s="1274"/>
      <c r="AZ111" s="1274"/>
      <c r="BA111" s="1274"/>
      <c r="BB111" s="1274"/>
      <c r="BC111" s="1274"/>
      <c r="BD111" s="1274"/>
      <c r="BE111" s="1274"/>
      <c r="BF111" s="1274"/>
      <c r="BG111" s="1274"/>
      <c r="BH111" s="1274"/>
      <c r="BI111" s="1274"/>
      <c r="BJ111" s="1274"/>
      <c r="BK111" s="1274"/>
      <c r="BL111" s="1274"/>
      <c r="BM111" s="1274"/>
      <c r="BN111" s="1274"/>
      <c r="BO111" s="1274"/>
      <c r="BP111" s="1274"/>
      <c r="BQ111" s="1274"/>
      <c r="BR111" s="1274"/>
      <c r="BS111" s="1274"/>
      <c r="BT111" s="1274"/>
      <c r="BU111" s="1274"/>
      <c r="BV111" s="1274"/>
      <c r="BW111" s="1274"/>
      <c r="BX111" s="1274"/>
      <c r="BY111" s="1274"/>
      <c r="BZ111" s="1274"/>
      <c r="CA111" s="1274"/>
      <c r="CB111" s="1274"/>
      <c r="CC111" s="1274"/>
      <c r="CD111" s="1274"/>
      <c r="CE111" s="1274"/>
      <c r="CF111" s="1274"/>
      <c r="CG111" s="1274"/>
      <c r="CH111" s="1274"/>
      <c r="CI111" s="1274"/>
      <c r="CJ111" s="1274"/>
      <c r="CK111" s="1274"/>
      <c r="CL111" s="1274"/>
      <c r="CM111" s="1274"/>
      <c r="CN111" s="1274"/>
      <c r="CO111" s="1274"/>
      <c r="CP111" s="1274"/>
      <c r="CQ111" s="1274"/>
      <c r="CR111" s="1274"/>
      <c r="CS111" s="1274"/>
      <c r="CT111" s="1274"/>
      <c r="CU111" s="1274"/>
      <c r="CV111" s="1274"/>
      <c r="CW111" s="1274"/>
      <c r="CX111" s="1274"/>
      <c r="CY111" s="1274"/>
      <c r="CZ111" s="1274"/>
      <c r="DA111" s="1274"/>
      <c r="DB111" s="1274"/>
      <c r="DC111" s="1274"/>
      <c r="DD111" s="1274"/>
    </row>
    <row r="112" spans="1:108" s="374" customFormat="1">
      <c r="A112" s="368" t="s">
        <v>132</v>
      </c>
      <c r="B112" s="369"/>
      <c r="C112" s="370"/>
      <c r="D112" s="371"/>
      <c r="E112" s="371"/>
      <c r="F112" s="371"/>
      <c r="G112" s="370">
        <f>C113</f>
        <v>0</v>
      </c>
      <c r="H112" s="372">
        <f>G113</f>
        <v>0</v>
      </c>
      <c r="I112" s="373"/>
      <c r="J112" s="373"/>
      <c r="K112" s="373"/>
      <c r="L112" s="373"/>
      <c r="M112" s="373"/>
      <c r="N112" s="373"/>
      <c r="O112" s="373"/>
      <c r="P112" s="373"/>
      <c r="Q112" s="373"/>
      <c r="R112" s="373"/>
      <c r="S112" s="373"/>
      <c r="T112" s="373"/>
      <c r="U112" s="373"/>
      <c r="V112" s="373"/>
      <c r="W112" s="373"/>
      <c r="X112" s="373"/>
      <c r="Y112" s="373"/>
      <c r="Z112" s="373"/>
      <c r="AA112" s="373"/>
      <c r="AB112" s="373"/>
      <c r="AC112" s="373"/>
    </row>
    <row r="113" spans="1:29" s="374" customFormat="1">
      <c r="A113" s="368" t="s">
        <v>133</v>
      </c>
      <c r="B113" s="369"/>
      <c r="C113" s="370"/>
      <c r="D113" s="371"/>
      <c r="E113" s="371"/>
      <c r="F113" s="371"/>
      <c r="G113" s="370"/>
      <c r="H113" s="372"/>
      <c r="I113" s="373"/>
      <c r="J113" s="373"/>
      <c r="K113" s="373"/>
      <c r="L113" s="373"/>
      <c r="M113" s="373"/>
      <c r="N113" s="373"/>
      <c r="O113" s="373"/>
      <c r="P113" s="373"/>
      <c r="Q113" s="373"/>
      <c r="R113" s="373"/>
      <c r="S113" s="373"/>
      <c r="T113" s="373"/>
      <c r="U113" s="373"/>
      <c r="V113" s="373"/>
      <c r="W113" s="373"/>
      <c r="X113" s="373"/>
      <c r="Y113" s="373"/>
      <c r="Z113" s="373"/>
      <c r="AA113" s="373"/>
      <c r="AB113" s="373"/>
      <c r="AC113" s="373"/>
    </row>
    <row r="114" spans="1:29" s="374" customFormat="1" ht="13.8" thickBot="1">
      <c r="A114" s="375" t="s">
        <v>134</v>
      </c>
      <c r="B114" s="376"/>
      <c r="C114" s="377">
        <f>C113-C112</f>
        <v>0</v>
      </c>
      <c r="D114" s="378"/>
      <c r="E114" s="378"/>
      <c r="F114" s="378"/>
      <c r="G114" s="377">
        <f>G113-G112</f>
        <v>0</v>
      </c>
      <c r="H114" s="379">
        <f>H113-H112</f>
        <v>0</v>
      </c>
      <c r="I114" s="373"/>
      <c r="J114" s="373"/>
      <c r="K114" s="373"/>
      <c r="L114" s="373"/>
      <c r="M114" s="373"/>
      <c r="N114" s="373"/>
      <c r="O114" s="373"/>
      <c r="P114" s="373"/>
      <c r="Q114" s="373"/>
      <c r="R114" s="373"/>
      <c r="S114" s="373"/>
      <c r="T114" s="373"/>
      <c r="U114" s="373"/>
      <c r="V114" s="373"/>
      <c r="W114" s="373"/>
      <c r="X114" s="373"/>
      <c r="Y114" s="373"/>
      <c r="Z114" s="373"/>
      <c r="AA114" s="373"/>
      <c r="AB114" s="373"/>
      <c r="AC114" s="373"/>
    </row>
    <row r="115" spans="1:29" s="382" customFormat="1" ht="14.4" thickTop="1" thickBot="1">
      <c r="A115" s="380" t="s">
        <v>135</v>
      </c>
      <c r="B115" s="380"/>
      <c r="C115" s="381"/>
      <c r="D115" s="381"/>
      <c r="E115" s="381"/>
      <c r="F115" s="381"/>
      <c r="G115" s="381"/>
      <c r="H115" s="381"/>
      <c r="I115" s="380"/>
      <c r="J115" s="380"/>
      <c r="K115" s="380"/>
      <c r="L115" s="380"/>
      <c r="M115" s="380"/>
      <c r="N115" s="380"/>
      <c r="O115" s="380"/>
      <c r="P115" s="380"/>
      <c r="Q115" s="380"/>
      <c r="R115" s="380"/>
      <c r="S115" s="380"/>
      <c r="T115" s="380"/>
      <c r="U115" s="380"/>
      <c r="V115" s="380"/>
      <c r="W115" s="380"/>
      <c r="X115" s="380"/>
      <c r="Y115" s="380"/>
      <c r="Z115" s="380"/>
      <c r="AA115" s="380"/>
      <c r="AB115" s="380"/>
      <c r="AC115" s="380"/>
    </row>
    <row r="116" spans="1:29" ht="14.4" thickTop="1" thickBot="1">
      <c r="A116" s="383" t="s">
        <v>136</v>
      </c>
      <c r="B116" s="1311"/>
      <c r="C116" s="1305"/>
      <c r="D116" s="1312"/>
      <c r="E116" s="1312"/>
      <c r="F116" s="1312"/>
      <c r="G116" s="1305"/>
      <c r="H116" s="1313"/>
    </row>
    <row r="117" spans="1:29" s="1279" customFormat="1" ht="15" thickTop="1" thickBot="1">
      <c r="A117" s="384" t="s">
        <v>389</v>
      </c>
      <c r="B117" s="1314"/>
      <c r="C117" s="1315">
        <f>C106+C116-C113+C112</f>
        <v>0</v>
      </c>
      <c r="D117" s="1316"/>
      <c r="E117" s="1316"/>
      <c r="F117" s="1316"/>
      <c r="G117" s="1315">
        <f t="shared" ref="G117:H117" si="4">G106+G116-G113+G112</f>
        <v>0</v>
      </c>
      <c r="H117" s="1315">
        <f t="shared" si="4"/>
        <v>0</v>
      </c>
      <c r="I117" s="1274"/>
      <c r="J117" s="1274"/>
      <c r="K117" s="1274"/>
      <c r="L117" s="1274"/>
      <c r="M117" s="1274"/>
      <c r="N117" s="1274"/>
      <c r="O117" s="1274"/>
      <c r="P117" s="1274"/>
      <c r="Q117" s="1274"/>
      <c r="R117" s="1274"/>
      <c r="S117" s="1317"/>
      <c r="T117" s="1317"/>
      <c r="U117" s="1317"/>
      <c r="V117" s="1317"/>
      <c r="W117" s="1317"/>
      <c r="X117" s="1317"/>
      <c r="Y117" s="1317"/>
      <c r="Z117" s="1317"/>
      <c r="AA117" s="1317"/>
      <c r="AB117" s="1317"/>
      <c r="AC117" s="1317"/>
    </row>
    <row r="118" spans="1:29" ht="13.8" thickTop="1">
      <c r="C118" s="1318"/>
      <c r="D118" s="1318"/>
      <c r="E118" s="1318"/>
      <c r="F118" s="1318"/>
      <c r="G118" s="1318"/>
      <c r="H118" s="1318"/>
    </row>
    <row r="119" spans="1:29" ht="14.4" thickBot="1">
      <c r="A119" s="385" t="s">
        <v>185</v>
      </c>
    </row>
    <row r="120" spans="1:29" ht="13.8" thickTop="1">
      <c r="A120" s="1319"/>
      <c r="B120" s="1320"/>
      <c r="C120" s="619">
        <v>43100</v>
      </c>
      <c r="D120" s="386">
        <v>43465</v>
      </c>
      <c r="E120" s="387"/>
      <c r="F120" s="386">
        <v>43646</v>
      </c>
      <c r="G120" s="388" t="s">
        <v>1142</v>
      </c>
      <c r="H120" s="389"/>
    </row>
    <row r="121" spans="1:29" ht="13.8">
      <c r="A121" s="390">
        <v>1</v>
      </c>
      <c r="B121" s="391" t="s">
        <v>186</v>
      </c>
      <c r="C121" s="1110">
        <f>C122+C125+C128</f>
        <v>0</v>
      </c>
      <c r="D121" s="392">
        <f>D122+D125+D128</f>
        <v>0</v>
      </c>
      <c r="E121" s="393"/>
      <c r="F121" s="392">
        <f>F122+F125+F128</f>
        <v>0</v>
      </c>
      <c r="G121" s="394">
        <f>G122+G125+G128</f>
        <v>0</v>
      </c>
      <c r="H121" s="395"/>
    </row>
    <row r="122" spans="1:29" ht="14.4">
      <c r="A122" s="396"/>
      <c r="B122" s="397" t="s">
        <v>187</v>
      </c>
      <c r="C122" s="1113">
        <f>C123+C124</f>
        <v>0</v>
      </c>
      <c r="D122" s="398">
        <f>D123+D124</f>
        <v>0</v>
      </c>
      <c r="E122" s="399"/>
      <c r="F122" s="398">
        <f>F123+F124</f>
        <v>0</v>
      </c>
      <c r="G122" s="400">
        <f>G123+G124</f>
        <v>0</v>
      </c>
      <c r="H122" s="401"/>
    </row>
    <row r="123" spans="1:29" ht="14.4">
      <c r="A123" s="396"/>
      <c r="B123" s="402" t="s">
        <v>390</v>
      </c>
      <c r="C123" s="1113"/>
      <c r="D123" s="398"/>
      <c r="E123" s="399"/>
      <c r="F123" s="398"/>
      <c r="G123" s="400"/>
      <c r="H123" s="401"/>
    </row>
    <row r="124" spans="1:29" ht="14.4">
      <c r="A124" s="396"/>
      <c r="B124" s="402" t="s">
        <v>391</v>
      </c>
      <c r="C124" s="1113"/>
      <c r="D124" s="398"/>
      <c r="E124" s="399"/>
      <c r="F124" s="398"/>
      <c r="G124" s="400"/>
      <c r="H124" s="401"/>
    </row>
    <row r="125" spans="1:29" ht="14.4">
      <c r="A125" s="396"/>
      <c r="B125" s="397" t="s">
        <v>190</v>
      </c>
      <c r="C125" s="1113">
        <f>C126+C127</f>
        <v>0</v>
      </c>
      <c r="D125" s="398">
        <f>D126+D127</f>
        <v>0</v>
      </c>
      <c r="E125" s="399"/>
      <c r="F125" s="398">
        <f>F126+F127</f>
        <v>0</v>
      </c>
      <c r="G125" s="400">
        <f>G126+G127</f>
        <v>0</v>
      </c>
      <c r="H125" s="401"/>
    </row>
    <row r="126" spans="1:29" ht="14.4">
      <c r="A126" s="396"/>
      <c r="B126" s="402" t="s">
        <v>390</v>
      </c>
      <c r="C126" s="1113"/>
      <c r="D126" s="398"/>
      <c r="E126" s="399"/>
      <c r="F126" s="398"/>
      <c r="G126" s="400"/>
      <c r="H126" s="401"/>
    </row>
    <row r="127" spans="1:29" ht="14.4">
      <c r="A127" s="396"/>
      <c r="B127" s="402" t="s">
        <v>391</v>
      </c>
      <c r="C127" s="1113"/>
      <c r="D127" s="398"/>
      <c r="E127" s="399"/>
      <c r="F127" s="398"/>
      <c r="G127" s="400"/>
      <c r="H127" s="401"/>
    </row>
    <row r="128" spans="1:29" ht="14.4">
      <c r="A128" s="396"/>
      <c r="B128" s="397" t="s">
        <v>191</v>
      </c>
      <c r="C128" s="1113">
        <f>C129+C130</f>
        <v>0</v>
      </c>
      <c r="D128" s="398">
        <f>D129+D130</f>
        <v>0</v>
      </c>
      <c r="E128" s="399"/>
      <c r="F128" s="398">
        <f>F129+F130</f>
        <v>0</v>
      </c>
      <c r="G128" s="400">
        <f>G129+G130</f>
        <v>0</v>
      </c>
      <c r="H128" s="401"/>
    </row>
    <row r="129" spans="1:101" ht="14.4">
      <c r="A129" s="396"/>
      <c r="B129" s="402" t="s">
        <v>390</v>
      </c>
      <c r="C129" s="1113"/>
      <c r="D129" s="398"/>
      <c r="E129" s="399"/>
      <c r="F129" s="398"/>
      <c r="G129" s="400"/>
      <c r="H129" s="401"/>
    </row>
    <row r="130" spans="1:101" ht="14.4">
      <c r="A130" s="396"/>
      <c r="B130" s="402" t="s">
        <v>391</v>
      </c>
      <c r="C130" s="1113"/>
      <c r="D130" s="398"/>
      <c r="E130" s="399"/>
      <c r="F130" s="398"/>
      <c r="G130" s="400"/>
      <c r="H130" s="401"/>
    </row>
    <row r="131" spans="1:101" ht="13.8">
      <c r="A131" s="390">
        <v>2</v>
      </c>
      <c r="B131" s="391" t="s">
        <v>194</v>
      </c>
      <c r="C131" s="1110">
        <f>C132+C133+C134</f>
        <v>0</v>
      </c>
      <c r="D131" s="392">
        <f>D132+D133+D134</f>
        <v>0</v>
      </c>
      <c r="E131" s="393"/>
      <c r="F131" s="392">
        <f>F132+F133+F134</f>
        <v>0</v>
      </c>
      <c r="G131" s="394">
        <f>G132+G133+G134</f>
        <v>0</v>
      </c>
      <c r="H131" s="395"/>
    </row>
    <row r="132" spans="1:101" ht="14.4">
      <c r="A132" s="396"/>
      <c r="B132" s="397" t="s">
        <v>195</v>
      </c>
      <c r="C132" s="1113"/>
      <c r="D132" s="398"/>
      <c r="E132" s="399"/>
      <c r="F132" s="398"/>
      <c r="G132" s="400"/>
      <c r="H132" s="401"/>
    </row>
    <row r="133" spans="1:101" ht="14.4">
      <c r="A133" s="396"/>
      <c r="B133" s="397" t="s">
        <v>196</v>
      </c>
      <c r="C133" s="1113"/>
      <c r="D133" s="398"/>
      <c r="E133" s="399"/>
      <c r="F133" s="398"/>
      <c r="G133" s="400"/>
      <c r="H133" s="401"/>
    </row>
    <row r="134" spans="1:101" ht="14.4">
      <c r="A134" s="396"/>
      <c r="B134" s="397" t="s">
        <v>197</v>
      </c>
      <c r="C134" s="1113"/>
      <c r="D134" s="398"/>
      <c r="E134" s="399"/>
      <c r="F134" s="398"/>
      <c r="G134" s="400"/>
      <c r="H134" s="401"/>
    </row>
    <row r="135" spans="1:101" s="1279" customFormat="1" ht="13.8">
      <c r="A135" s="390">
        <v>3</v>
      </c>
      <c r="B135" s="403" t="s">
        <v>198</v>
      </c>
      <c r="C135" s="1116"/>
      <c r="D135" s="404"/>
      <c r="E135" s="405"/>
      <c r="F135" s="404"/>
      <c r="G135" s="406"/>
      <c r="H135" s="407"/>
      <c r="I135" s="1274"/>
      <c r="J135" s="1274"/>
      <c r="K135" s="1274"/>
      <c r="L135" s="1274"/>
      <c r="M135" s="1274"/>
      <c r="N135" s="1274"/>
      <c r="O135" s="1274"/>
      <c r="P135" s="1274"/>
      <c r="Q135" s="1274"/>
      <c r="R135" s="1274"/>
      <c r="S135" s="1274"/>
      <c r="T135" s="1274"/>
      <c r="U135" s="1274"/>
      <c r="V135" s="1274"/>
      <c r="W135" s="1274"/>
      <c r="X135" s="1274"/>
      <c r="Y135" s="1274"/>
      <c r="Z135" s="1274"/>
      <c r="AA135" s="1274"/>
      <c r="AB135" s="1274"/>
      <c r="AC135" s="1274"/>
      <c r="AD135" s="1275"/>
      <c r="AE135" s="1275"/>
      <c r="AF135" s="1275"/>
      <c r="AG135" s="1275"/>
      <c r="AH135" s="1275"/>
      <c r="AI135" s="1275"/>
      <c r="AJ135" s="1275"/>
      <c r="AK135" s="1275"/>
      <c r="AL135" s="1275"/>
      <c r="AM135" s="1275"/>
      <c r="AN135" s="1275"/>
      <c r="AO135" s="1275"/>
      <c r="AP135" s="1275"/>
      <c r="AQ135" s="1275"/>
      <c r="AR135" s="1275"/>
      <c r="AS135" s="1275"/>
      <c r="AT135" s="1275"/>
      <c r="AU135" s="1275"/>
      <c r="AV135" s="1275"/>
      <c r="AW135" s="1275"/>
      <c r="AX135" s="1275"/>
      <c r="AY135" s="1275"/>
      <c r="AZ135" s="1275"/>
      <c r="BA135" s="1275"/>
      <c r="BB135" s="1275"/>
      <c r="BC135" s="1275"/>
      <c r="BD135" s="1275"/>
      <c r="BE135" s="1275"/>
      <c r="BF135" s="1275"/>
      <c r="BG135" s="1275"/>
      <c r="BH135" s="1275"/>
      <c r="BI135" s="1275"/>
      <c r="BJ135" s="1275"/>
      <c r="BK135" s="1275"/>
      <c r="BL135" s="1275"/>
      <c r="BM135" s="1275"/>
      <c r="BN135" s="1275"/>
      <c r="BO135" s="1275"/>
      <c r="BP135" s="1275"/>
      <c r="BQ135" s="1275"/>
      <c r="BR135" s="1275"/>
      <c r="BS135" s="1275"/>
      <c r="BT135" s="1275"/>
      <c r="BU135" s="1275"/>
      <c r="BV135" s="1275"/>
      <c r="BW135" s="1275"/>
      <c r="BX135" s="1275"/>
      <c r="BY135" s="1275"/>
      <c r="BZ135" s="1275"/>
      <c r="CA135" s="1275"/>
      <c r="CB135" s="1275"/>
      <c r="CC135" s="1275"/>
      <c r="CD135" s="1275"/>
      <c r="CE135" s="1275"/>
      <c r="CF135" s="1275"/>
      <c r="CG135" s="1275"/>
      <c r="CH135" s="1275"/>
      <c r="CI135" s="1275"/>
      <c r="CJ135" s="1275"/>
      <c r="CK135" s="1275"/>
      <c r="CL135" s="1275"/>
      <c r="CM135" s="1275"/>
      <c r="CN135" s="1275"/>
      <c r="CO135" s="1275"/>
      <c r="CP135" s="1275"/>
      <c r="CQ135" s="1275"/>
      <c r="CR135" s="1275"/>
      <c r="CS135" s="1275"/>
      <c r="CT135" s="1275"/>
      <c r="CU135" s="1275"/>
      <c r="CV135" s="1275"/>
      <c r="CW135" s="1275"/>
    </row>
    <row r="136" spans="1:101" ht="13.8">
      <c r="A136" s="390">
        <v>4</v>
      </c>
      <c r="B136" s="391" t="s">
        <v>199</v>
      </c>
      <c r="C136" s="1116">
        <f>C137+C138</f>
        <v>0</v>
      </c>
      <c r="D136" s="404">
        <f>D137+D138</f>
        <v>0</v>
      </c>
      <c r="E136" s="405"/>
      <c r="F136" s="404">
        <f>F137+F138</f>
        <v>0</v>
      </c>
      <c r="G136" s="406">
        <f>G137+G138</f>
        <v>0</v>
      </c>
      <c r="H136" s="407"/>
    </row>
    <row r="137" spans="1:101" ht="14.4">
      <c r="A137" s="396"/>
      <c r="B137" s="397" t="s">
        <v>200</v>
      </c>
      <c r="C137" s="1113"/>
      <c r="D137" s="398"/>
      <c r="E137" s="399"/>
      <c r="F137" s="398"/>
      <c r="G137" s="400"/>
      <c r="H137" s="401"/>
    </row>
    <row r="138" spans="1:101" ht="13.8" thickBot="1">
      <c r="A138" s="408"/>
      <c r="B138" s="409" t="s">
        <v>201</v>
      </c>
      <c r="C138" s="410"/>
      <c r="D138" s="410"/>
      <c r="E138" s="411"/>
      <c r="F138" s="410"/>
      <c r="G138" s="412"/>
      <c r="H138" s="413"/>
    </row>
    <row r="139" spans="1:101" ht="13.8" thickTop="1">
      <c r="A139" s="414"/>
      <c r="B139" s="415"/>
      <c r="C139" s="416"/>
      <c r="D139" s="416"/>
      <c r="E139" s="416"/>
      <c r="F139" s="416"/>
      <c r="G139" s="416"/>
      <c r="H139" s="416"/>
    </row>
    <row r="140" spans="1:101">
      <c r="A140" s="1276"/>
      <c r="B140" s="417"/>
      <c r="C140" s="418"/>
      <c r="D140" s="418"/>
      <c r="E140" s="418"/>
      <c r="F140" s="418"/>
      <c r="G140" s="419"/>
      <c r="H140" s="420"/>
    </row>
    <row r="141" spans="1:101">
      <c r="A141" s="421" t="s">
        <v>392</v>
      </c>
      <c r="B141" s="422" t="s">
        <v>392</v>
      </c>
      <c r="C141" s="1276"/>
      <c r="D141" s="1276"/>
      <c r="E141" s="1276"/>
      <c r="F141" s="1276"/>
      <c r="G141" s="423" t="s">
        <v>392</v>
      </c>
      <c r="H141" s="1276"/>
    </row>
    <row r="142" spans="1:101">
      <c r="A142" s="1275"/>
      <c r="B142" s="424"/>
      <c r="C142" s="425"/>
      <c r="D142" s="425"/>
      <c r="E142" s="425"/>
      <c r="F142" s="425"/>
      <c r="G142" s="426"/>
      <c r="H142" s="427"/>
    </row>
    <row r="143" spans="1:101">
      <c r="A143" s="1276"/>
      <c r="B143" s="428"/>
      <c r="C143" s="428"/>
      <c r="D143" s="428"/>
      <c r="E143" s="428"/>
      <c r="F143" s="428"/>
      <c r="G143" s="429"/>
      <c r="H143" s="430"/>
    </row>
    <row r="144" spans="1:101">
      <c r="A144" s="428" t="s">
        <v>393</v>
      </c>
      <c r="B144" s="428" t="s">
        <v>394</v>
      </c>
      <c r="C144" s="1276"/>
      <c r="D144" s="1276"/>
      <c r="E144" s="1276"/>
      <c r="F144" s="1276"/>
      <c r="G144" s="431" t="s">
        <v>395</v>
      </c>
      <c r="H144" s="430"/>
    </row>
    <row r="145" spans="1:8">
      <c r="A145" s="1275"/>
      <c r="B145" s="432"/>
      <c r="C145" s="433"/>
      <c r="D145" s="433"/>
      <c r="E145" s="433"/>
      <c r="F145" s="433"/>
      <c r="G145" s="434"/>
      <c r="H145" s="435"/>
    </row>
    <row r="146" spans="1:8">
      <c r="A146" s="1276"/>
      <c r="B146" s="436"/>
      <c r="C146" s="437"/>
      <c r="D146" s="437"/>
      <c r="E146" s="437"/>
      <c r="F146" s="437"/>
      <c r="G146" s="438"/>
      <c r="H146" s="439"/>
    </row>
    <row r="147" spans="1:8">
      <c r="A147" s="440"/>
      <c r="B147" s="441"/>
      <c r="C147" s="416"/>
      <c r="D147" s="416"/>
      <c r="E147" s="416"/>
      <c r="F147" s="416"/>
      <c r="G147" s="416"/>
      <c r="H147" s="416"/>
    </row>
    <row r="148" spans="1:8" ht="13.8">
      <c r="A148" s="442" t="s">
        <v>396</v>
      </c>
      <c r="C148" s="443" t="s">
        <v>397</v>
      </c>
      <c r="D148" s="443"/>
      <c r="E148" s="443"/>
      <c r="F148" s="443"/>
      <c r="G148" s="416"/>
      <c r="H148" s="416"/>
    </row>
    <row r="149" spans="1:8" ht="13.8" thickBot="1">
      <c r="A149" s="444" t="s">
        <v>398</v>
      </c>
      <c r="C149" s="1318"/>
      <c r="D149" s="1318"/>
      <c r="E149" s="1318"/>
      <c r="F149" s="1318"/>
      <c r="G149" s="1318"/>
      <c r="H149" s="1318"/>
    </row>
    <row r="150" spans="1:8" ht="54" thickTop="1" thickBot="1">
      <c r="A150" s="327"/>
      <c r="B150" s="328" t="s">
        <v>338</v>
      </c>
      <c r="C150" s="329" t="s">
        <v>1131</v>
      </c>
      <c r="D150" s="329" t="s">
        <v>1137</v>
      </c>
      <c r="E150" s="329" t="s">
        <v>1138</v>
      </c>
      <c r="F150" s="329" t="s">
        <v>1139</v>
      </c>
      <c r="G150" s="329" t="s">
        <v>1140</v>
      </c>
      <c r="H150" s="330" t="s">
        <v>1133</v>
      </c>
    </row>
    <row r="151" spans="1:8" ht="13.8" thickTop="1">
      <c r="A151" s="445"/>
      <c r="B151" s="1330" t="s">
        <v>96</v>
      </c>
      <c r="C151" s="446">
        <f>C152+C153+C154+C155+C156</f>
        <v>0</v>
      </c>
      <c r="D151" s="446">
        <f t="shared" ref="D151:H151" si="5">D152+D153+D154+D155+D156</f>
        <v>0</v>
      </c>
      <c r="E151" s="446">
        <f t="shared" si="5"/>
        <v>0</v>
      </c>
      <c r="F151" s="446">
        <f t="shared" si="5"/>
        <v>0</v>
      </c>
      <c r="G151" s="446">
        <f t="shared" si="5"/>
        <v>0</v>
      </c>
      <c r="H151" s="446">
        <f t="shared" si="5"/>
        <v>0</v>
      </c>
    </row>
    <row r="152" spans="1:8">
      <c r="A152" s="447"/>
      <c r="B152" s="1331" t="s">
        <v>104</v>
      </c>
      <c r="C152" s="448">
        <f>C28</f>
        <v>0</v>
      </c>
      <c r="D152" s="448">
        <f t="shared" ref="D152:H152" si="6">D28</f>
        <v>0</v>
      </c>
      <c r="E152" s="448">
        <f t="shared" si="6"/>
        <v>0</v>
      </c>
      <c r="F152" s="448">
        <f t="shared" si="6"/>
        <v>0</v>
      </c>
      <c r="G152" s="448">
        <f t="shared" si="6"/>
        <v>0</v>
      </c>
      <c r="H152" s="448">
        <f t="shared" si="6"/>
        <v>0</v>
      </c>
    </row>
    <row r="153" spans="1:8">
      <c r="A153" s="447"/>
      <c r="B153" s="1331" t="s">
        <v>55</v>
      </c>
      <c r="C153" s="448">
        <f>C24+C37+C48</f>
        <v>0</v>
      </c>
      <c r="D153" s="448">
        <f t="shared" ref="D153:H153" si="7">D24+D37+D48</f>
        <v>0</v>
      </c>
      <c r="E153" s="448">
        <f t="shared" si="7"/>
        <v>0</v>
      </c>
      <c r="F153" s="448">
        <f t="shared" si="7"/>
        <v>0</v>
      </c>
      <c r="G153" s="448">
        <f t="shared" si="7"/>
        <v>0</v>
      </c>
      <c r="H153" s="448">
        <f t="shared" si="7"/>
        <v>0</v>
      </c>
    </row>
    <row r="154" spans="1:8">
      <c r="A154" s="447"/>
      <c r="B154" s="1331" t="s">
        <v>399</v>
      </c>
      <c r="C154" s="448">
        <f>C13+C31+C43+C53</f>
        <v>0</v>
      </c>
      <c r="D154" s="448">
        <f t="shared" ref="D154:H154" si="8">D13+D31+D43+D53</f>
        <v>0</v>
      </c>
      <c r="E154" s="448">
        <f t="shared" si="8"/>
        <v>0</v>
      </c>
      <c r="F154" s="448">
        <f t="shared" si="8"/>
        <v>0</v>
      </c>
      <c r="G154" s="448">
        <f t="shared" si="8"/>
        <v>0</v>
      </c>
      <c r="H154" s="448">
        <f t="shared" si="8"/>
        <v>0</v>
      </c>
    </row>
    <row r="155" spans="1:8">
      <c r="A155" s="447"/>
      <c r="B155" s="1331" t="s">
        <v>400</v>
      </c>
      <c r="C155" s="448">
        <f>C54</f>
        <v>0</v>
      </c>
      <c r="D155" s="448">
        <f t="shared" ref="D155:H155" si="9">D54</f>
        <v>0</v>
      </c>
      <c r="E155" s="448">
        <f t="shared" si="9"/>
        <v>0</v>
      </c>
      <c r="F155" s="448">
        <f t="shared" si="9"/>
        <v>0</v>
      </c>
      <c r="G155" s="448">
        <f t="shared" si="9"/>
        <v>0</v>
      </c>
      <c r="H155" s="448">
        <f t="shared" si="9"/>
        <v>0</v>
      </c>
    </row>
    <row r="156" spans="1:8">
      <c r="A156" s="447"/>
      <c r="B156" s="1331" t="s">
        <v>98</v>
      </c>
      <c r="C156" s="448">
        <f>(C12-C13)+C14+C16+(C19-C20-C24)+C26+(C27-C28)+(C29-C31-C33-C37)+(C41-C43-C44-C48-C49)+(C52-C53-C54-C56)</f>
        <v>0</v>
      </c>
      <c r="D156" s="448">
        <f t="shared" ref="D156:H156" si="10">(D12-D13)+D14+D16+(D19-D20-D24)+D26+(D27-D28)+(D29-D31-D33-D37)+(D41-D43-D44-D48-D49)+(D52-D53-D54-D56)</f>
        <v>0</v>
      </c>
      <c r="E156" s="448">
        <f t="shared" si="10"/>
        <v>0</v>
      </c>
      <c r="F156" s="448">
        <f t="shared" si="10"/>
        <v>0</v>
      </c>
      <c r="G156" s="448">
        <f t="shared" si="10"/>
        <v>0</v>
      </c>
      <c r="H156" s="448">
        <f t="shared" si="10"/>
        <v>0</v>
      </c>
    </row>
    <row r="157" spans="1:8">
      <c r="A157" s="447"/>
      <c r="B157" s="1331"/>
      <c r="C157" s="448"/>
      <c r="D157" s="448"/>
      <c r="E157" s="448"/>
      <c r="F157" s="448"/>
      <c r="G157" s="448"/>
      <c r="H157" s="448"/>
    </row>
    <row r="158" spans="1:8">
      <c r="A158" s="447"/>
      <c r="B158" s="1332" t="s">
        <v>99</v>
      </c>
      <c r="C158" s="449">
        <f>C159+C160+C161+C162+C163+C164</f>
        <v>0</v>
      </c>
      <c r="D158" s="449">
        <f t="shared" ref="D158:H158" si="11">D159+D160+D161+D162+D163+D164</f>
        <v>0</v>
      </c>
      <c r="E158" s="449">
        <f t="shared" si="11"/>
        <v>0</v>
      </c>
      <c r="F158" s="449">
        <f t="shared" si="11"/>
        <v>0</v>
      </c>
      <c r="G158" s="449">
        <f t="shared" si="11"/>
        <v>0</v>
      </c>
      <c r="H158" s="449">
        <f t="shared" si="11"/>
        <v>0</v>
      </c>
    </row>
    <row r="159" spans="1:8">
      <c r="A159" s="447"/>
      <c r="B159" s="1331" t="s">
        <v>101</v>
      </c>
      <c r="C159" s="448">
        <f>C63+C67</f>
        <v>0</v>
      </c>
      <c r="D159" s="448">
        <f t="shared" ref="D159:H159" si="12">D63+D67</f>
        <v>0</v>
      </c>
      <c r="E159" s="448">
        <f t="shared" si="12"/>
        <v>0</v>
      </c>
      <c r="F159" s="448">
        <f t="shared" si="12"/>
        <v>0</v>
      </c>
      <c r="G159" s="448">
        <f t="shared" si="12"/>
        <v>0</v>
      </c>
      <c r="H159" s="448">
        <f t="shared" si="12"/>
        <v>0</v>
      </c>
    </row>
    <row r="160" spans="1:8">
      <c r="A160" s="447"/>
      <c r="B160" s="1331" t="s">
        <v>106</v>
      </c>
      <c r="C160" s="448">
        <f t="shared" ref="C160:H160" si="13">C79</f>
        <v>0</v>
      </c>
      <c r="D160" s="448">
        <f t="shared" si="13"/>
        <v>0</v>
      </c>
      <c r="E160" s="448">
        <f t="shared" si="13"/>
        <v>0</v>
      </c>
      <c r="F160" s="448">
        <f t="shared" si="13"/>
        <v>0</v>
      </c>
      <c r="G160" s="448">
        <f t="shared" si="13"/>
        <v>0</v>
      </c>
      <c r="H160" s="448">
        <f t="shared" si="13"/>
        <v>0</v>
      </c>
    </row>
    <row r="161" spans="1:101">
      <c r="A161" s="447"/>
      <c r="B161" s="1331" t="s">
        <v>16</v>
      </c>
      <c r="C161" s="448">
        <f t="shared" ref="C161:H161" si="14">C78</f>
        <v>0</v>
      </c>
      <c r="D161" s="448">
        <f t="shared" si="14"/>
        <v>0</v>
      </c>
      <c r="E161" s="448">
        <f t="shared" si="14"/>
        <v>0</v>
      </c>
      <c r="F161" s="448">
        <f t="shared" si="14"/>
        <v>0</v>
      </c>
      <c r="G161" s="448">
        <f t="shared" si="14"/>
        <v>0</v>
      </c>
      <c r="H161" s="448">
        <f t="shared" si="14"/>
        <v>0</v>
      </c>
    </row>
    <row r="162" spans="1:101">
      <c r="A162" s="447"/>
      <c r="B162" s="1331" t="s">
        <v>55</v>
      </c>
      <c r="C162" s="448">
        <f t="shared" ref="C162:H162" si="15">C83</f>
        <v>0</v>
      </c>
      <c r="D162" s="448">
        <f t="shared" si="15"/>
        <v>0</v>
      </c>
      <c r="E162" s="448">
        <f t="shared" si="15"/>
        <v>0</v>
      </c>
      <c r="F162" s="448">
        <f t="shared" si="15"/>
        <v>0</v>
      </c>
      <c r="G162" s="448">
        <f t="shared" si="15"/>
        <v>0</v>
      </c>
      <c r="H162" s="448">
        <f t="shared" si="15"/>
        <v>0</v>
      </c>
      <c r="I162" s="1321"/>
    </row>
    <row r="163" spans="1:101">
      <c r="A163" s="447"/>
      <c r="B163" s="1331" t="s">
        <v>102</v>
      </c>
      <c r="C163" s="448">
        <f>C87-C97</f>
        <v>0</v>
      </c>
      <c r="D163" s="448">
        <f t="shared" ref="D163:H163" si="16">D87-D97</f>
        <v>0</v>
      </c>
      <c r="E163" s="448">
        <f t="shared" si="16"/>
        <v>0</v>
      </c>
      <c r="F163" s="448">
        <f t="shared" si="16"/>
        <v>0</v>
      </c>
      <c r="G163" s="448">
        <f t="shared" si="16"/>
        <v>0</v>
      </c>
      <c r="H163" s="448">
        <f t="shared" si="16"/>
        <v>0</v>
      </c>
    </row>
    <row r="164" spans="1:101" ht="13.8" thickBot="1">
      <c r="A164" s="450"/>
      <c r="B164" s="1333" t="s">
        <v>103</v>
      </c>
      <c r="C164" s="451">
        <f>(C62-C63-C67)+C77+C80+(C81-C82-C85)+C86</f>
        <v>0</v>
      </c>
      <c r="D164" s="452">
        <f t="shared" ref="D164:E164" si="17">(D62-D63-D67)+D77+D80+(D81-D82-D85)+D86+D102</f>
        <v>0</v>
      </c>
      <c r="E164" s="452">
        <f t="shared" si="17"/>
        <v>0</v>
      </c>
      <c r="F164" s="451">
        <f t="shared" ref="F164:G164" si="18">(F62-F63-F67)+F77+F80+(F81-F82-F85)+F86</f>
        <v>0</v>
      </c>
      <c r="G164" s="451">
        <f t="shared" si="18"/>
        <v>0</v>
      </c>
      <c r="H164" s="452">
        <f>(H62-H63-H67)+H77+H80+(H81-H82-H85)+H86+H102</f>
        <v>0</v>
      </c>
    </row>
    <row r="165" spans="1:101" ht="14.4" thickTop="1" thickBot="1">
      <c r="A165" s="453"/>
      <c r="B165" s="1334" t="s">
        <v>401</v>
      </c>
      <c r="C165" s="454">
        <f>C151-C158</f>
        <v>0</v>
      </c>
      <c r="D165" s="454">
        <f t="shared" ref="D165:H165" si="19">D151-D158</f>
        <v>0</v>
      </c>
      <c r="E165" s="454">
        <f t="shared" si="19"/>
        <v>0</v>
      </c>
      <c r="F165" s="454">
        <f t="shared" si="19"/>
        <v>0</v>
      </c>
      <c r="G165" s="454">
        <f t="shared" si="19"/>
        <v>0</v>
      </c>
      <c r="H165" s="454">
        <f t="shared" si="19"/>
        <v>0</v>
      </c>
    </row>
    <row r="166" spans="1:101" ht="15" thickTop="1" thickBot="1">
      <c r="A166" s="455"/>
      <c r="B166" s="1322"/>
      <c r="C166" s="456"/>
      <c r="D166" s="456"/>
      <c r="E166" s="456"/>
      <c r="F166" s="456"/>
      <c r="G166" s="456"/>
      <c r="H166" s="456"/>
    </row>
    <row r="167" spans="1:101" ht="14.4" thickTop="1" thickBot="1">
      <c r="A167" s="457"/>
      <c r="B167" s="458" t="s">
        <v>402</v>
      </c>
      <c r="C167" s="459">
        <f>C114</f>
        <v>0</v>
      </c>
      <c r="D167" s="460"/>
      <c r="E167" s="460"/>
      <c r="F167" s="460"/>
      <c r="G167" s="459">
        <f t="shared" ref="G167:H167" si="20">G114</f>
        <v>0</v>
      </c>
      <c r="H167" s="459">
        <f t="shared" si="20"/>
        <v>0</v>
      </c>
      <c r="I167" s="1321"/>
    </row>
    <row r="168" spans="1:101" ht="14.4" thickTop="1" thickBot="1">
      <c r="A168" s="461"/>
      <c r="B168" s="383" t="s">
        <v>136</v>
      </c>
      <c r="C168" s="1305">
        <f>C116</f>
        <v>0</v>
      </c>
      <c r="D168" s="1312"/>
      <c r="E168" s="1312"/>
      <c r="F168" s="1312"/>
      <c r="G168" s="1305">
        <f t="shared" ref="G168:H168" si="21">G116</f>
        <v>0</v>
      </c>
      <c r="H168" s="1305">
        <f t="shared" si="21"/>
        <v>0</v>
      </c>
    </row>
    <row r="169" spans="1:101" ht="15" thickTop="1" thickBot="1">
      <c r="A169" s="462"/>
      <c r="B169" s="1335" t="s">
        <v>389</v>
      </c>
      <c r="C169" s="1299">
        <f>C165+C168-C167</f>
        <v>0</v>
      </c>
      <c r="D169" s="1316"/>
      <c r="E169" s="1316"/>
      <c r="F169" s="1316"/>
      <c r="G169" s="1315">
        <f t="shared" ref="G169:H169" si="22">G165+G168-G167</f>
        <v>0</v>
      </c>
      <c r="H169" s="1315">
        <f t="shared" si="22"/>
        <v>0</v>
      </c>
    </row>
    <row r="170" spans="1:101" ht="13.8" thickTop="1">
      <c r="A170" s="440"/>
      <c r="B170" s="415"/>
      <c r="C170" s="416"/>
      <c r="D170" s="416"/>
      <c r="E170" s="416"/>
      <c r="F170" s="416"/>
      <c r="G170" s="416"/>
      <c r="H170" s="416"/>
      <c r="I170" s="510"/>
      <c r="J170" s="510"/>
      <c r="K170" s="510"/>
      <c r="L170" s="510"/>
      <c r="M170" s="510"/>
      <c r="N170" s="510"/>
      <c r="O170" s="510"/>
      <c r="P170" s="510"/>
      <c r="Q170" s="510"/>
      <c r="R170" s="510"/>
      <c r="S170" s="510"/>
      <c r="T170" s="510"/>
      <c r="U170" s="510"/>
      <c r="V170" s="510"/>
      <c r="W170" s="510"/>
      <c r="X170" s="510"/>
      <c r="Y170" s="510"/>
      <c r="Z170" s="510"/>
      <c r="AA170" s="510"/>
      <c r="AB170" s="510"/>
      <c r="AC170" s="510"/>
      <c r="AD170" s="510"/>
      <c r="AE170" s="510"/>
      <c r="AF170" s="510"/>
      <c r="AG170" s="510"/>
      <c r="AH170" s="510"/>
      <c r="AI170" s="510"/>
      <c r="AJ170" s="510"/>
      <c r="AK170" s="510"/>
      <c r="AL170" s="510"/>
      <c r="AM170" s="510"/>
      <c r="AN170" s="510"/>
      <c r="AO170" s="510"/>
      <c r="AP170" s="510"/>
      <c r="AQ170" s="510"/>
      <c r="AR170" s="510"/>
      <c r="AS170" s="510"/>
      <c r="AT170" s="510"/>
      <c r="AU170" s="510"/>
      <c r="AV170" s="510"/>
      <c r="AW170" s="510"/>
      <c r="AX170" s="510"/>
      <c r="AY170" s="510"/>
      <c r="AZ170" s="510"/>
      <c r="BA170" s="510"/>
      <c r="BB170" s="510"/>
      <c r="BC170" s="510"/>
      <c r="BD170" s="510"/>
      <c r="BE170" s="510"/>
      <c r="BF170" s="510"/>
      <c r="BG170" s="510"/>
      <c r="BH170" s="510"/>
      <c r="BI170" s="510"/>
      <c r="BJ170" s="510"/>
      <c r="BK170" s="510"/>
      <c r="BL170" s="510"/>
      <c r="BM170" s="510"/>
      <c r="BN170" s="510"/>
      <c r="BO170" s="510"/>
      <c r="BP170" s="510"/>
      <c r="BQ170" s="510"/>
      <c r="BR170" s="510"/>
      <c r="BS170" s="510"/>
      <c r="BT170" s="510"/>
      <c r="BU170" s="510"/>
      <c r="BV170" s="510"/>
      <c r="BW170" s="510"/>
      <c r="BX170" s="510"/>
      <c r="BY170" s="510"/>
      <c r="BZ170" s="510"/>
      <c r="CA170" s="510"/>
      <c r="CB170" s="510"/>
      <c r="CC170" s="510"/>
      <c r="CD170" s="510"/>
      <c r="CE170" s="510"/>
      <c r="CF170" s="510"/>
      <c r="CG170" s="510"/>
      <c r="CH170" s="510"/>
      <c r="CI170" s="510"/>
      <c r="CJ170" s="510"/>
      <c r="CK170" s="510"/>
      <c r="CL170" s="510"/>
      <c r="CM170" s="510"/>
      <c r="CN170" s="510"/>
      <c r="CO170" s="510"/>
      <c r="CP170" s="510"/>
      <c r="CQ170" s="510"/>
      <c r="CR170" s="510"/>
      <c r="CS170" s="510"/>
      <c r="CT170" s="510"/>
      <c r="CU170" s="510"/>
      <c r="CV170" s="510"/>
      <c r="CW170" s="510"/>
    </row>
    <row r="171" spans="1:101">
      <c r="A171" s="440"/>
      <c r="B171" s="415"/>
      <c r="C171" s="416"/>
      <c r="D171" s="416"/>
      <c r="E171" s="416"/>
      <c r="F171" s="416"/>
      <c r="G171" s="416"/>
      <c r="H171" s="416"/>
      <c r="I171" s="510"/>
      <c r="J171" s="510"/>
      <c r="K171" s="510"/>
      <c r="L171" s="510"/>
      <c r="M171" s="510"/>
      <c r="N171" s="510"/>
      <c r="O171" s="510"/>
      <c r="P171" s="510"/>
      <c r="Q171" s="510"/>
      <c r="R171" s="510"/>
      <c r="S171" s="510"/>
      <c r="T171" s="510"/>
      <c r="U171" s="510"/>
      <c r="V171" s="510"/>
      <c r="W171" s="510"/>
      <c r="X171" s="510"/>
      <c r="Y171" s="510"/>
      <c r="Z171" s="510"/>
      <c r="AA171" s="510"/>
      <c r="AB171" s="510"/>
      <c r="AC171" s="510"/>
      <c r="AD171" s="510"/>
      <c r="AE171" s="510"/>
      <c r="AF171" s="510"/>
      <c r="AG171" s="510"/>
      <c r="AH171" s="510"/>
      <c r="AI171" s="510"/>
      <c r="AJ171" s="510"/>
      <c r="AK171" s="510"/>
      <c r="AL171" s="510"/>
      <c r="AM171" s="510"/>
      <c r="AN171" s="510"/>
      <c r="AO171" s="510"/>
      <c r="AP171" s="510"/>
      <c r="AQ171" s="510"/>
      <c r="AR171" s="510"/>
      <c r="AS171" s="510"/>
      <c r="AT171" s="510"/>
      <c r="AU171" s="510"/>
      <c r="AV171" s="510"/>
      <c r="AW171" s="510"/>
      <c r="AX171" s="510"/>
      <c r="AY171" s="510"/>
      <c r="AZ171" s="510"/>
      <c r="BA171" s="510"/>
      <c r="BB171" s="510"/>
      <c r="BC171" s="510"/>
      <c r="BD171" s="510"/>
      <c r="BE171" s="510"/>
      <c r="BF171" s="510"/>
      <c r="BG171" s="510"/>
      <c r="BH171" s="510"/>
      <c r="BI171" s="510"/>
      <c r="BJ171" s="510"/>
      <c r="BK171" s="510"/>
      <c r="BL171" s="510"/>
      <c r="BM171" s="510"/>
      <c r="BN171" s="510"/>
      <c r="BO171" s="510"/>
      <c r="BP171" s="510"/>
      <c r="BQ171" s="510"/>
      <c r="BR171" s="510"/>
      <c r="BS171" s="510"/>
      <c r="BT171" s="510"/>
      <c r="BU171" s="510"/>
      <c r="BV171" s="510"/>
      <c r="BW171" s="510"/>
      <c r="BX171" s="510"/>
      <c r="BY171" s="510"/>
      <c r="BZ171" s="510"/>
      <c r="CA171" s="510"/>
      <c r="CB171" s="510"/>
      <c r="CC171" s="510"/>
      <c r="CD171" s="510"/>
      <c r="CE171" s="510"/>
      <c r="CF171" s="510"/>
      <c r="CG171" s="510"/>
      <c r="CH171" s="510"/>
      <c r="CI171" s="510"/>
      <c r="CJ171" s="510"/>
      <c r="CK171" s="510"/>
      <c r="CL171" s="510"/>
      <c r="CM171" s="510"/>
      <c r="CN171" s="510"/>
      <c r="CO171" s="510"/>
      <c r="CP171" s="510"/>
      <c r="CQ171" s="510"/>
      <c r="CR171" s="510"/>
      <c r="CS171" s="510"/>
      <c r="CT171" s="510"/>
      <c r="CU171" s="510"/>
      <c r="CV171" s="510"/>
      <c r="CW171" s="510"/>
    </row>
    <row r="172" spans="1:101" ht="19.2">
      <c r="A172" s="1457" t="s">
        <v>1132</v>
      </c>
      <c r="B172" s="1458"/>
      <c r="C172" s="1458"/>
      <c r="D172" s="1458"/>
      <c r="E172" s="1458"/>
      <c r="F172" s="1458"/>
      <c r="G172" s="1458"/>
      <c r="H172" s="1459"/>
      <c r="I172" s="510"/>
      <c r="J172" s="510"/>
      <c r="K172" s="510"/>
      <c r="L172" s="510"/>
      <c r="M172" s="510"/>
      <c r="N172" s="510"/>
      <c r="O172" s="510"/>
      <c r="P172" s="510"/>
      <c r="Q172" s="510"/>
      <c r="R172" s="510"/>
      <c r="S172" s="510"/>
      <c r="T172" s="510"/>
      <c r="U172" s="510"/>
      <c r="V172" s="510"/>
      <c r="W172" s="510"/>
      <c r="X172" s="510"/>
      <c r="Y172" s="510"/>
      <c r="Z172" s="510"/>
      <c r="AA172" s="510"/>
      <c r="AB172" s="510"/>
      <c r="AC172" s="510"/>
      <c r="AD172" s="510"/>
      <c r="AE172" s="510"/>
      <c r="AF172" s="510"/>
      <c r="AG172" s="510"/>
      <c r="AH172" s="510"/>
      <c r="AI172" s="510"/>
      <c r="AJ172" s="510"/>
      <c r="AK172" s="510"/>
      <c r="AL172" s="510"/>
      <c r="AM172" s="510"/>
      <c r="AN172" s="510"/>
      <c r="AO172" s="510"/>
      <c r="AP172" s="510"/>
      <c r="AQ172" s="510"/>
      <c r="AR172" s="510"/>
      <c r="AS172" s="510"/>
      <c r="AT172" s="510"/>
      <c r="AU172" s="510"/>
      <c r="AV172" s="510"/>
      <c r="AW172" s="510"/>
      <c r="AX172" s="510"/>
      <c r="AY172" s="510"/>
      <c r="AZ172" s="510"/>
      <c r="BA172" s="510"/>
      <c r="BB172" s="510"/>
      <c r="BC172" s="510"/>
      <c r="BD172" s="510"/>
      <c r="BE172" s="510"/>
      <c r="BF172" s="510"/>
      <c r="BG172" s="510"/>
      <c r="BH172" s="510"/>
      <c r="BI172" s="510"/>
      <c r="BJ172" s="510"/>
      <c r="BK172" s="510"/>
      <c r="BL172" s="510"/>
      <c r="BM172" s="510"/>
      <c r="BN172" s="510"/>
      <c r="BO172" s="510"/>
      <c r="BP172" s="510"/>
      <c r="BQ172" s="510"/>
      <c r="BR172" s="510"/>
      <c r="BS172" s="510"/>
      <c r="BT172" s="510"/>
      <c r="BU172" s="510"/>
      <c r="BV172" s="510"/>
      <c r="BW172" s="510"/>
      <c r="BX172" s="510"/>
      <c r="BY172" s="510"/>
      <c r="BZ172" s="510"/>
      <c r="CA172" s="510"/>
      <c r="CB172" s="510"/>
      <c r="CC172" s="510"/>
      <c r="CD172" s="510"/>
      <c r="CE172" s="510"/>
      <c r="CF172" s="510"/>
      <c r="CG172" s="510"/>
      <c r="CH172" s="510"/>
      <c r="CI172" s="510"/>
      <c r="CJ172" s="510"/>
      <c r="CK172" s="510"/>
      <c r="CL172" s="510"/>
      <c r="CM172" s="510"/>
      <c r="CN172" s="510"/>
      <c r="CO172" s="510"/>
      <c r="CP172" s="510"/>
      <c r="CQ172" s="510"/>
      <c r="CR172" s="510"/>
      <c r="CS172" s="510"/>
      <c r="CT172" s="510"/>
      <c r="CU172" s="510"/>
      <c r="CV172" s="510"/>
      <c r="CW172" s="510"/>
    </row>
    <row r="173" spans="1:101">
      <c r="A173" s="1323"/>
      <c r="B173" s="1274"/>
      <c r="C173" s="1274"/>
      <c r="D173" s="1274"/>
      <c r="E173" s="1274"/>
      <c r="F173" s="1274"/>
      <c r="G173" s="1274"/>
      <c r="H173" s="1324"/>
      <c r="I173" s="510"/>
      <c r="J173" s="510"/>
      <c r="K173" s="510"/>
      <c r="L173" s="510"/>
      <c r="M173" s="510"/>
      <c r="N173" s="510"/>
      <c r="O173" s="510"/>
      <c r="P173" s="510"/>
      <c r="Q173" s="510"/>
      <c r="R173" s="510"/>
      <c r="S173" s="510"/>
      <c r="T173" s="510"/>
      <c r="U173" s="510"/>
      <c r="V173" s="510"/>
      <c r="W173" s="510"/>
      <c r="X173" s="510"/>
      <c r="Y173" s="510"/>
      <c r="Z173" s="510"/>
      <c r="AA173" s="510"/>
      <c r="AB173" s="510"/>
      <c r="AC173" s="510"/>
      <c r="AD173" s="510"/>
      <c r="AE173" s="510"/>
      <c r="AF173" s="510"/>
      <c r="AG173" s="510"/>
      <c r="AH173" s="510"/>
      <c r="AI173" s="510"/>
      <c r="AJ173" s="510"/>
      <c r="AK173" s="510"/>
      <c r="AL173" s="510"/>
      <c r="AM173" s="510"/>
      <c r="AN173" s="510"/>
      <c r="AO173" s="510"/>
      <c r="AP173" s="510"/>
      <c r="AQ173" s="510"/>
      <c r="AR173" s="510"/>
      <c r="AS173" s="510"/>
      <c r="AT173" s="510"/>
      <c r="AU173" s="510"/>
      <c r="AV173" s="510"/>
      <c r="AW173" s="510"/>
      <c r="AX173" s="510"/>
      <c r="AY173" s="510"/>
      <c r="AZ173" s="510"/>
      <c r="BA173" s="510"/>
      <c r="BB173" s="510"/>
      <c r="BC173" s="510"/>
      <c r="BD173" s="510"/>
      <c r="BE173" s="510"/>
      <c r="BF173" s="510"/>
      <c r="BG173" s="510"/>
      <c r="BH173" s="510"/>
      <c r="BI173" s="510"/>
      <c r="BJ173" s="510"/>
      <c r="BK173" s="510"/>
      <c r="BL173" s="510"/>
      <c r="BM173" s="510"/>
      <c r="BN173" s="510"/>
      <c r="BO173" s="510"/>
      <c r="BP173" s="510"/>
      <c r="BQ173" s="510"/>
      <c r="BR173" s="510"/>
      <c r="BS173" s="510"/>
      <c r="BT173" s="510"/>
      <c r="BU173" s="510"/>
      <c r="BV173" s="510"/>
      <c r="BW173" s="510"/>
      <c r="BX173" s="510"/>
      <c r="BY173" s="510"/>
      <c r="BZ173" s="510"/>
      <c r="CA173" s="510"/>
      <c r="CB173" s="510"/>
      <c r="CC173" s="510"/>
      <c r="CD173" s="510"/>
      <c r="CE173" s="510"/>
      <c r="CF173" s="510"/>
      <c r="CG173" s="510"/>
      <c r="CH173" s="510"/>
      <c r="CI173" s="510"/>
      <c r="CJ173" s="510"/>
      <c r="CK173" s="510"/>
      <c r="CL173" s="510"/>
      <c r="CM173" s="510"/>
      <c r="CN173" s="510"/>
      <c r="CO173" s="510"/>
      <c r="CP173" s="510"/>
      <c r="CQ173" s="510"/>
      <c r="CR173" s="510"/>
      <c r="CS173" s="510"/>
      <c r="CT173" s="510"/>
      <c r="CU173" s="510"/>
      <c r="CV173" s="510"/>
      <c r="CW173" s="510"/>
    </row>
    <row r="174" spans="1:101">
      <c r="A174" s="1325"/>
      <c r="B174" s="1295"/>
      <c r="C174" s="1295"/>
      <c r="D174" s="1295"/>
      <c r="E174" s="1295"/>
      <c r="F174" s="1295"/>
      <c r="G174" s="1295"/>
      <c r="H174" s="1326"/>
      <c r="I174" s="510"/>
      <c r="J174" s="510"/>
      <c r="K174" s="510"/>
      <c r="L174" s="510"/>
      <c r="M174" s="510"/>
      <c r="N174" s="510"/>
      <c r="O174" s="510"/>
      <c r="P174" s="510"/>
      <c r="Q174" s="510"/>
      <c r="R174" s="510"/>
      <c r="S174" s="510"/>
      <c r="T174" s="510"/>
      <c r="U174" s="510"/>
      <c r="V174" s="510"/>
      <c r="W174" s="510"/>
      <c r="X174" s="510"/>
      <c r="Y174" s="510"/>
      <c r="Z174" s="510"/>
      <c r="AA174" s="510"/>
      <c r="AB174" s="510"/>
      <c r="AC174" s="510"/>
      <c r="AD174" s="510"/>
      <c r="AE174" s="510"/>
      <c r="AF174" s="510"/>
      <c r="AG174" s="510"/>
      <c r="AH174" s="510"/>
      <c r="AI174" s="510"/>
      <c r="AJ174" s="510"/>
      <c r="AK174" s="510"/>
      <c r="AL174" s="510"/>
      <c r="AM174" s="510"/>
      <c r="AN174" s="510"/>
      <c r="AO174" s="510"/>
      <c r="AP174" s="510"/>
      <c r="AQ174" s="510"/>
      <c r="AR174" s="510"/>
      <c r="AS174" s="510"/>
      <c r="AT174" s="510"/>
      <c r="AU174" s="510"/>
      <c r="AV174" s="510"/>
      <c r="AW174" s="510"/>
      <c r="AX174" s="510"/>
      <c r="AY174" s="510"/>
      <c r="AZ174" s="510"/>
      <c r="BA174" s="510"/>
      <c r="BB174" s="510"/>
      <c r="BC174" s="510"/>
      <c r="BD174" s="510"/>
      <c r="BE174" s="510"/>
      <c r="BF174" s="510"/>
      <c r="BG174" s="510"/>
      <c r="BH174" s="510"/>
      <c r="BI174" s="510"/>
      <c r="BJ174" s="510"/>
      <c r="BK174" s="510"/>
      <c r="BL174" s="510"/>
      <c r="BM174" s="510"/>
      <c r="BN174" s="510"/>
      <c r="BO174" s="510"/>
      <c r="BP174" s="510"/>
      <c r="BQ174" s="510"/>
      <c r="BR174" s="510"/>
      <c r="BS174" s="510"/>
      <c r="BT174" s="510"/>
      <c r="BU174" s="510"/>
      <c r="BV174" s="510"/>
      <c r="BW174" s="510"/>
      <c r="BX174" s="510"/>
      <c r="BY174" s="510"/>
      <c r="BZ174" s="510"/>
      <c r="CA174" s="510"/>
      <c r="CB174" s="510"/>
      <c r="CC174" s="510"/>
      <c r="CD174" s="510"/>
      <c r="CE174" s="510"/>
      <c r="CF174" s="510"/>
      <c r="CG174" s="510"/>
      <c r="CH174" s="510"/>
      <c r="CI174" s="510"/>
      <c r="CJ174" s="510"/>
      <c r="CK174" s="510"/>
      <c r="CL174" s="510"/>
      <c r="CM174" s="510"/>
      <c r="CN174" s="510"/>
      <c r="CO174" s="510"/>
      <c r="CP174" s="510"/>
      <c r="CQ174" s="510"/>
      <c r="CR174" s="510"/>
      <c r="CS174" s="510"/>
      <c r="CT174" s="510"/>
      <c r="CU174" s="510"/>
      <c r="CV174" s="510"/>
      <c r="CW174" s="510"/>
    </row>
    <row r="175" spans="1:101">
      <c r="A175" s="1325"/>
      <c r="B175" s="1295"/>
      <c r="C175" s="1295"/>
      <c r="D175" s="1295"/>
      <c r="E175" s="1295"/>
      <c r="F175" s="1295"/>
      <c r="G175" s="1295"/>
      <c r="H175" s="1326"/>
      <c r="I175" s="510"/>
      <c r="J175" s="510"/>
      <c r="K175" s="510"/>
      <c r="L175" s="510"/>
      <c r="M175" s="510"/>
      <c r="N175" s="510"/>
      <c r="O175" s="510"/>
      <c r="P175" s="510"/>
      <c r="Q175" s="510"/>
      <c r="R175" s="510"/>
      <c r="S175" s="510"/>
      <c r="T175" s="510"/>
      <c r="U175" s="510"/>
      <c r="V175" s="510"/>
      <c r="W175" s="510"/>
      <c r="X175" s="510"/>
      <c r="Y175" s="510"/>
      <c r="Z175" s="510"/>
      <c r="AA175" s="510"/>
      <c r="AB175" s="510"/>
      <c r="AC175" s="510"/>
      <c r="AD175" s="510"/>
      <c r="AE175" s="510"/>
      <c r="AF175" s="510"/>
      <c r="AG175" s="510"/>
      <c r="AH175" s="510"/>
      <c r="AI175" s="510"/>
      <c r="AJ175" s="510"/>
      <c r="AK175" s="510"/>
      <c r="AL175" s="510"/>
      <c r="AM175" s="510"/>
      <c r="AN175" s="510"/>
      <c r="AO175" s="510"/>
      <c r="AP175" s="510"/>
      <c r="AQ175" s="510"/>
      <c r="AR175" s="510"/>
      <c r="AS175" s="510"/>
      <c r="AT175" s="510"/>
      <c r="AU175" s="510"/>
      <c r="AV175" s="510"/>
      <c r="AW175" s="510"/>
      <c r="AX175" s="510"/>
      <c r="AY175" s="510"/>
      <c r="AZ175" s="510"/>
      <c r="BA175" s="510"/>
      <c r="BB175" s="510"/>
      <c r="BC175" s="510"/>
      <c r="BD175" s="510"/>
      <c r="BE175" s="510"/>
      <c r="BF175" s="510"/>
      <c r="BG175" s="510"/>
      <c r="BH175" s="510"/>
      <c r="BI175" s="510"/>
      <c r="BJ175" s="510"/>
      <c r="BK175" s="510"/>
      <c r="BL175" s="510"/>
      <c r="BM175" s="510"/>
      <c r="BN175" s="510"/>
      <c r="BO175" s="510"/>
      <c r="BP175" s="510"/>
      <c r="BQ175" s="510"/>
      <c r="BR175" s="510"/>
      <c r="BS175" s="510"/>
      <c r="BT175" s="510"/>
      <c r="BU175" s="510"/>
      <c r="BV175" s="510"/>
      <c r="BW175" s="510"/>
      <c r="BX175" s="510"/>
      <c r="BY175" s="510"/>
      <c r="BZ175" s="510"/>
      <c r="CA175" s="510"/>
      <c r="CB175" s="510"/>
      <c r="CC175" s="510"/>
      <c r="CD175" s="510"/>
      <c r="CE175" s="510"/>
      <c r="CF175" s="510"/>
      <c r="CG175" s="510"/>
      <c r="CH175" s="510"/>
      <c r="CI175" s="510"/>
      <c r="CJ175" s="510"/>
      <c r="CK175" s="510"/>
      <c r="CL175" s="510"/>
      <c r="CM175" s="510"/>
      <c r="CN175" s="510"/>
      <c r="CO175" s="510"/>
      <c r="CP175" s="510"/>
      <c r="CQ175" s="510"/>
      <c r="CR175" s="510"/>
      <c r="CS175" s="510"/>
      <c r="CT175" s="510"/>
      <c r="CU175" s="510"/>
      <c r="CV175" s="510"/>
      <c r="CW175" s="510"/>
    </row>
    <row r="176" spans="1:101" s="1275" customFormat="1" ht="13.8">
      <c r="A176" s="1325"/>
      <c r="B176" s="1295"/>
      <c r="C176" s="1295"/>
      <c r="D176" s="1295"/>
      <c r="E176" s="1295"/>
      <c r="F176" s="463" t="s">
        <v>403</v>
      </c>
      <c r="G176" s="1295"/>
      <c r="H176" s="1326"/>
      <c r="I176" s="1274"/>
      <c r="J176" s="1274"/>
      <c r="K176" s="1274"/>
      <c r="L176" s="1274"/>
      <c r="M176" s="1274"/>
      <c r="N176" s="1274"/>
      <c r="O176" s="1274"/>
      <c r="P176" s="1274"/>
      <c r="Q176" s="1274"/>
      <c r="R176" s="1274"/>
      <c r="S176" s="1274"/>
      <c r="T176" s="1274"/>
      <c r="U176" s="1274"/>
      <c r="V176" s="1274"/>
      <c r="W176" s="1274"/>
      <c r="X176" s="1274"/>
      <c r="Y176" s="1274"/>
      <c r="Z176" s="1274"/>
      <c r="AA176" s="1274"/>
      <c r="AB176" s="1274"/>
      <c r="AC176" s="1274"/>
    </row>
    <row r="177" spans="1:29" s="1275" customFormat="1">
      <c r="A177" s="1325"/>
      <c r="B177" s="1295"/>
      <c r="C177" s="1295"/>
      <c r="D177" s="1295"/>
      <c r="E177" s="1295"/>
      <c r="F177" s="1295"/>
      <c r="G177" s="1295"/>
      <c r="H177" s="1326"/>
      <c r="I177" s="1274"/>
      <c r="J177" s="1274"/>
      <c r="K177" s="1274"/>
      <c r="L177" s="1274"/>
      <c r="M177" s="1274"/>
      <c r="N177" s="1274"/>
      <c r="O177" s="1274"/>
      <c r="P177" s="1274"/>
      <c r="Q177" s="1274"/>
      <c r="R177" s="1274"/>
      <c r="S177" s="1274"/>
      <c r="T177" s="1274"/>
      <c r="U177" s="1274"/>
      <c r="V177" s="1274"/>
      <c r="W177" s="1274"/>
      <c r="X177" s="1274"/>
      <c r="Y177" s="1274"/>
      <c r="Z177" s="1274"/>
      <c r="AA177" s="1274"/>
      <c r="AB177" s="1274"/>
      <c r="AC177" s="1274"/>
    </row>
    <row r="178" spans="1:29" s="1275" customFormat="1">
      <c r="A178" s="1325"/>
      <c r="B178" s="1295"/>
      <c r="C178" s="1295"/>
      <c r="D178" s="1295"/>
      <c r="E178" s="1295"/>
      <c r="F178" s="1295"/>
      <c r="G178" s="1295"/>
      <c r="H178" s="1326"/>
      <c r="I178" s="1274"/>
      <c r="J178" s="1274"/>
      <c r="K178" s="1274"/>
      <c r="L178" s="1274"/>
      <c r="M178" s="1274"/>
      <c r="N178" s="1274"/>
      <c r="O178" s="1274"/>
      <c r="P178" s="1274"/>
      <c r="Q178" s="1274"/>
      <c r="R178" s="1274"/>
      <c r="S178" s="1274"/>
      <c r="T178" s="1274"/>
      <c r="U178" s="1274"/>
      <c r="V178" s="1274"/>
      <c r="W178" s="1274"/>
      <c r="X178" s="1274"/>
      <c r="Y178" s="1274"/>
      <c r="Z178" s="1274"/>
      <c r="AA178" s="1274"/>
      <c r="AB178" s="1274"/>
      <c r="AC178" s="1274"/>
    </row>
    <row r="179" spans="1:29" s="1275" customFormat="1">
      <c r="A179" s="1327"/>
      <c r="B179" s="1328"/>
      <c r="C179" s="1328"/>
      <c r="D179" s="1328"/>
      <c r="E179" s="1328"/>
      <c r="F179" s="1328"/>
      <c r="G179" s="1328"/>
      <c r="H179" s="1329"/>
      <c r="I179" s="1274"/>
      <c r="J179" s="1274"/>
      <c r="K179" s="1274"/>
      <c r="L179" s="1274"/>
      <c r="M179" s="1274"/>
      <c r="N179" s="1274"/>
      <c r="O179" s="1274"/>
      <c r="P179" s="1274"/>
      <c r="Q179" s="1274"/>
      <c r="R179" s="1274"/>
      <c r="S179" s="1274"/>
      <c r="T179" s="1274"/>
      <c r="U179" s="1274"/>
      <c r="V179" s="1274"/>
      <c r="W179" s="1274"/>
      <c r="X179" s="1274"/>
      <c r="Y179" s="1274"/>
      <c r="Z179" s="1274"/>
      <c r="AA179" s="1274"/>
      <c r="AB179" s="1274"/>
      <c r="AC179" s="1274"/>
    </row>
    <row r="180" spans="1:29" s="1275" customFormat="1">
      <c r="I180" s="1274"/>
      <c r="J180" s="1274"/>
      <c r="K180" s="1274"/>
      <c r="L180" s="1274"/>
      <c r="M180" s="1274"/>
      <c r="N180" s="1274"/>
      <c r="O180" s="1274"/>
      <c r="P180" s="1274"/>
      <c r="Q180" s="1274"/>
      <c r="R180" s="1274"/>
      <c r="S180" s="1274"/>
      <c r="T180" s="1274"/>
      <c r="U180" s="1274"/>
      <c r="V180" s="1274"/>
      <c r="W180" s="1274"/>
      <c r="X180" s="1274"/>
      <c r="Y180" s="1274"/>
      <c r="Z180" s="1274"/>
      <c r="AA180" s="1274"/>
      <c r="AB180" s="1274"/>
      <c r="AC180" s="1274"/>
    </row>
    <row r="181" spans="1:29" s="1275" customFormat="1">
      <c r="I181" s="1274"/>
      <c r="J181" s="1274"/>
      <c r="K181" s="1274"/>
      <c r="L181" s="1274"/>
      <c r="M181" s="1274"/>
      <c r="N181" s="1274"/>
      <c r="O181" s="1274"/>
      <c r="P181" s="1274"/>
      <c r="Q181" s="1274"/>
      <c r="R181" s="1274"/>
      <c r="S181" s="1274"/>
      <c r="T181" s="1274"/>
      <c r="U181" s="1274"/>
      <c r="V181" s="1274"/>
      <c r="W181" s="1274"/>
      <c r="X181" s="1274"/>
      <c r="Y181" s="1274"/>
      <c r="Z181" s="1274"/>
      <c r="AA181" s="1274"/>
      <c r="AB181" s="1274"/>
      <c r="AC181" s="1274"/>
    </row>
    <row r="182" spans="1:29" s="1275" customFormat="1">
      <c r="I182" s="1274"/>
      <c r="J182" s="1274"/>
      <c r="K182" s="1274"/>
      <c r="L182" s="1274"/>
      <c r="M182" s="1274"/>
      <c r="N182" s="1274"/>
      <c r="O182" s="1274"/>
      <c r="P182" s="1274"/>
      <c r="Q182" s="1274"/>
      <c r="R182" s="1274"/>
      <c r="S182" s="1274"/>
      <c r="T182" s="1274"/>
      <c r="U182" s="1274"/>
      <c r="V182" s="1274"/>
      <c r="W182" s="1274"/>
      <c r="X182" s="1274"/>
      <c r="Y182" s="1274"/>
      <c r="Z182" s="1274"/>
      <c r="AA182" s="1274"/>
      <c r="AB182" s="1274"/>
      <c r="AC182" s="1274"/>
    </row>
  </sheetData>
  <mergeCells count="3">
    <mergeCell ref="A2:H2"/>
    <mergeCell ref="A109:B109"/>
    <mergeCell ref="A172:H172"/>
  </mergeCells>
  <pageMargins left="0.35" right="0.31" top="0.21" bottom="0.21" header="0.14000000000000001" footer="0.15748031496062992"/>
  <pageSetup paperSize="9" scale="62" orientation="landscape" r:id="rId1"/>
  <rowBreaks count="2" manualBreakCount="2">
    <brk id="59" max="7" man="1"/>
    <brk id="117" max="7" man="1"/>
  </rowBreaks>
  <ignoredErrors>
    <ignoredError sqref="D122:D136 F122:G136 C151:H165"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22</vt:i4>
      </vt:variant>
      <vt:variant>
        <vt:lpstr>Περιοχές με ονόματα</vt:lpstr>
      </vt:variant>
      <vt:variant>
        <vt:i4>7</vt:i4>
      </vt:variant>
    </vt:vector>
  </HeadingPairs>
  <TitlesOfParts>
    <vt:vector size="29" baseType="lpstr">
      <vt:lpstr>Π1 ΔΑΠΑΝΕΣ ΚΡΑΤΙΚΟΥ ΠΥ</vt:lpstr>
      <vt:lpstr>Π1α ΔΑΠΑΝΕΣ ΤΑΚΤΙΚΟΥ ΠΥ</vt:lpstr>
      <vt:lpstr>Π1β ΔΑΠΑΝΕΣ ΠΔΕ</vt:lpstr>
      <vt:lpstr>Π1γ ΑΓΟΡΕΣ-ΠΑΓΙΑ-ΤΙΜΑΛΦΗ</vt:lpstr>
      <vt:lpstr>Π2 ΠΔΕ</vt:lpstr>
      <vt:lpstr>Π3 ΠΡΟΣΩΠΙΚΟ ΚΕΝΤΡ ΔΙΟΙΚ</vt:lpstr>
      <vt:lpstr>Π4 ΠΡΟΣΩΠΙΚΟ ΓΕΝ ΚΥΒ</vt:lpstr>
      <vt:lpstr>Π5 ΠΡΟΣΩΠΙΚΟ ΙΔΟΧ</vt:lpstr>
      <vt:lpstr>Π6 ΝΠΔΔ</vt:lpstr>
      <vt:lpstr>Π7 ΔΕΚΟ - ΝΠΙΔ</vt:lpstr>
      <vt:lpstr>Π7α </vt:lpstr>
      <vt:lpstr>Π7β</vt:lpstr>
      <vt:lpstr>Π8 ΟΚΑ</vt:lpstr>
      <vt:lpstr>Π9 ΝΟΣΟΚΟΜΕΙΑ </vt:lpstr>
      <vt:lpstr>Π10 ΦΟΡΕΙΣ ΠΦΥ</vt:lpstr>
      <vt:lpstr>Π11 ΚΟΙΝΩΝΙΚΟΣ ΠΥ</vt:lpstr>
      <vt:lpstr>Π12 ΝΟΣΟΚΟΜΕΙΑ-ΠΦΥ</vt:lpstr>
      <vt:lpstr>Π13 ΟΚΑ ΑΣΦΑΛ ΕΙΣΦ</vt:lpstr>
      <vt:lpstr>Π14 ΟΤΑ</vt:lpstr>
      <vt:lpstr>Π14α ΔΗΜΟΙ</vt:lpstr>
      <vt:lpstr>Π14β ΠΕΡΙΦ</vt:lpstr>
      <vt:lpstr>Π14γ ΝΠ ΟΤΑ</vt:lpstr>
      <vt:lpstr>'Π13 ΟΚΑ ΑΣΦΑΛ ΕΙΣΦ'!Print_Area</vt:lpstr>
      <vt:lpstr>'Π14α ΔΗΜΟΙ'!Print_Area</vt:lpstr>
      <vt:lpstr>'Π14β ΠΕΡΙΦ'!Print_Area</vt:lpstr>
      <vt:lpstr>'Π14γ ΝΠ ΟΤΑ'!Print_Area</vt:lpstr>
      <vt:lpstr>'Π6 ΝΠΔΔ'!Print_Area</vt:lpstr>
      <vt:lpstr>'Π7 ΔΕΚΟ - ΝΠΙΔ'!Print_Area</vt:lpstr>
      <vt:lpstr>'Π8 ΟΚΑ'!Print_Area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cchatzidimitroglou</dc:creator>
  <cp:lastModifiedBy>SOULA</cp:lastModifiedBy>
  <cp:lastPrinted>2019-07-08T08:21:12Z</cp:lastPrinted>
  <dcterms:created xsi:type="dcterms:W3CDTF">2018-06-27T13:05:15Z</dcterms:created>
  <dcterms:modified xsi:type="dcterms:W3CDTF">2020-04-09T20:07:15Z</dcterms:modified>
</cp:coreProperties>
</file>